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drawings/drawing3.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ifeka\Desktop\Data Analysis Projects\"/>
    </mc:Choice>
  </mc:AlternateContent>
  <xr:revisionPtr revIDLastSave="0" documentId="13_ncr:1_{20FF6598-5917-4324-86D9-4B4F68E72367}" xr6:coauthVersionLast="47" xr6:coauthVersionMax="47" xr10:uidLastSave="{00000000-0000-0000-0000-000000000000}"/>
  <bookViews>
    <workbookView xWindow="-120" yWindow="-120" windowWidth="29040" windowHeight="16440" firstSheet="1" activeTab="7" xr2:uid="{00000000-000D-0000-FFFF-FFFF00000000}"/>
  </bookViews>
  <sheets>
    <sheet name="orders" sheetId="17" state="hidden" r:id="rId1"/>
    <sheet name="OrderData" sheetId="24" r:id="rId2"/>
    <sheet name="Customers Sheet" sheetId="19" r:id="rId3"/>
    <sheet name="products" sheetId="2" r:id="rId4"/>
    <sheet name="Sheet1" sheetId="29" state="hidden" r:id="rId5"/>
    <sheet name="Report" sheetId="25" r:id="rId6"/>
    <sheet name="Dashboard" sheetId="28" r:id="rId7"/>
    <sheet name="Documentation" sheetId="30" r:id="rId8"/>
  </sheets>
  <definedNames>
    <definedName name="_xlnm._FilterDatabase" localSheetId="0" hidden="1">orders!$A$1:$I$1001</definedName>
    <definedName name="_xlnm._FilterDatabase" localSheetId="3" hidden="1">products!$A$1:$G$49</definedName>
    <definedName name="ExternalData_1" localSheetId="2" hidden="1">'Customers Sheet'!$A$1:$I$1001</definedName>
    <definedName name="ExternalData_1" localSheetId="1" hidden="1">OrderData!$A$1:$N$1001</definedName>
    <definedName name="Slicer_Loyalty_Card">#N/A</definedName>
    <definedName name="Slicer_Roast_Type">#N/A</definedName>
    <definedName name="Slicer_Size">#N/A</definedName>
    <definedName name="Slicer_Year">#N/A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24" l="1"/>
  <c r="O3"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O50" i="24"/>
  <c r="O51" i="24"/>
  <c r="O52" i="24"/>
  <c r="O53" i="24"/>
  <c r="O54" i="24"/>
  <c r="O55" i="24"/>
  <c r="O56" i="24"/>
  <c r="O57" i="24"/>
  <c r="O58" i="24"/>
  <c r="O59" i="24"/>
  <c r="O60" i="24"/>
  <c r="O61" i="24"/>
  <c r="O62" i="24"/>
  <c r="O63" i="24"/>
  <c r="O64" i="24"/>
  <c r="O65" i="24"/>
  <c r="O66" i="24"/>
  <c r="O67" i="24"/>
  <c r="O68" i="24"/>
  <c r="O69" i="24"/>
  <c r="O70" i="24"/>
  <c r="O71" i="24"/>
  <c r="O72" i="24"/>
  <c r="O73" i="24"/>
  <c r="O74" i="24"/>
  <c r="O75" i="24"/>
  <c r="O76" i="24"/>
  <c r="O77" i="24"/>
  <c r="O78" i="24"/>
  <c r="O79" i="24"/>
  <c r="O80" i="24"/>
  <c r="O81" i="24"/>
  <c r="O82" i="24"/>
  <c r="O83" i="24"/>
  <c r="O84" i="24"/>
  <c r="O85" i="24"/>
  <c r="O86" i="24"/>
  <c r="O87" i="24"/>
  <c r="O88" i="24"/>
  <c r="O89" i="24"/>
  <c r="O90" i="24"/>
  <c r="O91" i="24"/>
  <c r="O92" i="24"/>
  <c r="O93" i="24"/>
  <c r="O94" i="24"/>
  <c r="O95" i="24"/>
  <c r="O96" i="24"/>
  <c r="O97" i="24"/>
  <c r="O98" i="24"/>
  <c r="O99" i="24"/>
  <c r="O100" i="24"/>
  <c r="O101" i="24"/>
  <c r="O102" i="24"/>
  <c r="O103" i="24"/>
  <c r="O104" i="24"/>
  <c r="O105" i="24"/>
  <c r="O106" i="24"/>
  <c r="O107" i="24"/>
  <c r="O108" i="24"/>
  <c r="O109" i="24"/>
  <c r="O110" i="24"/>
  <c r="O111" i="24"/>
  <c r="O112" i="24"/>
  <c r="O113" i="24"/>
  <c r="O114" i="24"/>
  <c r="O115" i="24"/>
  <c r="O116" i="24"/>
  <c r="O117" i="24"/>
  <c r="O118" i="24"/>
  <c r="O119" i="24"/>
  <c r="O120" i="24"/>
  <c r="O121" i="24"/>
  <c r="O122" i="24"/>
  <c r="O123" i="24"/>
  <c r="O124" i="24"/>
  <c r="O125" i="24"/>
  <c r="O126" i="24"/>
  <c r="O127" i="24"/>
  <c r="O128" i="24"/>
  <c r="O129" i="24"/>
  <c r="O130" i="24"/>
  <c r="O131" i="24"/>
  <c r="O132" i="24"/>
  <c r="O133" i="24"/>
  <c r="O134" i="24"/>
  <c r="O135" i="24"/>
  <c r="O136" i="24"/>
  <c r="O137" i="24"/>
  <c r="O138" i="24"/>
  <c r="O139" i="24"/>
  <c r="O140" i="24"/>
  <c r="O141" i="24"/>
  <c r="O142" i="24"/>
  <c r="O143" i="24"/>
  <c r="O144" i="24"/>
  <c r="O145" i="24"/>
  <c r="O146" i="24"/>
  <c r="O147" i="24"/>
  <c r="O148" i="24"/>
  <c r="O149" i="24"/>
  <c r="O150" i="24"/>
  <c r="O151" i="24"/>
  <c r="O152" i="24"/>
  <c r="O153" i="24"/>
  <c r="O154" i="24"/>
  <c r="O155" i="24"/>
  <c r="O156" i="24"/>
  <c r="O157" i="24"/>
  <c r="O158" i="24"/>
  <c r="O159" i="24"/>
  <c r="O160" i="24"/>
  <c r="O161" i="24"/>
  <c r="O162" i="24"/>
  <c r="O163" i="24"/>
  <c r="O164" i="24"/>
  <c r="O165" i="24"/>
  <c r="O166" i="24"/>
  <c r="O167" i="24"/>
  <c r="O168" i="24"/>
  <c r="O169" i="24"/>
  <c r="O170" i="24"/>
  <c r="O171" i="24"/>
  <c r="O172" i="24"/>
  <c r="O173" i="24"/>
  <c r="O174" i="24"/>
  <c r="O175" i="24"/>
  <c r="O176" i="24"/>
  <c r="O177" i="24"/>
  <c r="O178" i="24"/>
  <c r="O179" i="24"/>
  <c r="O180" i="24"/>
  <c r="O181" i="24"/>
  <c r="O182" i="24"/>
  <c r="O183" i="24"/>
  <c r="O184" i="24"/>
  <c r="O185" i="24"/>
  <c r="O186" i="24"/>
  <c r="O187" i="24"/>
  <c r="O188" i="24"/>
  <c r="O189" i="24"/>
  <c r="O190" i="24"/>
  <c r="O191" i="24"/>
  <c r="O192" i="24"/>
  <c r="O193" i="24"/>
  <c r="O194" i="24"/>
  <c r="O195" i="24"/>
  <c r="O196" i="24"/>
  <c r="O197" i="24"/>
  <c r="O198" i="24"/>
  <c r="O199" i="24"/>
  <c r="O200" i="24"/>
  <c r="O201" i="24"/>
  <c r="O202" i="24"/>
  <c r="O203" i="24"/>
  <c r="O204" i="24"/>
  <c r="O205" i="24"/>
  <c r="O206" i="24"/>
  <c r="O207" i="24"/>
  <c r="O208" i="24"/>
  <c r="O209" i="24"/>
  <c r="O210" i="24"/>
  <c r="O211" i="24"/>
  <c r="O212" i="24"/>
  <c r="O213" i="24"/>
  <c r="O214" i="24"/>
  <c r="O215" i="24"/>
  <c r="O216" i="24"/>
  <c r="O217" i="24"/>
  <c r="O218" i="24"/>
  <c r="O219" i="24"/>
  <c r="O220" i="24"/>
  <c r="O221" i="24"/>
  <c r="O222" i="24"/>
  <c r="O223" i="24"/>
  <c r="O224" i="24"/>
  <c r="O225" i="24"/>
  <c r="O226" i="24"/>
  <c r="O227" i="24"/>
  <c r="O228" i="24"/>
  <c r="O229" i="24"/>
  <c r="O230" i="24"/>
  <c r="O231" i="24"/>
  <c r="O232" i="24"/>
  <c r="O233" i="24"/>
  <c r="O234" i="24"/>
  <c r="O235" i="24"/>
  <c r="O236" i="24"/>
  <c r="O237" i="24"/>
  <c r="O238" i="24"/>
  <c r="O239" i="24"/>
  <c r="O240" i="24"/>
  <c r="O241" i="24"/>
  <c r="O242" i="24"/>
  <c r="O243" i="24"/>
  <c r="O244" i="24"/>
  <c r="O245" i="24"/>
  <c r="O246" i="24"/>
  <c r="O247" i="24"/>
  <c r="O248" i="24"/>
  <c r="O249" i="24"/>
  <c r="O250" i="24"/>
  <c r="O251" i="24"/>
  <c r="O252" i="24"/>
  <c r="O253" i="24"/>
  <c r="O254" i="24"/>
  <c r="O255" i="24"/>
  <c r="O256" i="24"/>
  <c r="O257" i="24"/>
  <c r="O258" i="24"/>
  <c r="O259" i="24"/>
  <c r="O260" i="24"/>
  <c r="O261" i="24"/>
  <c r="O262" i="24"/>
  <c r="O263" i="24"/>
  <c r="O264" i="24"/>
  <c r="O265" i="24"/>
  <c r="O266" i="24"/>
  <c r="O267" i="24"/>
  <c r="O268" i="24"/>
  <c r="O269" i="24"/>
  <c r="O270" i="24"/>
  <c r="O271" i="24"/>
  <c r="O272" i="24"/>
  <c r="O273" i="24"/>
  <c r="O274" i="24"/>
  <c r="O275" i="24"/>
  <c r="O276" i="24"/>
  <c r="O277" i="24"/>
  <c r="O278" i="24"/>
  <c r="O279" i="24"/>
  <c r="O280" i="24"/>
  <c r="O281" i="24"/>
  <c r="O282" i="24"/>
  <c r="O283" i="24"/>
  <c r="O284" i="24"/>
  <c r="O285" i="24"/>
  <c r="O286" i="24"/>
  <c r="O287" i="24"/>
  <c r="O288" i="24"/>
  <c r="O289" i="24"/>
  <c r="O290" i="24"/>
  <c r="O291" i="24"/>
  <c r="O292" i="24"/>
  <c r="O293" i="24"/>
  <c r="O294" i="24"/>
  <c r="O295" i="24"/>
  <c r="O296" i="24"/>
  <c r="O297" i="24"/>
  <c r="O298" i="24"/>
  <c r="O299" i="24"/>
  <c r="O300" i="24"/>
  <c r="O301" i="24"/>
  <c r="O302" i="24"/>
  <c r="O303" i="24"/>
  <c r="O304" i="24"/>
  <c r="O305" i="24"/>
  <c r="O306" i="24"/>
  <c r="O307" i="24"/>
  <c r="O308" i="24"/>
  <c r="O309" i="24"/>
  <c r="O310" i="24"/>
  <c r="O311" i="24"/>
  <c r="O312" i="24"/>
  <c r="O313" i="24"/>
  <c r="O314" i="24"/>
  <c r="O315" i="24"/>
  <c r="O316" i="24"/>
  <c r="O317" i="24"/>
  <c r="O318" i="24"/>
  <c r="O319" i="24"/>
  <c r="O320" i="24"/>
  <c r="O321" i="24"/>
  <c r="O322" i="24"/>
  <c r="O323" i="24"/>
  <c r="O324" i="24"/>
  <c r="O325" i="24"/>
  <c r="O326" i="24"/>
  <c r="O327" i="24"/>
  <c r="O328" i="24"/>
  <c r="O329" i="24"/>
  <c r="O330" i="24"/>
  <c r="O331" i="24"/>
  <c r="O332" i="24"/>
  <c r="O333" i="24"/>
  <c r="O334" i="24"/>
  <c r="O335" i="24"/>
  <c r="O336" i="24"/>
  <c r="O337" i="24"/>
  <c r="O338" i="24"/>
  <c r="O339" i="24"/>
  <c r="O340" i="24"/>
  <c r="O341" i="24"/>
  <c r="O342" i="24"/>
  <c r="O343" i="24"/>
  <c r="O344" i="24"/>
  <c r="O345" i="24"/>
  <c r="O346" i="24"/>
  <c r="O347" i="24"/>
  <c r="O348" i="24"/>
  <c r="O349" i="24"/>
  <c r="O350" i="24"/>
  <c r="O351" i="24"/>
  <c r="O352" i="24"/>
  <c r="O353" i="24"/>
  <c r="O354" i="24"/>
  <c r="O355" i="24"/>
  <c r="O356" i="24"/>
  <c r="O357" i="24"/>
  <c r="O358" i="24"/>
  <c r="O359" i="24"/>
  <c r="O360" i="24"/>
  <c r="O361" i="24"/>
  <c r="O362" i="24"/>
  <c r="O363" i="24"/>
  <c r="O364" i="24"/>
  <c r="O365" i="24"/>
  <c r="O366" i="24"/>
  <c r="O367" i="24"/>
  <c r="O368" i="24"/>
  <c r="O369" i="24"/>
  <c r="O370" i="24"/>
  <c r="O371" i="24"/>
  <c r="O372" i="24"/>
  <c r="O373" i="24"/>
  <c r="O374" i="24"/>
  <c r="O375" i="24"/>
  <c r="O376" i="24"/>
  <c r="O377" i="24"/>
  <c r="O378" i="24"/>
  <c r="O379" i="24"/>
  <c r="O380" i="24"/>
  <c r="O381" i="24"/>
  <c r="O382" i="24"/>
  <c r="O383" i="24"/>
  <c r="O384" i="24"/>
  <c r="O385" i="24"/>
  <c r="O386" i="24"/>
  <c r="O387" i="24"/>
  <c r="O388" i="24"/>
  <c r="O389" i="24"/>
  <c r="O390" i="24"/>
  <c r="O391" i="24"/>
  <c r="O392" i="24"/>
  <c r="O393" i="24"/>
  <c r="O394" i="24"/>
  <c r="O395" i="24"/>
  <c r="O396" i="24"/>
  <c r="O397" i="24"/>
  <c r="O398" i="24"/>
  <c r="O399" i="24"/>
  <c r="O400" i="24"/>
  <c r="O401" i="24"/>
  <c r="O402" i="24"/>
  <c r="O403" i="24"/>
  <c r="O404" i="24"/>
  <c r="O405" i="24"/>
  <c r="O406" i="24"/>
  <c r="O407" i="24"/>
  <c r="O408" i="24"/>
  <c r="O409" i="24"/>
  <c r="O410" i="24"/>
  <c r="O411" i="24"/>
  <c r="O412" i="24"/>
  <c r="O413" i="24"/>
  <c r="O414" i="24"/>
  <c r="O415" i="24"/>
  <c r="O416" i="24"/>
  <c r="O417" i="24"/>
  <c r="O418" i="24"/>
  <c r="O419" i="24"/>
  <c r="O420" i="24"/>
  <c r="O421" i="24"/>
  <c r="O422" i="24"/>
  <c r="O423" i="24"/>
  <c r="O424" i="24"/>
  <c r="O425" i="24"/>
  <c r="O426" i="24"/>
  <c r="O427" i="24"/>
  <c r="O428" i="24"/>
  <c r="O429" i="24"/>
  <c r="O430" i="24"/>
  <c r="O431" i="24"/>
  <c r="O432" i="24"/>
  <c r="O433" i="24"/>
  <c r="O434" i="24"/>
  <c r="O435" i="24"/>
  <c r="O436" i="24"/>
  <c r="O437" i="24"/>
  <c r="O438" i="24"/>
  <c r="O439" i="24"/>
  <c r="O440" i="24"/>
  <c r="O441" i="24"/>
  <c r="O442" i="24"/>
  <c r="O443" i="24"/>
  <c r="O444" i="24"/>
  <c r="O445" i="24"/>
  <c r="O446" i="24"/>
  <c r="O447" i="24"/>
  <c r="O448" i="24"/>
  <c r="O449" i="24"/>
  <c r="O450" i="24"/>
  <c r="O451" i="24"/>
  <c r="O452" i="24"/>
  <c r="O453" i="24"/>
  <c r="O454" i="24"/>
  <c r="O455" i="24"/>
  <c r="O456" i="24"/>
  <c r="O457" i="24"/>
  <c r="O458" i="24"/>
  <c r="O459" i="24"/>
  <c r="O460" i="24"/>
  <c r="O461" i="24"/>
  <c r="O462" i="24"/>
  <c r="O463" i="24"/>
  <c r="O464" i="24"/>
  <c r="O465" i="24"/>
  <c r="O466" i="24"/>
  <c r="O467" i="24"/>
  <c r="O468" i="24"/>
  <c r="O469" i="24"/>
  <c r="O470" i="24"/>
  <c r="O471" i="24"/>
  <c r="O472" i="24"/>
  <c r="O473" i="24"/>
  <c r="O474" i="24"/>
  <c r="O475" i="24"/>
  <c r="O476" i="24"/>
  <c r="O477" i="24"/>
  <c r="O478" i="24"/>
  <c r="O479" i="24"/>
  <c r="O480" i="24"/>
  <c r="O481" i="24"/>
  <c r="O482" i="24"/>
  <c r="O483" i="24"/>
  <c r="O484" i="24"/>
  <c r="O485" i="24"/>
  <c r="O486" i="24"/>
  <c r="O487" i="24"/>
  <c r="O488" i="24"/>
  <c r="O489" i="24"/>
  <c r="O490" i="24"/>
  <c r="O491" i="24"/>
  <c r="O492" i="24"/>
  <c r="O493" i="24"/>
  <c r="O494" i="24"/>
  <c r="O495" i="24"/>
  <c r="O496" i="24"/>
  <c r="O497" i="24"/>
  <c r="O498" i="24"/>
  <c r="O499" i="24"/>
  <c r="O500" i="24"/>
  <c r="O501" i="24"/>
  <c r="O502" i="24"/>
  <c r="O503" i="24"/>
  <c r="O504" i="24"/>
  <c r="O505" i="24"/>
  <c r="O506" i="24"/>
  <c r="O507" i="24"/>
  <c r="O508" i="24"/>
  <c r="O509" i="24"/>
  <c r="O510" i="24"/>
  <c r="O511" i="24"/>
  <c r="O512" i="24"/>
  <c r="O513" i="24"/>
  <c r="O514" i="24"/>
  <c r="O515" i="24"/>
  <c r="O516" i="24"/>
  <c r="O517" i="24"/>
  <c r="O518" i="24"/>
  <c r="O519" i="24"/>
  <c r="O520" i="24"/>
  <c r="O521" i="24"/>
  <c r="O522" i="24"/>
  <c r="O523" i="24"/>
  <c r="O524" i="24"/>
  <c r="O525" i="24"/>
  <c r="O526" i="24"/>
  <c r="O527" i="24"/>
  <c r="O528" i="24"/>
  <c r="O529" i="24"/>
  <c r="O530" i="24"/>
  <c r="O531" i="24"/>
  <c r="O532" i="24"/>
  <c r="O533" i="24"/>
  <c r="O534" i="24"/>
  <c r="O535" i="24"/>
  <c r="O536" i="24"/>
  <c r="O537" i="24"/>
  <c r="O538" i="24"/>
  <c r="O539" i="24"/>
  <c r="O540" i="24"/>
  <c r="O541" i="24"/>
  <c r="O542" i="24"/>
  <c r="O543" i="24"/>
  <c r="O544" i="24"/>
  <c r="O545" i="24"/>
  <c r="O546" i="24"/>
  <c r="O547" i="24"/>
  <c r="O548" i="24"/>
  <c r="O549" i="24"/>
  <c r="O550" i="24"/>
  <c r="O551" i="24"/>
  <c r="O552" i="24"/>
  <c r="O553" i="24"/>
  <c r="O554" i="24"/>
  <c r="O555" i="24"/>
  <c r="O556" i="24"/>
  <c r="O557" i="24"/>
  <c r="O558" i="24"/>
  <c r="O559" i="24"/>
  <c r="O560" i="24"/>
  <c r="O561" i="24"/>
  <c r="O562" i="24"/>
  <c r="O563" i="24"/>
  <c r="O564" i="24"/>
  <c r="O565" i="24"/>
  <c r="O566" i="24"/>
  <c r="O567" i="24"/>
  <c r="O568" i="24"/>
  <c r="O569" i="24"/>
  <c r="O570" i="24"/>
  <c r="O571" i="24"/>
  <c r="O572" i="24"/>
  <c r="O573" i="24"/>
  <c r="O574" i="24"/>
  <c r="O575" i="24"/>
  <c r="O576" i="24"/>
  <c r="O577" i="24"/>
  <c r="O578" i="24"/>
  <c r="O579" i="24"/>
  <c r="O580" i="24"/>
  <c r="O581" i="24"/>
  <c r="O582" i="24"/>
  <c r="O583" i="24"/>
  <c r="O584" i="24"/>
  <c r="O585" i="24"/>
  <c r="O586" i="24"/>
  <c r="O587" i="24"/>
  <c r="O588" i="24"/>
  <c r="O589" i="24"/>
  <c r="O590" i="24"/>
  <c r="O591" i="24"/>
  <c r="O592" i="24"/>
  <c r="O593" i="24"/>
  <c r="O594" i="24"/>
  <c r="O595" i="24"/>
  <c r="O596" i="24"/>
  <c r="O597" i="24"/>
  <c r="O598" i="24"/>
  <c r="O599" i="24"/>
  <c r="O600" i="24"/>
  <c r="O601" i="24"/>
  <c r="O602" i="24"/>
  <c r="O603" i="24"/>
  <c r="O604" i="24"/>
  <c r="O605" i="24"/>
  <c r="O606" i="24"/>
  <c r="O607" i="24"/>
  <c r="O608" i="24"/>
  <c r="O609" i="24"/>
  <c r="O610" i="24"/>
  <c r="O611" i="24"/>
  <c r="O612" i="24"/>
  <c r="O613" i="24"/>
  <c r="O614" i="24"/>
  <c r="O615" i="24"/>
  <c r="O616" i="24"/>
  <c r="O617" i="24"/>
  <c r="O618" i="24"/>
  <c r="O619" i="24"/>
  <c r="O620" i="24"/>
  <c r="O621" i="24"/>
  <c r="O622" i="24"/>
  <c r="O623" i="24"/>
  <c r="O624" i="24"/>
  <c r="O625" i="24"/>
  <c r="O626" i="24"/>
  <c r="O627" i="24"/>
  <c r="O628" i="24"/>
  <c r="O629" i="24"/>
  <c r="O630" i="24"/>
  <c r="O631" i="24"/>
  <c r="O632" i="24"/>
  <c r="O633" i="24"/>
  <c r="O634" i="24"/>
  <c r="O635" i="24"/>
  <c r="O636" i="24"/>
  <c r="O637" i="24"/>
  <c r="O638" i="24"/>
  <c r="O639" i="24"/>
  <c r="O640" i="24"/>
  <c r="O641" i="24"/>
  <c r="O642" i="24"/>
  <c r="O643" i="24"/>
  <c r="O644" i="24"/>
  <c r="O645" i="24"/>
  <c r="O646" i="24"/>
  <c r="O647" i="24"/>
  <c r="O648" i="24"/>
  <c r="O649" i="24"/>
  <c r="O650" i="24"/>
  <c r="O651" i="24"/>
  <c r="O652" i="24"/>
  <c r="O653" i="24"/>
  <c r="O654" i="24"/>
  <c r="O655" i="24"/>
  <c r="O656" i="24"/>
  <c r="O657" i="24"/>
  <c r="O658" i="24"/>
  <c r="O659" i="24"/>
  <c r="O660" i="24"/>
  <c r="O661" i="24"/>
  <c r="O662" i="24"/>
  <c r="O663" i="24"/>
  <c r="O664" i="24"/>
  <c r="O665" i="24"/>
  <c r="O666" i="24"/>
  <c r="O667" i="24"/>
  <c r="O668" i="24"/>
  <c r="O669" i="24"/>
  <c r="O670" i="24"/>
  <c r="O671" i="24"/>
  <c r="O672" i="24"/>
  <c r="O673" i="24"/>
  <c r="O674" i="24"/>
  <c r="O675" i="24"/>
  <c r="O676" i="24"/>
  <c r="O677" i="24"/>
  <c r="O678" i="24"/>
  <c r="O679" i="24"/>
  <c r="O680" i="24"/>
  <c r="O681" i="24"/>
  <c r="O682" i="24"/>
  <c r="O683" i="24"/>
  <c r="O684" i="24"/>
  <c r="O685" i="24"/>
  <c r="O686" i="24"/>
  <c r="O687" i="24"/>
  <c r="O688" i="24"/>
  <c r="O689" i="24"/>
  <c r="O690" i="24"/>
  <c r="O691" i="24"/>
  <c r="O692" i="24"/>
  <c r="O693" i="24"/>
  <c r="O694" i="24"/>
  <c r="O695" i="24"/>
  <c r="O696" i="24"/>
  <c r="O697" i="24"/>
  <c r="O698" i="24"/>
  <c r="O699" i="24"/>
  <c r="O700" i="24"/>
  <c r="O701" i="24"/>
  <c r="O702" i="24"/>
  <c r="O703" i="24"/>
  <c r="O704" i="24"/>
  <c r="O705" i="24"/>
  <c r="O706" i="24"/>
  <c r="O707" i="24"/>
  <c r="O708" i="24"/>
  <c r="O709" i="24"/>
  <c r="O710" i="24"/>
  <c r="O711" i="24"/>
  <c r="O712" i="24"/>
  <c r="O713" i="24"/>
  <c r="O714" i="24"/>
  <c r="O715" i="24"/>
  <c r="O716" i="24"/>
  <c r="O717" i="24"/>
  <c r="O718" i="24"/>
  <c r="O719" i="24"/>
  <c r="O720" i="24"/>
  <c r="O721" i="24"/>
  <c r="O722" i="24"/>
  <c r="O723" i="24"/>
  <c r="O724" i="24"/>
  <c r="O725" i="24"/>
  <c r="O726" i="24"/>
  <c r="O727" i="24"/>
  <c r="O728" i="24"/>
  <c r="O729" i="24"/>
  <c r="O730" i="24"/>
  <c r="O731" i="24"/>
  <c r="O732" i="24"/>
  <c r="O733" i="24"/>
  <c r="O734" i="24"/>
  <c r="O735" i="24"/>
  <c r="O736" i="24"/>
  <c r="O737" i="24"/>
  <c r="O738" i="24"/>
  <c r="O739" i="24"/>
  <c r="O740" i="24"/>
  <c r="O741" i="24"/>
  <c r="O742" i="24"/>
  <c r="O743" i="24"/>
  <c r="O744" i="24"/>
  <c r="O745" i="24"/>
  <c r="O746" i="24"/>
  <c r="O747" i="24"/>
  <c r="O748" i="24"/>
  <c r="O749" i="24"/>
  <c r="O750" i="24"/>
  <c r="O751" i="24"/>
  <c r="O752" i="24"/>
  <c r="O753" i="24"/>
  <c r="O754" i="24"/>
  <c r="O755" i="24"/>
  <c r="O756" i="24"/>
  <c r="O757" i="24"/>
  <c r="O758" i="24"/>
  <c r="O759" i="24"/>
  <c r="O760" i="24"/>
  <c r="O761" i="24"/>
  <c r="O762" i="24"/>
  <c r="O763" i="24"/>
  <c r="O764" i="24"/>
  <c r="O765" i="24"/>
  <c r="O766" i="24"/>
  <c r="O767" i="24"/>
  <c r="O768" i="24"/>
  <c r="O769" i="24"/>
  <c r="O770" i="24"/>
  <c r="O771" i="24"/>
  <c r="O772" i="24"/>
  <c r="O773" i="24"/>
  <c r="O774" i="24"/>
  <c r="O775" i="24"/>
  <c r="O776" i="24"/>
  <c r="O777" i="24"/>
  <c r="O778" i="24"/>
  <c r="O779" i="24"/>
  <c r="O780" i="24"/>
  <c r="O781" i="24"/>
  <c r="O782" i="24"/>
  <c r="O783" i="24"/>
  <c r="O784" i="24"/>
  <c r="O785" i="24"/>
  <c r="O786" i="24"/>
  <c r="O787" i="24"/>
  <c r="O788" i="24"/>
  <c r="O789" i="24"/>
  <c r="O790" i="24"/>
  <c r="O791" i="24"/>
  <c r="O792" i="24"/>
  <c r="O793" i="24"/>
  <c r="O794" i="24"/>
  <c r="O795" i="24"/>
  <c r="O796" i="24"/>
  <c r="O797" i="24"/>
  <c r="O798" i="24"/>
  <c r="O799" i="24"/>
  <c r="O800" i="24"/>
  <c r="O801" i="24"/>
  <c r="O802" i="24"/>
  <c r="O803" i="24"/>
  <c r="O804" i="24"/>
  <c r="O805" i="24"/>
  <c r="O806" i="24"/>
  <c r="O807" i="24"/>
  <c r="O808" i="24"/>
  <c r="O809" i="24"/>
  <c r="O810" i="24"/>
  <c r="O811" i="24"/>
  <c r="O812" i="24"/>
  <c r="O813" i="24"/>
  <c r="O814" i="24"/>
  <c r="O815" i="24"/>
  <c r="O816" i="24"/>
  <c r="O817" i="24"/>
  <c r="O818" i="24"/>
  <c r="O819" i="24"/>
  <c r="O820" i="24"/>
  <c r="O821" i="24"/>
  <c r="O822" i="24"/>
  <c r="O823" i="24"/>
  <c r="O824" i="24"/>
  <c r="O825" i="24"/>
  <c r="O826" i="24"/>
  <c r="O827" i="24"/>
  <c r="O828" i="24"/>
  <c r="O829" i="24"/>
  <c r="O830" i="24"/>
  <c r="O831" i="24"/>
  <c r="O832" i="24"/>
  <c r="O833" i="24"/>
  <c r="O834" i="24"/>
  <c r="O835" i="24"/>
  <c r="O836" i="24"/>
  <c r="O837" i="24"/>
  <c r="O838" i="24"/>
  <c r="O839" i="24"/>
  <c r="O840" i="24"/>
  <c r="O841" i="24"/>
  <c r="O842" i="24"/>
  <c r="O843" i="24"/>
  <c r="O844" i="24"/>
  <c r="O845" i="24"/>
  <c r="O846" i="24"/>
  <c r="O847" i="24"/>
  <c r="O848" i="24"/>
  <c r="O849" i="24"/>
  <c r="O850" i="24"/>
  <c r="O851" i="24"/>
  <c r="O852" i="24"/>
  <c r="O853" i="24"/>
  <c r="O854" i="24"/>
  <c r="O855" i="24"/>
  <c r="O856" i="24"/>
  <c r="O857" i="24"/>
  <c r="O858" i="24"/>
  <c r="O859" i="24"/>
  <c r="O860" i="24"/>
  <c r="O861" i="24"/>
  <c r="O862" i="24"/>
  <c r="O863" i="24"/>
  <c r="O864" i="24"/>
  <c r="O865" i="24"/>
  <c r="O866" i="24"/>
  <c r="O867" i="24"/>
  <c r="O868" i="24"/>
  <c r="O869" i="24"/>
  <c r="O870" i="24"/>
  <c r="O871" i="24"/>
  <c r="O872" i="24"/>
  <c r="O873" i="24"/>
  <c r="O874" i="24"/>
  <c r="O875" i="24"/>
  <c r="O876" i="24"/>
  <c r="O877" i="24"/>
  <c r="O878" i="24"/>
  <c r="O879" i="24"/>
  <c r="O880" i="24"/>
  <c r="O881" i="24"/>
  <c r="O882" i="24"/>
  <c r="O883" i="24"/>
  <c r="O884" i="24"/>
  <c r="O885" i="24"/>
  <c r="O886" i="24"/>
  <c r="O887" i="24"/>
  <c r="O888" i="24"/>
  <c r="O889" i="24"/>
  <c r="O890" i="24"/>
  <c r="O891" i="24"/>
  <c r="O892" i="24"/>
  <c r="O893" i="24"/>
  <c r="O894" i="24"/>
  <c r="O895" i="24"/>
  <c r="O896" i="24"/>
  <c r="O897" i="24"/>
  <c r="O898" i="24"/>
  <c r="O899" i="24"/>
  <c r="O900" i="24"/>
  <c r="O901" i="24"/>
  <c r="O902" i="24"/>
  <c r="O903" i="24"/>
  <c r="O904" i="24"/>
  <c r="O905" i="24"/>
  <c r="O906" i="24"/>
  <c r="O907" i="24"/>
  <c r="O908" i="24"/>
  <c r="O909" i="24"/>
  <c r="O910" i="24"/>
  <c r="O911" i="24"/>
  <c r="O912" i="24"/>
  <c r="O913" i="24"/>
  <c r="O914" i="24"/>
  <c r="O915" i="24"/>
  <c r="O916" i="24"/>
  <c r="O917" i="24"/>
  <c r="O918" i="24"/>
  <c r="O919" i="24"/>
  <c r="O920" i="24"/>
  <c r="O921" i="24"/>
  <c r="O922" i="24"/>
  <c r="O923" i="24"/>
  <c r="O924" i="24"/>
  <c r="O925" i="24"/>
  <c r="O926" i="24"/>
  <c r="O927" i="24"/>
  <c r="O928" i="24"/>
  <c r="O929" i="24"/>
  <c r="O930" i="24"/>
  <c r="O931" i="24"/>
  <c r="O932" i="24"/>
  <c r="O933" i="24"/>
  <c r="O934" i="24"/>
  <c r="O935" i="24"/>
  <c r="O936" i="24"/>
  <c r="O937" i="24"/>
  <c r="O938" i="24"/>
  <c r="O939" i="24"/>
  <c r="O940" i="24"/>
  <c r="O941" i="24"/>
  <c r="O942" i="24"/>
  <c r="O943" i="24"/>
  <c r="O944" i="24"/>
  <c r="O945" i="24"/>
  <c r="O946" i="24"/>
  <c r="O947" i="24"/>
  <c r="O948" i="24"/>
  <c r="O949" i="24"/>
  <c r="O950" i="24"/>
  <c r="O951" i="24"/>
  <c r="O952" i="24"/>
  <c r="O953" i="24"/>
  <c r="O954" i="24"/>
  <c r="O955" i="24"/>
  <c r="O956" i="24"/>
  <c r="O957" i="24"/>
  <c r="O958" i="24"/>
  <c r="O959" i="24"/>
  <c r="O960" i="24"/>
  <c r="O961" i="24"/>
  <c r="O962" i="24"/>
  <c r="O963" i="24"/>
  <c r="O964" i="24"/>
  <c r="O965" i="24"/>
  <c r="O966" i="24"/>
  <c r="O967" i="24"/>
  <c r="O968" i="24"/>
  <c r="O969" i="24"/>
  <c r="O970" i="24"/>
  <c r="O971" i="24"/>
  <c r="O972" i="24"/>
  <c r="O973" i="24"/>
  <c r="O974" i="24"/>
  <c r="O975" i="24"/>
  <c r="O976" i="24"/>
  <c r="O977" i="24"/>
  <c r="O978" i="24"/>
  <c r="O979" i="24"/>
  <c r="O980" i="24"/>
  <c r="O981" i="24"/>
  <c r="O982" i="24"/>
  <c r="O983" i="24"/>
  <c r="O984" i="24"/>
  <c r="O985" i="24"/>
  <c r="O986" i="24"/>
  <c r="O987" i="24"/>
  <c r="O988" i="24"/>
  <c r="O989" i="24"/>
  <c r="O990" i="24"/>
  <c r="O991" i="24"/>
  <c r="O992" i="24"/>
  <c r="O993" i="24"/>
  <c r="O994" i="24"/>
  <c r="O995" i="24"/>
  <c r="O996" i="24"/>
  <c r="O997" i="24"/>
  <c r="O998" i="24"/>
  <c r="O999" i="24"/>
  <c r="O1000" i="24"/>
  <c r="O1001" i="24"/>
  <c r="M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L2"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J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K2" i="17" a="1"/>
  <c r="K2" i="17" s="1"/>
  <c r="K3" i="17" a="1"/>
  <c r="K3" i="17" s="1"/>
  <c r="K4" i="17" a="1"/>
  <c r="K4" i="17" s="1"/>
  <c r="K5" i="17" a="1"/>
  <c r="K5" i="17" s="1"/>
  <c r="K6" i="17" a="1"/>
  <c r="K6" i="17" s="1"/>
  <c r="K7" i="17" a="1"/>
  <c r="K7" i="17" s="1"/>
  <c r="K8" i="17" a="1"/>
  <c r="K8" i="17" s="1"/>
  <c r="K9" i="17" a="1"/>
  <c r="K9" i="17" s="1"/>
  <c r="K10" i="17" a="1"/>
  <c r="K10" i="17" s="1"/>
  <c r="K11" i="17" a="1"/>
  <c r="K11" i="17" s="1"/>
  <c r="K12" i="17" a="1"/>
  <c r="K12" i="17" s="1"/>
  <c r="K13" i="17" a="1"/>
  <c r="K13" i="17" s="1"/>
  <c r="K14" i="17" a="1"/>
  <c r="K14" i="17" s="1"/>
  <c r="K15" i="17" a="1"/>
  <c r="K15" i="17" s="1"/>
  <c r="K16" i="17" a="1"/>
  <c r="K16" i="17" s="1"/>
  <c r="K17" i="17" a="1"/>
  <c r="K17" i="17" s="1"/>
  <c r="K18" i="17" a="1"/>
  <c r="K18" i="17" s="1"/>
  <c r="K19" i="17" a="1"/>
  <c r="K19" i="17" s="1"/>
  <c r="K20" i="17" a="1"/>
  <c r="K20" i="17" s="1"/>
  <c r="K21" i="17" a="1"/>
  <c r="K21" i="17" s="1"/>
  <c r="K22" i="17" a="1"/>
  <c r="K22" i="17" s="1"/>
  <c r="K23" i="17" a="1"/>
  <c r="K23" i="17" s="1"/>
  <c r="K24" i="17" a="1"/>
  <c r="K24" i="17" s="1"/>
  <c r="K25" i="17" a="1"/>
  <c r="K25" i="17" s="1"/>
  <c r="K26" i="17" a="1"/>
  <c r="K26" i="17" s="1"/>
  <c r="K27" i="17" a="1"/>
  <c r="K27" i="17" s="1"/>
  <c r="K28" i="17" a="1"/>
  <c r="K28" i="17" s="1"/>
  <c r="K29" i="17" a="1"/>
  <c r="K29" i="17" s="1"/>
  <c r="K30" i="17" a="1"/>
  <c r="K30" i="17" s="1"/>
  <c r="K31" i="17" a="1"/>
  <c r="K31" i="17" s="1"/>
  <c r="K32" i="17" a="1"/>
  <c r="K32" i="17" s="1"/>
  <c r="K33" i="17" a="1"/>
  <c r="K33" i="17" s="1"/>
  <c r="K34" i="17" a="1"/>
  <c r="K34" i="17" s="1"/>
  <c r="K35" i="17" a="1"/>
  <c r="K35" i="17" s="1"/>
  <c r="K36" i="17" a="1"/>
  <c r="K36" i="17" s="1"/>
  <c r="K37" i="17" a="1"/>
  <c r="K37" i="17" s="1"/>
  <c r="K38" i="17" a="1"/>
  <c r="K38" i="17" s="1"/>
  <c r="K39" i="17" a="1"/>
  <c r="K39" i="17" s="1"/>
  <c r="K40" i="17" a="1"/>
  <c r="K40" i="17" s="1"/>
  <c r="K41" i="17" a="1"/>
  <c r="K41" i="17" s="1"/>
  <c r="K42" i="17" a="1"/>
  <c r="K42" i="17" s="1"/>
  <c r="K43" i="17" a="1"/>
  <c r="K43" i="17" s="1"/>
  <c r="K44" i="17" a="1"/>
  <c r="K44" i="17" s="1"/>
  <c r="K45" i="17" a="1"/>
  <c r="K45" i="17" s="1"/>
  <c r="K46" i="17" a="1"/>
  <c r="K46" i="17" s="1"/>
  <c r="K47" i="17" a="1"/>
  <c r="K47" i="17" s="1"/>
  <c r="K48" i="17" a="1"/>
  <c r="K48" i="17" s="1"/>
  <c r="K49" i="17" a="1"/>
  <c r="K49" i="17" s="1"/>
  <c r="K50" i="17" a="1"/>
  <c r="K50" i="17" s="1"/>
  <c r="K51" i="17" a="1"/>
  <c r="K51" i="17" s="1"/>
  <c r="K52" i="17" a="1"/>
  <c r="K52" i="17" s="1"/>
  <c r="K53" i="17" a="1"/>
  <c r="K53" i="17" s="1"/>
  <c r="K54" i="17" a="1"/>
  <c r="K54" i="17" s="1"/>
  <c r="K55" i="17" a="1"/>
  <c r="K55" i="17" s="1"/>
  <c r="K56" i="17" a="1"/>
  <c r="K56" i="17" s="1"/>
  <c r="K57" i="17" a="1"/>
  <c r="K57" i="17" s="1"/>
  <c r="K58" i="17" a="1"/>
  <c r="K58" i="17" s="1"/>
  <c r="K59" i="17" a="1"/>
  <c r="K59" i="17" s="1"/>
  <c r="K60" i="17" a="1"/>
  <c r="K60" i="17" s="1"/>
  <c r="K61" i="17" a="1"/>
  <c r="K61" i="17" s="1"/>
  <c r="K62" i="17" a="1"/>
  <c r="K62" i="17" s="1"/>
  <c r="K63" i="17" a="1"/>
  <c r="K63" i="17" s="1"/>
  <c r="K64" i="17" a="1"/>
  <c r="K64" i="17" s="1"/>
  <c r="K65" i="17" a="1"/>
  <c r="K65" i="17" s="1"/>
  <c r="K66" i="17" a="1"/>
  <c r="K66" i="17" s="1"/>
  <c r="K67" i="17" a="1"/>
  <c r="K67" i="17" s="1"/>
  <c r="K68" i="17" a="1"/>
  <c r="K68" i="17" s="1"/>
  <c r="K69" i="17" a="1"/>
  <c r="K69" i="17" s="1"/>
  <c r="K70" i="17" a="1"/>
  <c r="K70" i="17" s="1"/>
  <c r="K71" i="17" a="1"/>
  <c r="K71" i="17" s="1"/>
  <c r="K72" i="17" a="1"/>
  <c r="K72" i="17" s="1"/>
  <c r="K73" i="17" a="1"/>
  <c r="K73" i="17" s="1"/>
  <c r="K74" i="17" a="1"/>
  <c r="K74" i="17" s="1"/>
  <c r="K75" i="17" a="1"/>
  <c r="K75" i="17" s="1"/>
  <c r="K76" i="17" a="1"/>
  <c r="K76" i="17" s="1"/>
  <c r="K77" i="17" a="1"/>
  <c r="K77" i="17" s="1"/>
  <c r="K78" i="17" a="1"/>
  <c r="K78" i="17" s="1"/>
  <c r="K79" i="17" a="1"/>
  <c r="K79" i="17" s="1"/>
  <c r="K80" i="17" a="1"/>
  <c r="K80" i="17" s="1"/>
  <c r="K81" i="17" a="1"/>
  <c r="K81" i="17" s="1"/>
  <c r="K82" i="17" a="1"/>
  <c r="K82" i="17" s="1"/>
  <c r="K83" i="17" a="1"/>
  <c r="K83" i="17" s="1"/>
  <c r="K84" i="17" a="1"/>
  <c r="K84" i="17" s="1"/>
  <c r="K85" i="17" a="1"/>
  <c r="K85" i="17" s="1"/>
  <c r="K86" i="17" a="1"/>
  <c r="K86" i="17" s="1"/>
  <c r="K87" i="17" a="1"/>
  <c r="K87" i="17" s="1"/>
  <c r="K88" i="17" a="1"/>
  <c r="K88" i="17" s="1"/>
  <c r="K89" i="17" a="1"/>
  <c r="K89" i="17" s="1"/>
  <c r="K90" i="17" a="1"/>
  <c r="K90" i="17" s="1"/>
  <c r="K91" i="17" a="1"/>
  <c r="K91" i="17" s="1"/>
  <c r="K92" i="17" a="1"/>
  <c r="K92" i="17" s="1"/>
  <c r="K93" i="17" a="1"/>
  <c r="K93" i="17" s="1"/>
  <c r="K94" i="17" a="1"/>
  <c r="K94" i="17" s="1"/>
  <c r="K95" i="17" a="1"/>
  <c r="K95" i="17" s="1"/>
  <c r="K96" i="17" a="1"/>
  <c r="K96" i="17" s="1"/>
  <c r="K97" i="17" a="1"/>
  <c r="K97" i="17" s="1"/>
  <c r="K98" i="17" a="1"/>
  <c r="K98" i="17" s="1"/>
  <c r="K99" i="17" a="1"/>
  <c r="K99" i="17" s="1"/>
  <c r="K100" i="17" a="1"/>
  <c r="K100" i="17" s="1"/>
  <c r="K101" i="17" a="1"/>
  <c r="K101" i="17" s="1"/>
  <c r="K102" i="17" a="1"/>
  <c r="K102" i="17" s="1"/>
  <c r="K103" i="17" a="1"/>
  <c r="K103" i="17" s="1"/>
  <c r="K104" i="17" a="1"/>
  <c r="K104" i="17" s="1"/>
  <c r="K105" i="17" a="1"/>
  <c r="K105" i="17" s="1"/>
  <c r="K106" i="17" a="1"/>
  <c r="K106" i="17" s="1"/>
  <c r="K107" i="17" a="1"/>
  <c r="K107" i="17" s="1"/>
  <c r="K108" i="17" a="1"/>
  <c r="K108" i="17" s="1"/>
  <c r="K109" i="17" a="1"/>
  <c r="K109" i="17" s="1"/>
  <c r="K110" i="17" a="1"/>
  <c r="K110" i="17" s="1"/>
  <c r="K111" i="17" a="1"/>
  <c r="K111" i="17" s="1"/>
  <c r="K112" i="17" a="1"/>
  <c r="K112" i="17" s="1"/>
  <c r="K113" i="17" a="1"/>
  <c r="K113" i="17" s="1"/>
  <c r="K114" i="17" a="1"/>
  <c r="K114" i="17" s="1"/>
  <c r="K115" i="17" a="1"/>
  <c r="K115" i="17" s="1"/>
  <c r="K116" i="17" a="1"/>
  <c r="K116" i="17" s="1"/>
  <c r="K117" i="17" a="1"/>
  <c r="K117" i="17" s="1"/>
  <c r="K118" i="17" a="1"/>
  <c r="K118" i="17" s="1"/>
  <c r="K119" i="17" a="1"/>
  <c r="K119" i="17" s="1"/>
  <c r="K120" i="17" a="1"/>
  <c r="K120" i="17" s="1"/>
  <c r="K121" i="17" a="1"/>
  <c r="K121" i="17" s="1"/>
  <c r="K122" i="17" a="1"/>
  <c r="K122" i="17" s="1"/>
  <c r="K123" i="17" a="1"/>
  <c r="K123" i="17" s="1"/>
  <c r="K124" i="17" a="1"/>
  <c r="K124" i="17" s="1"/>
  <c r="K125" i="17" a="1"/>
  <c r="K125" i="17" s="1"/>
  <c r="K126" i="17" a="1"/>
  <c r="K126" i="17" s="1"/>
  <c r="K127" i="17" a="1"/>
  <c r="K127" i="17" s="1"/>
  <c r="K128" i="17" a="1"/>
  <c r="K128" i="17" s="1"/>
  <c r="K129" i="17" a="1"/>
  <c r="K129" i="17" s="1"/>
  <c r="K130" i="17" a="1"/>
  <c r="K130" i="17" s="1"/>
  <c r="K131" i="17" a="1"/>
  <c r="K131" i="17" s="1"/>
  <c r="K132" i="17" a="1"/>
  <c r="K132" i="17" s="1"/>
  <c r="K133" i="17" a="1"/>
  <c r="K133" i="17" s="1"/>
  <c r="K134" i="17" a="1"/>
  <c r="K134" i="17" s="1"/>
  <c r="K135" i="17" a="1"/>
  <c r="K135" i="17" s="1"/>
  <c r="K136" i="17" a="1"/>
  <c r="K136" i="17" s="1"/>
  <c r="K137" i="17" a="1"/>
  <c r="K137" i="17" s="1"/>
  <c r="K138" i="17" a="1"/>
  <c r="K138" i="17" s="1"/>
  <c r="K139" i="17" a="1"/>
  <c r="K139" i="17" s="1"/>
  <c r="K140" i="17" a="1"/>
  <c r="K140" i="17" s="1"/>
  <c r="K141" i="17" a="1"/>
  <c r="K141" i="17" s="1"/>
  <c r="K142" i="17" a="1"/>
  <c r="K142" i="17" s="1"/>
  <c r="K143" i="17" a="1"/>
  <c r="K143" i="17" s="1"/>
  <c r="K144" i="17" a="1"/>
  <c r="K144" i="17" s="1"/>
  <c r="K145" i="17" a="1"/>
  <c r="K145" i="17" s="1"/>
  <c r="K146" i="17" a="1"/>
  <c r="K146" i="17" s="1"/>
  <c r="K147" i="17" a="1"/>
  <c r="K147" i="17" s="1"/>
  <c r="K148" i="17" a="1"/>
  <c r="K148" i="17" s="1"/>
  <c r="K149" i="17" a="1"/>
  <c r="K149" i="17" s="1"/>
  <c r="K150" i="17" a="1"/>
  <c r="K150" i="17" s="1"/>
  <c r="K151" i="17" a="1"/>
  <c r="K151" i="17" s="1"/>
  <c r="K152" i="17" a="1"/>
  <c r="K152" i="17" s="1"/>
  <c r="K153" i="17" a="1"/>
  <c r="K153" i="17" s="1"/>
  <c r="K154" i="17" a="1"/>
  <c r="K154" i="17" s="1"/>
  <c r="K155" i="17" a="1"/>
  <c r="K155" i="17" s="1"/>
  <c r="K156" i="17" a="1"/>
  <c r="K156" i="17" s="1"/>
  <c r="K157" i="17" a="1"/>
  <c r="K157" i="17" s="1"/>
  <c r="K158" i="17" a="1"/>
  <c r="K158" i="17" s="1"/>
  <c r="K159" i="17" a="1"/>
  <c r="K159" i="17" s="1"/>
  <c r="K160" i="17" a="1"/>
  <c r="K160" i="17" s="1"/>
  <c r="K161" i="17" a="1"/>
  <c r="K161" i="17" s="1"/>
  <c r="K162" i="17" a="1"/>
  <c r="K162" i="17" s="1"/>
  <c r="K163" i="17" a="1"/>
  <c r="K163" i="17" s="1"/>
  <c r="K164" i="17" a="1"/>
  <c r="K164" i="17" s="1"/>
  <c r="K165" i="17" a="1"/>
  <c r="K165" i="17" s="1"/>
  <c r="K166" i="17" a="1"/>
  <c r="K166" i="17" s="1"/>
  <c r="K167" i="17" a="1"/>
  <c r="K167" i="17" s="1"/>
  <c r="K168" i="17" a="1"/>
  <c r="K168" i="17" s="1"/>
  <c r="K169" i="17" a="1"/>
  <c r="K169" i="17" s="1"/>
  <c r="K170" i="17" a="1"/>
  <c r="K170" i="17" s="1"/>
  <c r="K171" i="17" a="1"/>
  <c r="K171" i="17" s="1"/>
  <c r="K172" i="17" a="1"/>
  <c r="K172" i="17" s="1"/>
  <c r="K173" i="17" a="1"/>
  <c r="K173" i="17" s="1"/>
  <c r="K174" i="17" a="1"/>
  <c r="K174" i="17" s="1"/>
  <c r="K175" i="17" a="1"/>
  <c r="K175" i="17" s="1"/>
  <c r="K176" i="17" a="1"/>
  <c r="K176" i="17" s="1"/>
  <c r="K177" i="17" a="1"/>
  <c r="K177" i="17" s="1"/>
  <c r="K178" i="17" a="1"/>
  <c r="K178" i="17" s="1"/>
  <c r="K179" i="17" a="1"/>
  <c r="K179" i="17" s="1"/>
  <c r="K180" i="17" a="1"/>
  <c r="K180" i="17" s="1"/>
  <c r="K181" i="17" a="1"/>
  <c r="K181" i="17" s="1"/>
  <c r="K182" i="17" a="1"/>
  <c r="K182" i="17" s="1"/>
  <c r="K183" i="17" a="1"/>
  <c r="K183" i="17" s="1"/>
  <c r="K184" i="17" a="1"/>
  <c r="K184" i="17" s="1"/>
  <c r="K185" i="17" a="1"/>
  <c r="K185" i="17" s="1"/>
  <c r="K186" i="17" a="1"/>
  <c r="K186" i="17" s="1"/>
  <c r="K187" i="17" a="1"/>
  <c r="K187" i="17" s="1"/>
  <c r="K188" i="17" a="1"/>
  <c r="K188" i="17" s="1"/>
  <c r="K189" i="17" a="1"/>
  <c r="K189" i="17" s="1"/>
  <c r="K190" i="17" a="1"/>
  <c r="K190" i="17" s="1"/>
  <c r="K191" i="17" a="1"/>
  <c r="K191" i="17" s="1"/>
  <c r="K192" i="17" a="1"/>
  <c r="K192" i="17" s="1"/>
  <c r="K193" i="17" a="1"/>
  <c r="K193" i="17" s="1"/>
  <c r="K194" i="17" a="1"/>
  <c r="K194" i="17" s="1"/>
  <c r="K195" i="17" a="1"/>
  <c r="K195" i="17" s="1"/>
  <c r="K196" i="17" a="1"/>
  <c r="K196" i="17" s="1"/>
  <c r="K197" i="17" a="1"/>
  <c r="K197" i="17" s="1"/>
  <c r="K198" i="17" a="1"/>
  <c r="K198" i="17" s="1"/>
  <c r="K199" i="17" a="1"/>
  <c r="K199" i="17" s="1"/>
  <c r="K200" i="17" a="1"/>
  <c r="K200" i="17" s="1"/>
  <c r="K201" i="17" a="1"/>
  <c r="K201" i="17" s="1"/>
  <c r="K202" i="17" a="1"/>
  <c r="K202" i="17" s="1"/>
  <c r="K203" i="17" a="1"/>
  <c r="K203" i="17" s="1"/>
  <c r="K204" i="17" a="1"/>
  <c r="K204" i="17" s="1"/>
  <c r="K205" i="17" a="1"/>
  <c r="K205" i="17" s="1"/>
  <c r="K206" i="17" a="1"/>
  <c r="K206" i="17" s="1"/>
  <c r="K207" i="17" a="1"/>
  <c r="K207" i="17" s="1"/>
  <c r="K208" i="17" a="1"/>
  <c r="K208" i="17" s="1"/>
  <c r="K209" i="17" a="1"/>
  <c r="K209" i="17" s="1"/>
  <c r="K210" i="17" a="1"/>
  <c r="K210" i="17" s="1"/>
  <c r="K211" i="17" a="1"/>
  <c r="K211" i="17" s="1"/>
  <c r="K212" i="17" a="1"/>
  <c r="K212" i="17" s="1"/>
  <c r="K213" i="17" a="1"/>
  <c r="K213" i="17" s="1"/>
  <c r="K214" i="17" a="1"/>
  <c r="K214" i="17" s="1"/>
  <c r="K215" i="17" a="1"/>
  <c r="K215" i="17" s="1"/>
  <c r="K216" i="17" a="1"/>
  <c r="K216" i="17" s="1"/>
  <c r="K217" i="17" a="1"/>
  <c r="K217" i="17" s="1"/>
  <c r="K218" i="17" a="1"/>
  <c r="K218" i="17" s="1"/>
  <c r="K219" i="17" a="1"/>
  <c r="K219" i="17" s="1"/>
  <c r="K220" i="17" a="1"/>
  <c r="K220" i="17" s="1"/>
  <c r="K221" i="17" a="1"/>
  <c r="K221" i="17" s="1"/>
  <c r="K222" i="17" a="1"/>
  <c r="K222" i="17" s="1"/>
  <c r="K223" i="17" a="1"/>
  <c r="K223" i="17" s="1"/>
  <c r="K224" i="17" a="1"/>
  <c r="K224" i="17" s="1"/>
  <c r="K225" i="17" a="1"/>
  <c r="K225" i="17" s="1"/>
  <c r="K226" i="17" a="1"/>
  <c r="K226" i="17" s="1"/>
  <c r="K227" i="17" a="1"/>
  <c r="K227" i="17" s="1"/>
  <c r="K228" i="17" a="1"/>
  <c r="K228" i="17" s="1"/>
  <c r="K229" i="17" a="1"/>
  <c r="K229" i="17" s="1"/>
  <c r="K230" i="17" a="1"/>
  <c r="K230" i="17" s="1"/>
  <c r="K231" i="17" a="1"/>
  <c r="K231" i="17" s="1"/>
  <c r="K232" i="17" a="1"/>
  <c r="K232" i="17" s="1"/>
  <c r="K233" i="17" a="1"/>
  <c r="K233" i="17" s="1"/>
  <c r="K234" i="17" a="1"/>
  <c r="K234" i="17" s="1"/>
  <c r="K235" i="17" a="1"/>
  <c r="K235" i="17" s="1"/>
  <c r="K236" i="17" a="1"/>
  <c r="K236" i="17" s="1"/>
  <c r="K237" i="17" a="1"/>
  <c r="K237" i="17" s="1"/>
  <c r="K238" i="17" a="1"/>
  <c r="K238" i="17" s="1"/>
  <c r="K239" i="17" a="1"/>
  <c r="K239" i="17" s="1"/>
  <c r="K240" i="17" a="1"/>
  <c r="K240" i="17" s="1"/>
  <c r="K241" i="17" a="1"/>
  <c r="K241" i="17" s="1"/>
  <c r="K242" i="17" a="1"/>
  <c r="K242" i="17" s="1"/>
  <c r="K243" i="17" a="1"/>
  <c r="K243" i="17" s="1"/>
  <c r="K244" i="17" a="1"/>
  <c r="K244" i="17" s="1"/>
  <c r="K245" i="17" a="1"/>
  <c r="K245" i="17" s="1"/>
  <c r="K246" i="17" a="1"/>
  <c r="K246" i="17" s="1"/>
  <c r="K247" i="17" a="1"/>
  <c r="K247" i="17" s="1"/>
  <c r="K248" i="17" a="1"/>
  <c r="K248" i="17" s="1"/>
  <c r="K249" i="17" a="1"/>
  <c r="K249" i="17" s="1"/>
  <c r="K250" i="17" a="1"/>
  <c r="K250" i="17" s="1"/>
  <c r="K251" i="17" a="1"/>
  <c r="K251" i="17" s="1"/>
  <c r="K252" i="17" a="1"/>
  <c r="K252" i="17" s="1"/>
  <c r="K253" i="17" a="1"/>
  <c r="K253" i="17" s="1"/>
  <c r="K254" i="17" a="1"/>
  <c r="K254" i="17" s="1"/>
  <c r="K255" i="17" a="1"/>
  <c r="K255" i="17" s="1"/>
  <c r="K256" i="17" a="1"/>
  <c r="K256" i="17" s="1"/>
  <c r="K257" i="17" a="1"/>
  <c r="K257" i="17" s="1"/>
  <c r="K258" i="17" a="1"/>
  <c r="K258" i="17" s="1"/>
  <c r="K259" i="17" a="1"/>
  <c r="K259" i="17" s="1"/>
  <c r="K260" i="17" a="1"/>
  <c r="K260" i="17" s="1"/>
  <c r="K261" i="17" a="1"/>
  <c r="K261" i="17" s="1"/>
  <c r="K262" i="17" a="1"/>
  <c r="K262" i="17" s="1"/>
  <c r="K263" i="17" a="1"/>
  <c r="K263" i="17" s="1"/>
  <c r="K264" i="17" a="1"/>
  <c r="K264" i="17" s="1"/>
  <c r="K265" i="17" a="1"/>
  <c r="K265" i="17" s="1"/>
  <c r="K266" i="17" a="1"/>
  <c r="K266" i="17" s="1"/>
  <c r="K267" i="17" a="1"/>
  <c r="K267" i="17" s="1"/>
  <c r="K268" i="17" a="1"/>
  <c r="K268" i="17" s="1"/>
  <c r="K269" i="17" a="1"/>
  <c r="K269" i="17" s="1"/>
  <c r="K270" i="17" a="1"/>
  <c r="K270" i="17" s="1"/>
  <c r="K271" i="17" a="1"/>
  <c r="K271" i="17" s="1"/>
  <c r="K272" i="17" a="1"/>
  <c r="K272" i="17" s="1"/>
  <c r="K273" i="17" a="1"/>
  <c r="K273" i="17" s="1"/>
  <c r="K274" i="17" a="1"/>
  <c r="K274" i="17" s="1"/>
  <c r="K275" i="17" a="1"/>
  <c r="K275" i="17" s="1"/>
  <c r="K276" i="17" a="1"/>
  <c r="K276" i="17" s="1"/>
  <c r="K277" i="17" a="1"/>
  <c r="K277" i="17" s="1"/>
  <c r="K278" i="17" a="1"/>
  <c r="K278" i="17" s="1"/>
  <c r="K279" i="17" a="1"/>
  <c r="K279" i="17" s="1"/>
  <c r="K280" i="17" a="1"/>
  <c r="K280" i="17" s="1"/>
  <c r="K281" i="17" a="1"/>
  <c r="K281" i="17" s="1"/>
  <c r="K282" i="17" a="1"/>
  <c r="K282" i="17" s="1"/>
  <c r="K283" i="17" a="1"/>
  <c r="K283" i="17" s="1"/>
  <c r="K284" i="17" a="1"/>
  <c r="K284" i="17" s="1"/>
  <c r="K285" i="17" a="1"/>
  <c r="K285" i="17" s="1"/>
  <c r="K286" i="17" a="1"/>
  <c r="K286" i="17" s="1"/>
  <c r="K287" i="17" a="1"/>
  <c r="K287" i="17" s="1"/>
  <c r="K288" i="17" a="1"/>
  <c r="K288" i="17" s="1"/>
  <c r="K289" i="17" a="1"/>
  <c r="K289" i="17" s="1"/>
  <c r="K290" i="17" a="1"/>
  <c r="K290" i="17" s="1"/>
  <c r="K291" i="17" a="1"/>
  <c r="K291" i="17" s="1"/>
  <c r="K292" i="17" a="1"/>
  <c r="K292" i="17" s="1"/>
  <c r="K293" i="17" a="1"/>
  <c r="K293" i="17" s="1"/>
  <c r="K294" i="17" a="1"/>
  <c r="K294" i="17" s="1"/>
  <c r="K295" i="17" a="1"/>
  <c r="K295" i="17" s="1"/>
  <c r="K296" i="17" a="1"/>
  <c r="K296" i="17" s="1"/>
  <c r="K297" i="17" a="1"/>
  <c r="K297" i="17" s="1"/>
  <c r="K298" i="17" a="1"/>
  <c r="K298" i="17" s="1"/>
  <c r="K299" i="17" a="1"/>
  <c r="K299" i="17" s="1"/>
  <c r="K300" i="17" a="1"/>
  <c r="K300" i="17" s="1"/>
  <c r="K301" i="17" a="1"/>
  <c r="K301" i="17" s="1"/>
  <c r="K302" i="17" a="1"/>
  <c r="K302" i="17" s="1"/>
  <c r="K303" i="17" a="1"/>
  <c r="K303" i="17" s="1"/>
  <c r="K304" i="17" a="1"/>
  <c r="K304" i="17" s="1"/>
  <c r="K305" i="17" a="1"/>
  <c r="K305" i="17" s="1"/>
  <c r="K306" i="17" a="1"/>
  <c r="K306" i="17" s="1"/>
  <c r="K307" i="17" a="1"/>
  <c r="K307" i="17" s="1"/>
  <c r="K308" i="17" a="1"/>
  <c r="K308" i="17" s="1"/>
  <c r="K309" i="17" a="1"/>
  <c r="K309" i="17" s="1"/>
  <c r="K310" i="17" a="1"/>
  <c r="K310" i="17" s="1"/>
  <c r="K311" i="17" a="1"/>
  <c r="K311" i="17" s="1"/>
  <c r="K312" i="17" a="1"/>
  <c r="K312" i="17"/>
  <c r="K313" i="17" a="1"/>
  <c r="K313" i="17" s="1"/>
  <c r="K314" i="17" a="1"/>
  <c r="K314" i="17" s="1"/>
  <c r="K315" i="17" a="1"/>
  <c r="K315" i="17" s="1"/>
  <c r="K316" i="17" a="1"/>
  <c r="K316" i="17" s="1"/>
  <c r="K317" i="17" a="1"/>
  <c r="K317" i="17" s="1"/>
  <c r="K318" i="17" a="1"/>
  <c r="K318" i="17" s="1"/>
  <c r="K319" i="17" a="1"/>
  <c r="K319" i="17" s="1"/>
  <c r="K320" i="17" a="1"/>
  <c r="K320" i="17" s="1"/>
  <c r="K321" i="17" a="1"/>
  <c r="K321" i="17" s="1"/>
  <c r="K322" i="17" a="1"/>
  <c r="K322" i="17" s="1"/>
  <c r="K323" i="17" a="1"/>
  <c r="K323" i="17" s="1"/>
  <c r="K324" i="17" a="1"/>
  <c r="K324" i="17" s="1"/>
  <c r="K325" i="17" a="1"/>
  <c r="K325" i="17" s="1"/>
  <c r="K326" i="17" a="1"/>
  <c r="K326" i="17" s="1"/>
  <c r="K327" i="17" a="1"/>
  <c r="K327" i="17" s="1"/>
  <c r="K328" i="17" a="1"/>
  <c r="K328" i="17" s="1"/>
  <c r="K329" i="17" a="1"/>
  <c r="K329" i="17" s="1"/>
  <c r="K330" i="17" a="1"/>
  <c r="K330" i="17" s="1"/>
  <c r="K331" i="17" a="1"/>
  <c r="K331" i="17" s="1"/>
  <c r="K332" i="17" a="1"/>
  <c r="K332" i="17" s="1"/>
  <c r="K333" i="17" a="1"/>
  <c r="K333" i="17" s="1"/>
  <c r="K334" i="17" a="1"/>
  <c r="K334" i="17" s="1"/>
  <c r="K335" i="17" a="1"/>
  <c r="K335" i="17" s="1"/>
  <c r="K336" i="17" a="1"/>
  <c r="K336" i="17" s="1"/>
  <c r="K337" i="17" a="1"/>
  <c r="K337" i="17" s="1"/>
  <c r="K338" i="17" a="1"/>
  <c r="K338" i="17" s="1"/>
  <c r="K339" i="17" a="1"/>
  <c r="K339" i="17" s="1"/>
  <c r="K340" i="17" a="1"/>
  <c r="K340" i="17" s="1"/>
  <c r="K341" i="17" a="1"/>
  <c r="K341" i="17" s="1"/>
  <c r="K342" i="17" a="1"/>
  <c r="K342" i="17" s="1"/>
  <c r="K343" i="17" a="1"/>
  <c r="K343" i="17" s="1"/>
  <c r="K344" i="17" a="1"/>
  <c r="K344" i="17" s="1"/>
  <c r="K345" i="17" a="1"/>
  <c r="K345" i="17" s="1"/>
  <c r="K346" i="17" a="1"/>
  <c r="K346" i="17" s="1"/>
  <c r="K347" i="17" a="1"/>
  <c r="K347" i="17" s="1"/>
  <c r="K348" i="17" a="1"/>
  <c r="K348" i="17" s="1"/>
  <c r="K349" i="17" a="1"/>
  <c r="K349" i="17" s="1"/>
  <c r="K350" i="17" a="1"/>
  <c r="K350" i="17" s="1"/>
  <c r="K351" i="17" a="1"/>
  <c r="K351" i="17" s="1"/>
  <c r="K352" i="17" a="1"/>
  <c r="K352" i="17" s="1"/>
  <c r="K353" i="17" a="1"/>
  <c r="K353" i="17" s="1"/>
  <c r="K354" i="17" a="1"/>
  <c r="K354" i="17" s="1"/>
  <c r="K355" i="17" a="1"/>
  <c r="K355" i="17" s="1"/>
  <c r="K356" i="17" a="1"/>
  <c r="K356" i="17" s="1"/>
  <c r="K357" i="17" a="1"/>
  <c r="K357" i="17" s="1"/>
  <c r="K358" i="17" a="1"/>
  <c r="K358" i="17" s="1"/>
  <c r="K359" i="17" a="1"/>
  <c r="K359" i="17" s="1"/>
  <c r="K360" i="17" a="1"/>
  <c r="K360" i="17" s="1"/>
  <c r="K361" i="17" a="1"/>
  <c r="K361" i="17" s="1"/>
  <c r="K362" i="17" a="1"/>
  <c r="K362" i="17" s="1"/>
  <c r="K363" i="17" a="1"/>
  <c r="K363" i="17" s="1"/>
  <c r="K364" i="17" a="1"/>
  <c r="K364" i="17" s="1"/>
  <c r="K365" i="17" a="1"/>
  <c r="K365" i="17" s="1"/>
  <c r="K366" i="17" a="1"/>
  <c r="K366" i="17" s="1"/>
  <c r="K367" i="17" a="1"/>
  <c r="K367" i="17" s="1"/>
  <c r="K368" i="17" a="1"/>
  <c r="K368" i="17" s="1"/>
  <c r="K369" i="17" a="1"/>
  <c r="K369" i="17" s="1"/>
  <c r="K370" i="17" a="1"/>
  <c r="K370" i="17" s="1"/>
  <c r="K371" i="17" a="1"/>
  <c r="K371" i="17" s="1"/>
  <c r="K372" i="17" a="1"/>
  <c r="K372" i="17" s="1"/>
  <c r="K373" i="17" a="1"/>
  <c r="K373" i="17" s="1"/>
  <c r="K374" i="17" a="1"/>
  <c r="K374" i="17" s="1"/>
  <c r="K375" i="17" a="1"/>
  <c r="K375" i="17" s="1"/>
  <c r="K376" i="17" a="1"/>
  <c r="K376" i="17" s="1"/>
  <c r="K377" i="17" a="1"/>
  <c r="K377" i="17" s="1"/>
  <c r="K378" i="17" a="1"/>
  <c r="K378" i="17" s="1"/>
  <c r="K379" i="17" a="1"/>
  <c r="K379" i="17" s="1"/>
  <c r="K380" i="17" a="1"/>
  <c r="K380" i="17" s="1"/>
  <c r="K381" i="17" a="1"/>
  <c r="K381" i="17" s="1"/>
  <c r="K382" i="17" a="1"/>
  <c r="K382" i="17" s="1"/>
  <c r="K383" i="17" a="1"/>
  <c r="K383" i="17" s="1"/>
  <c r="K384" i="17" a="1"/>
  <c r="K384" i="17" s="1"/>
  <c r="K385" i="17" a="1"/>
  <c r="K385" i="17" s="1"/>
  <c r="K386" i="17" a="1"/>
  <c r="K386" i="17" s="1"/>
  <c r="K387" i="17" a="1"/>
  <c r="K387" i="17" s="1"/>
  <c r="K388" i="17" a="1"/>
  <c r="K388" i="17" s="1"/>
  <c r="K389" i="17" a="1"/>
  <c r="K389" i="17" s="1"/>
  <c r="K390" i="17" a="1"/>
  <c r="K390" i="17" s="1"/>
  <c r="K391" i="17" a="1"/>
  <c r="K391" i="17" s="1"/>
  <c r="K392" i="17" a="1"/>
  <c r="K392" i="17" s="1"/>
  <c r="K393" i="17" a="1"/>
  <c r="K393" i="17" s="1"/>
  <c r="K394" i="17" a="1"/>
  <c r="K394" i="17" s="1"/>
  <c r="K395" i="17" a="1"/>
  <c r="K395" i="17" s="1"/>
  <c r="K396" i="17" a="1"/>
  <c r="K396" i="17" s="1"/>
  <c r="K397" i="17" a="1"/>
  <c r="K397" i="17" s="1"/>
  <c r="K398" i="17" a="1"/>
  <c r="K398" i="17" s="1"/>
  <c r="K399" i="17" a="1"/>
  <c r="K399" i="17" s="1"/>
  <c r="K400" i="17" a="1"/>
  <c r="K400" i="17" s="1"/>
  <c r="K401" i="17" a="1"/>
  <c r="K401" i="17" s="1"/>
  <c r="K402" i="17" a="1"/>
  <c r="K402" i="17" s="1"/>
  <c r="K403" i="17" a="1"/>
  <c r="K403" i="17" s="1"/>
  <c r="K404" i="17" a="1"/>
  <c r="K404" i="17" s="1"/>
  <c r="K405" i="17" a="1"/>
  <c r="K405" i="17" s="1"/>
  <c r="K406" i="17" a="1"/>
  <c r="K406" i="17" s="1"/>
  <c r="K407" i="17" a="1"/>
  <c r="K407" i="17" s="1"/>
  <c r="K408" i="17" a="1"/>
  <c r="K408" i="17" s="1"/>
  <c r="K409" i="17" a="1"/>
  <c r="K409" i="17" s="1"/>
  <c r="K410" i="17" a="1"/>
  <c r="K410" i="17" s="1"/>
  <c r="K411" i="17" a="1"/>
  <c r="K411" i="17" s="1"/>
  <c r="K412" i="17" a="1"/>
  <c r="K412" i="17" s="1"/>
  <c r="K413" i="17" a="1"/>
  <c r="K413" i="17" s="1"/>
  <c r="K414" i="17" a="1"/>
  <c r="K414" i="17" s="1"/>
  <c r="K415" i="17" a="1"/>
  <c r="K415" i="17" s="1"/>
  <c r="K416" i="17" a="1"/>
  <c r="K416" i="17" s="1"/>
  <c r="K417" i="17" a="1"/>
  <c r="K417" i="17" s="1"/>
  <c r="K418" i="17" a="1"/>
  <c r="K418" i="17" s="1"/>
  <c r="K419" i="17" a="1"/>
  <c r="K419" i="17" s="1"/>
  <c r="K420" i="17" a="1"/>
  <c r="K420" i="17" s="1"/>
  <c r="K421" i="17" a="1"/>
  <c r="K421" i="17" s="1"/>
  <c r="K422" i="17" a="1"/>
  <c r="K422" i="17" s="1"/>
  <c r="K423" i="17" a="1"/>
  <c r="K423" i="17" s="1"/>
  <c r="K424" i="17" a="1"/>
  <c r="K424" i="17" s="1"/>
  <c r="K425" i="17" a="1"/>
  <c r="K425" i="17" s="1"/>
  <c r="K426" i="17" a="1"/>
  <c r="K426" i="17" s="1"/>
  <c r="K427" i="17" a="1"/>
  <c r="K427" i="17" s="1"/>
  <c r="K428" i="17" a="1"/>
  <c r="K428" i="17" s="1"/>
  <c r="K429" i="17" a="1"/>
  <c r="K429" i="17" s="1"/>
  <c r="K430" i="17" a="1"/>
  <c r="K430" i="17" s="1"/>
  <c r="K431" i="17" a="1"/>
  <c r="K431" i="17" s="1"/>
  <c r="K432" i="17" a="1"/>
  <c r="K432" i="17" s="1"/>
  <c r="K433" i="17" a="1"/>
  <c r="K433" i="17" s="1"/>
  <c r="K434" i="17" a="1"/>
  <c r="K434" i="17" s="1"/>
  <c r="K435" i="17" a="1"/>
  <c r="K435" i="17" s="1"/>
  <c r="K436" i="17" a="1"/>
  <c r="K436" i="17" s="1"/>
  <c r="K437" i="17" a="1"/>
  <c r="K437" i="17" s="1"/>
  <c r="K438" i="17" a="1"/>
  <c r="K438" i="17" s="1"/>
  <c r="K439" i="17" a="1"/>
  <c r="K439" i="17" s="1"/>
  <c r="K440" i="17" a="1"/>
  <c r="K440" i="17" s="1"/>
  <c r="K441" i="17" a="1"/>
  <c r="K441" i="17" s="1"/>
  <c r="K442" i="17" a="1"/>
  <c r="K442" i="17" s="1"/>
  <c r="K443" i="17" a="1"/>
  <c r="K443" i="17" s="1"/>
  <c r="K444" i="17" a="1"/>
  <c r="K444" i="17" s="1"/>
  <c r="K445" i="17" a="1"/>
  <c r="K445" i="17" s="1"/>
  <c r="K446" i="17" a="1"/>
  <c r="K446" i="17" s="1"/>
  <c r="K447" i="17" a="1"/>
  <c r="K447" i="17" s="1"/>
  <c r="K448" i="17" a="1"/>
  <c r="K448" i="17" s="1"/>
  <c r="K449" i="17" a="1"/>
  <c r="K449" i="17" s="1"/>
  <c r="K450" i="17" a="1"/>
  <c r="K450" i="17" s="1"/>
  <c r="K451" i="17" a="1"/>
  <c r="K451" i="17" s="1"/>
  <c r="K452" i="17" a="1"/>
  <c r="K452" i="17" s="1"/>
  <c r="K453" i="17" a="1"/>
  <c r="K453" i="17" s="1"/>
  <c r="K454" i="17" a="1"/>
  <c r="K454" i="17" s="1"/>
  <c r="K455" i="17" a="1"/>
  <c r="K455" i="17" s="1"/>
  <c r="K456" i="17" a="1"/>
  <c r="K456" i="17" s="1"/>
  <c r="K457" i="17" a="1"/>
  <c r="K457" i="17" s="1"/>
  <c r="K458" i="17" a="1"/>
  <c r="K458" i="17" s="1"/>
  <c r="K459" i="17" a="1"/>
  <c r="K459" i="17" s="1"/>
  <c r="K460" i="17" a="1"/>
  <c r="K460" i="17" s="1"/>
  <c r="K461" i="17" a="1"/>
  <c r="K461" i="17" s="1"/>
  <c r="K462" i="17" a="1"/>
  <c r="K462" i="17" s="1"/>
  <c r="K463" i="17" a="1"/>
  <c r="K463" i="17" s="1"/>
  <c r="K464" i="17" a="1"/>
  <c r="K464" i="17" s="1"/>
  <c r="K465" i="17" a="1"/>
  <c r="K465" i="17" s="1"/>
  <c r="K466" i="17" a="1"/>
  <c r="K466" i="17" s="1"/>
  <c r="K467" i="17" a="1"/>
  <c r="K467" i="17" s="1"/>
  <c r="K468" i="17" a="1"/>
  <c r="K468" i="17" s="1"/>
  <c r="K469" i="17" a="1"/>
  <c r="K469" i="17" s="1"/>
  <c r="K470" i="17" a="1"/>
  <c r="K470" i="17" s="1"/>
  <c r="K471" i="17" a="1"/>
  <c r="K471" i="17" s="1"/>
  <c r="K472" i="17" a="1"/>
  <c r="K472" i="17" s="1"/>
  <c r="K473" i="17" a="1"/>
  <c r="K473" i="17" s="1"/>
  <c r="K474" i="17" a="1"/>
  <c r="K474" i="17" s="1"/>
  <c r="K475" i="17" a="1"/>
  <c r="K475" i="17" s="1"/>
  <c r="K476" i="17" a="1"/>
  <c r="K476" i="17" s="1"/>
  <c r="K477" i="17" a="1"/>
  <c r="K477" i="17" s="1"/>
  <c r="K478" i="17" a="1"/>
  <c r="K478" i="17" s="1"/>
  <c r="K479" i="17" a="1"/>
  <c r="K479" i="17" s="1"/>
  <c r="K480" i="17" a="1"/>
  <c r="K480" i="17" s="1"/>
  <c r="K481" i="17" a="1"/>
  <c r="K481" i="17" s="1"/>
  <c r="K482" i="17" a="1"/>
  <c r="K482" i="17" s="1"/>
  <c r="K483" i="17" a="1"/>
  <c r="K483" i="17" s="1"/>
  <c r="K484" i="17" a="1"/>
  <c r="K484" i="17" s="1"/>
  <c r="K485" i="17" a="1"/>
  <c r="K485" i="17" s="1"/>
  <c r="K486" i="17" a="1"/>
  <c r="K486" i="17" s="1"/>
  <c r="K487" i="17" a="1"/>
  <c r="K487" i="17" s="1"/>
  <c r="K488" i="17" a="1"/>
  <c r="K488" i="17" s="1"/>
  <c r="K489" i="17" a="1"/>
  <c r="K489" i="17" s="1"/>
  <c r="K490" i="17" a="1"/>
  <c r="K490" i="17" s="1"/>
  <c r="K491" i="17" a="1"/>
  <c r="K491" i="17" s="1"/>
  <c r="K492" i="17" a="1"/>
  <c r="K492" i="17" s="1"/>
  <c r="K493" i="17" a="1"/>
  <c r="K493" i="17" s="1"/>
  <c r="K494" i="17" a="1"/>
  <c r="K494" i="17" s="1"/>
  <c r="K495" i="17" a="1"/>
  <c r="K495" i="17" s="1"/>
  <c r="K496" i="17" a="1"/>
  <c r="K496" i="17" s="1"/>
  <c r="K497" i="17" a="1"/>
  <c r="K497" i="17" s="1"/>
  <c r="K498" i="17" a="1"/>
  <c r="K498" i="17" s="1"/>
  <c r="K499" i="17" a="1"/>
  <c r="K499" i="17" s="1"/>
  <c r="K500" i="17" a="1"/>
  <c r="K500" i="17" s="1"/>
  <c r="K501" i="17" a="1"/>
  <c r="K501" i="17" s="1"/>
  <c r="K502" i="17" a="1"/>
  <c r="K502" i="17" s="1"/>
  <c r="K503" i="17" a="1"/>
  <c r="K503" i="17" s="1"/>
  <c r="K504" i="17" a="1"/>
  <c r="K504" i="17" s="1"/>
  <c r="K505" i="17" a="1"/>
  <c r="K505" i="17" s="1"/>
  <c r="K506" i="17" a="1"/>
  <c r="K506" i="17" s="1"/>
  <c r="K507" i="17" a="1"/>
  <c r="K507" i="17" s="1"/>
  <c r="K508" i="17" a="1"/>
  <c r="K508" i="17" s="1"/>
  <c r="K509" i="17" a="1"/>
  <c r="K509" i="17" s="1"/>
  <c r="K510" i="17" a="1"/>
  <c r="K510" i="17" s="1"/>
  <c r="K511" i="17" a="1"/>
  <c r="K511" i="17" s="1"/>
  <c r="K512" i="17" a="1"/>
  <c r="K512" i="17" s="1"/>
  <c r="K513" i="17" a="1"/>
  <c r="K513" i="17" s="1"/>
  <c r="K514" i="17" a="1"/>
  <c r="K514" i="17" s="1"/>
  <c r="K515" i="17" a="1"/>
  <c r="K515" i="17" s="1"/>
  <c r="K516" i="17" a="1"/>
  <c r="K516" i="17" s="1"/>
  <c r="K517" i="17" a="1"/>
  <c r="K517" i="17" s="1"/>
  <c r="K518" i="17" a="1"/>
  <c r="K518" i="17" s="1"/>
  <c r="K519" i="17" a="1"/>
  <c r="K519" i="17" s="1"/>
  <c r="K520" i="17" a="1"/>
  <c r="K520" i="17" s="1"/>
  <c r="K521" i="17" a="1"/>
  <c r="K521" i="17" s="1"/>
  <c r="K522" i="17" a="1"/>
  <c r="K522" i="17" s="1"/>
  <c r="K523" i="17" a="1"/>
  <c r="K523" i="17" s="1"/>
  <c r="K524" i="17" a="1"/>
  <c r="K524" i="17" s="1"/>
  <c r="K525" i="17" a="1"/>
  <c r="K525" i="17" s="1"/>
  <c r="K526" i="17" a="1"/>
  <c r="K526" i="17" s="1"/>
  <c r="K527" i="17" a="1"/>
  <c r="K527" i="17" s="1"/>
  <c r="K528" i="17" a="1"/>
  <c r="K528" i="17" s="1"/>
  <c r="K529" i="17" a="1"/>
  <c r="K529" i="17" s="1"/>
  <c r="K530" i="17" a="1"/>
  <c r="K530" i="17" s="1"/>
  <c r="K531" i="17" a="1"/>
  <c r="K531" i="17" s="1"/>
  <c r="K532" i="17" a="1"/>
  <c r="K532" i="17" s="1"/>
  <c r="K533" i="17" a="1"/>
  <c r="K533" i="17" s="1"/>
  <c r="K534" i="17" a="1"/>
  <c r="K534" i="17" s="1"/>
  <c r="K535" i="17" a="1"/>
  <c r="K535" i="17" s="1"/>
  <c r="K536" i="17" a="1"/>
  <c r="K536" i="17" s="1"/>
  <c r="K537" i="17" a="1"/>
  <c r="K537" i="17" s="1"/>
  <c r="K538" i="17" a="1"/>
  <c r="K538" i="17" s="1"/>
  <c r="K539" i="17" a="1"/>
  <c r="K539" i="17" s="1"/>
  <c r="K540" i="17" a="1"/>
  <c r="K540" i="17" s="1"/>
  <c r="K541" i="17" a="1"/>
  <c r="K541" i="17" s="1"/>
  <c r="K542" i="17" a="1"/>
  <c r="K542" i="17" s="1"/>
  <c r="K543" i="17" a="1"/>
  <c r="K543" i="17" s="1"/>
  <c r="K544" i="17" a="1"/>
  <c r="K544" i="17" s="1"/>
  <c r="K545" i="17" a="1"/>
  <c r="K545" i="17" s="1"/>
  <c r="K546" i="17" a="1"/>
  <c r="K546" i="17" s="1"/>
  <c r="K547" i="17" a="1"/>
  <c r="K547" i="17" s="1"/>
  <c r="K548" i="17" a="1"/>
  <c r="K548" i="17" s="1"/>
  <c r="K549" i="17" a="1"/>
  <c r="K549" i="17" s="1"/>
  <c r="K550" i="17" a="1"/>
  <c r="K550" i="17" s="1"/>
  <c r="K551" i="17" a="1"/>
  <c r="K551" i="17" s="1"/>
  <c r="K552" i="17" a="1"/>
  <c r="K552" i="17" s="1"/>
  <c r="K553" i="17" a="1"/>
  <c r="K553" i="17" s="1"/>
  <c r="K554" i="17" a="1"/>
  <c r="K554" i="17" s="1"/>
  <c r="K555" i="17" a="1"/>
  <c r="K555" i="17" s="1"/>
  <c r="K556" i="17" a="1"/>
  <c r="K556" i="17" s="1"/>
  <c r="K557" i="17" a="1"/>
  <c r="K557" i="17" s="1"/>
  <c r="K558" i="17" a="1"/>
  <c r="K558" i="17" s="1"/>
  <c r="K559" i="17" a="1"/>
  <c r="K559" i="17" s="1"/>
  <c r="K560" i="17" a="1"/>
  <c r="K560" i="17" s="1"/>
  <c r="K561" i="17" a="1"/>
  <c r="K561" i="17" s="1"/>
  <c r="K562" i="17" a="1"/>
  <c r="K562" i="17" s="1"/>
  <c r="K563" i="17" a="1"/>
  <c r="K563" i="17" s="1"/>
  <c r="K564" i="17" a="1"/>
  <c r="K564" i="17" s="1"/>
  <c r="K565" i="17" a="1"/>
  <c r="K565" i="17" s="1"/>
  <c r="K566" i="17" a="1"/>
  <c r="K566" i="17" s="1"/>
  <c r="K567" i="17" a="1"/>
  <c r="K567" i="17" s="1"/>
  <c r="K568" i="17" a="1"/>
  <c r="K568" i="17" s="1"/>
  <c r="K569" i="17" a="1"/>
  <c r="K569" i="17" s="1"/>
  <c r="K570" i="17" a="1"/>
  <c r="K570" i="17" s="1"/>
  <c r="K571" i="17" a="1"/>
  <c r="K571" i="17" s="1"/>
  <c r="K572" i="17" a="1"/>
  <c r="K572" i="17" s="1"/>
  <c r="K573" i="17" a="1"/>
  <c r="K573" i="17" s="1"/>
  <c r="K574" i="17" a="1"/>
  <c r="K574" i="17" s="1"/>
  <c r="K575" i="17" a="1"/>
  <c r="K575" i="17" s="1"/>
  <c r="K576" i="17" a="1"/>
  <c r="K576" i="17" s="1"/>
  <c r="K577" i="17" a="1"/>
  <c r="K577" i="17" s="1"/>
  <c r="K578" i="17" a="1"/>
  <c r="K578" i="17" s="1"/>
  <c r="K579" i="17" a="1"/>
  <c r="K579" i="17" s="1"/>
  <c r="K580" i="17" a="1"/>
  <c r="K580" i="17" s="1"/>
  <c r="K581" i="17" a="1"/>
  <c r="K581" i="17" s="1"/>
  <c r="K582" i="17" a="1"/>
  <c r="K582" i="17" s="1"/>
  <c r="K583" i="17" a="1"/>
  <c r="K583" i="17" s="1"/>
  <c r="K584" i="17" a="1"/>
  <c r="K584" i="17" s="1"/>
  <c r="K585" i="17" a="1"/>
  <c r="K585" i="17" s="1"/>
  <c r="K586" i="17" a="1"/>
  <c r="K586" i="17" s="1"/>
  <c r="K587" i="17" a="1"/>
  <c r="K587" i="17" s="1"/>
  <c r="K588" i="17" a="1"/>
  <c r="K588" i="17" s="1"/>
  <c r="K589" i="17" a="1"/>
  <c r="K589" i="17" s="1"/>
  <c r="K590" i="17" a="1"/>
  <c r="K590" i="17" s="1"/>
  <c r="K591" i="17" a="1"/>
  <c r="K591" i="17" s="1"/>
  <c r="K592" i="17" a="1"/>
  <c r="K592" i="17" s="1"/>
  <c r="K593" i="17" a="1"/>
  <c r="K593" i="17" s="1"/>
  <c r="K594" i="17" a="1"/>
  <c r="K594" i="17" s="1"/>
  <c r="K595" i="17" a="1"/>
  <c r="K595" i="17" s="1"/>
  <c r="K596" i="17" a="1"/>
  <c r="K596" i="17" s="1"/>
  <c r="K597" i="17" a="1"/>
  <c r="K597" i="17" s="1"/>
  <c r="K598" i="17" a="1"/>
  <c r="K598" i="17" s="1"/>
  <c r="K599" i="17" a="1"/>
  <c r="K599" i="17" s="1"/>
  <c r="K600" i="17" a="1"/>
  <c r="K600" i="17" s="1"/>
  <c r="K601" i="17" a="1"/>
  <c r="K601" i="17" s="1"/>
  <c r="K602" i="17" a="1"/>
  <c r="K602" i="17" s="1"/>
  <c r="K603" i="17" a="1"/>
  <c r="K603" i="17" s="1"/>
  <c r="K604" i="17" a="1"/>
  <c r="K604" i="17" s="1"/>
  <c r="K605" i="17" a="1"/>
  <c r="K605" i="17" s="1"/>
  <c r="K606" i="17" a="1"/>
  <c r="K606" i="17" s="1"/>
  <c r="K607" i="17" a="1"/>
  <c r="K607" i="17" s="1"/>
  <c r="K608" i="17" a="1"/>
  <c r="K608" i="17" s="1"/>
  <c r="K609" i="17" a="1"/>
  <c r="K609" i="17" s="1"/>
  <c r="K610" i="17" a="1"/>
  <c r="K610" i="17" s="1"/>
  <c r="K611" i="17" a="1"/>
  <c r="K611" i="17" s="1"/>
  <c r="K612" i="17" a="1"/>
  <c r="K612" i="17" s="1"/>
  <c r="K613" i="17" a="1"/>
  <c r="K613" i="17" s="1"/>
  <c r="K614" i="17" a="1"/>
  <c r="K614" i="17" s="1"/>
  <c r="K615" i="17" a="1"/>
  <c r="K615" i="17" s="1"/>
  <c r="K616" i="17" a="1"/>
  <c r="K616" i="17" s="1"/>
  <c r="K617" i="17" a="1"/>
  <c r="K617" i="17" s="1"/>
  <c r="K618" i="17" a="1"/>
  <c r="K618" i="17" s="1"/>
  <c r="K619" i="17" a="1"/>
  <c r="K619" i="17" s="1"/>
  <c r="K620" i="17" a="1"/>
  <c r="K620" i="17" s="1"/>
  <c r="K621" i="17" a="1"/>
  <c r="K621" i="17" s="1"/>
  <c r="K622" i="17" a="1"/>
  <c r="K622" i="17" s="1"/>
  <c r="K623" i="17" a="1"/>
  <c r="K623" i="17" s="1"/>
  <c r="K624" i="17" a="1"/>
  <c r="K624" i="17" s="1"/>
  <c r="K625" i="17" a="1"/>
  <c r="K625" i="17" s="1"/>
  <c r="K626" i="17" a="1"/>
  <c r="K626" i="17" s="1"/>
  <c r="K627" i="17" a="1"/>
  <c r="K627" i="17" s="1"/>
  <c r="K628" i="17" a="1"/>
  <c r="K628" i="17" s="1"/>
  <c r="K629" i="17" a="1"/>
  <c r="K629" i="17" s="1"/>
  <c r="K630" i="17" a="1"/>
  <c r="K630" i="17" s="1"/>
  <c r="K631" i="17" a="1"/>
  <c r="K631" i="17" s="1"/>
  <c r="K632" i="17" a="1"/>
  <c r="K632" i="17" s="1"/>
  <c r="K633" i="17" a="1"/>
  <c r="K633" i="17" s="1"/>
  <c r="K634" i="17" a="1"/>
  <c r="K634" i="17" s="1"/>
  <c r="K635" i="17" a="1"/>
  <c r="K635" i="17" s="1"/>
  <c r="K636" i="17" a="1"/>
  <c r="K636" i="17" s="1"/>
  <c r="K637" i="17" a="1"/>
  <c r="K637" i="17" s="1"/>
  <c r="K638" i="17" a="1"/>
  <c r="K638" i="17" s="1"/>
  <c r="K639" i="17" a="1"/>
  <c r="K639" i="17" s="1"/>
  <c r="K640" i="17" a="1"/>
  <c r="K640" i="17" s="1"/>
  <c r="K641" i="17" a="1"/>
  <c r="K641" i="17" s="1"/>
  <c r="K642" i="17" a="1"/>
  <c r="K642" i="17" s="1"/>
  <c r="K643" i="17" a="1"/>
  <c r="K643" i="17" s="1"/>
  <c r="K644" i="17" a="1"/>
  <c r="K644" i="17" s="1"/>
  <c r="K645" i="17" a="1"/>
  <c r="K645" i="17" s="1"/>
  <c r="K646" i="17" a="1"/>
  <c r="K646" i="17" s="1"/>
  <c r="K647" i="17" a="1"/>
  <c r="K647" i="17" s="1"/>
  <c r="K648" i="17" a="1"/>
  <c r="K648" i="17" s="1"/>
  <c r="K649" i="17" a="1"/>
  <c r="K649" i="17" s="1"/>
  <c r="K650" i="17" a="1"/>
  <c r="K650" i="17" s="1"/>
  <c r="K651" i="17" a="1"/>
  <c r="K651" i="17" s="1"/>
  <c r="K652" i="17" a="1"/>
  <c r="K652" i="17" s="1"/>
  <c r="K653" i="17" a="1"/>
  <c r="K653" i="17" s="1"/>
  <c r="K654" i="17" a="1"/>
  <c r="K654" i="17" s="1"/>
  <c r="K655" i="17" a="1"/>
  <c r="K655" i="17" s="1"/>
  <c r="K656" i="17" a="1"/>
  <c r="K656" i="17" s="1"/>
  <c r="K657" i="17" a="1"/>
  <c r="K657" i="17" s="1"/>
  <c r="K658" i="17" a="1"/>
  <c r="K658" i="17" s="1"/>
  <c r="K659" i="17" a="1"/>
  <c r="K659" i="17" s="1"/>
  <c r="K660" i="17" a="1"/>
  <c r="K660" i="17" s="1"/>
  <c r="K661" i="17" a="1"/>
  <c r="K661" i="17" s="1"/>
  <c r="K662" i="17" a="1"/>
  <c r="K662" i="17" s="1"/>
  <c r="K663" i="17" a="1"/>
  <c r="K663" i="17" s="1"/>
  <c r="K664" i="17" a="1"/>
  <c r="K664" i="17" s="1"/>
  <c r="K665" i="17" a="1"/>
  <c r="K665" i="17" s="1"/>
  <c r="K666" i="17" a="1"/>
  <c r="K666" i="17" s="1"/>
  <c r="K667" i="17" a="1"/>
  <c r="K667" i="17" s="1"/>
  <c r="K668" i="17" a="1"/>
  <c r="K668" i="17" s="1"/>
  <c r="K669" i="17" a="1"/>
  <c r="K669" i="17" s="1"/>
  <c r="K670" i="17" a="1"/>
  <c r="K670" i="17" s="1"/>
  <c r="K671" i="17" a="1"/>
  <c r="K671" i="17" s="1"/>
  <c r="K672" i="17" a="1"/>
  <c r="K672" i="17" s="1"/>
  <c r="K673" i="17" a="1"/>
  <c r="K673" i="17" s="1"/>
  <c r="K674" i="17" a="1"/>
  <c r="K674" i="17" s="1"/>
  <c r="K675" i="17" a="1"/>
  <c r="K675" i="17" s="1"/>
  <c r="K676" i="17" a="1"/>
  <c r="K676" i="17" s="1"/>
  <c r="K677" i="17" a="1"/>
  <c r="K677" i="17" s="1"/>
  <c r="K678" i="17" a="1"/>
  <c r="K678" i="17" s="1"/>
  <c r="K679" i="17" a="1"/>
  <c r="K679" i="17" s="1"/>
  <c r="K680" i="17" a="1"/>
  <c r="K680" i="17" s="1"/>
  <c r="K681" i="17" a="1"/>
  <c r="K681" i="17" s="1"/>
  <c r="K682" i="17" a="1"/>
  <c r="K682" i="17" s="1"/>
  <c r="K683" i="17" a="1"/>
  <c r="K683" i="17" s="1"/>
  <c r="K684" i="17" a="1"/>
  <c r="K684" i="17" s="1"/>
  <c r="K685" i="17" a="1"/>
  <c r="K685" i="17" s="1"/>
  <c r="K686" i="17" a="1"/>
  <c r="K686" i="17" s="1"/>
  <c r="K687" i="17" a="1"/>
  <c r="K687" i="17" s="1"/>
  <c r="K688" i="17" a="1"/>
  <c r="K688" i="17" s="1"/>
  <c r="K689" i="17" a="1"/>
  <c r="K689" i="17" s="1"/>
  <c r="K690" i="17" a="1"/>
  <c r="K690" i="17" s="1"/>
  <c r="K691" i="17" a="1"/>
  <c r="K691" i="17" s="1"/>
  <c r="K692" i="17" a="1"/>
  <c r="K692" i="17" s="1"/>
  <c r="K693" i="17" a="1"/>
  <c r="K693" i="17" s="1"/>
  <c r="K694" i="17" a="1"/>
  <c r="K694" i="17" s="1"/>
  <c r="K695" i="17" a="1"/>
  <c r="K695" i="17" s="1"/>
  <c r="K696" i="17" a="1"/>
  <c r="K696" i="17" s="1"/>
  <c r="K697" i="17" a="1"/>
  <c r="K697" i="17" s="1"/>
  <c r="K698" i="17" a="1"/>
  <c r="K698" i="17" s="1"/>
  <c r="K699" i="17" a="1"/>
  <c r="K699" i="17" s="1"/>
  <c r="K700" i="17" a="1"/>
  <c r="K700" i="17" s="1"/>
  <c r="K701" i="17" a="1"/>
  <c r="K701" i="17" s="1"/>
  <c r="K702" i="17" a="1"/>
  <c r="K702" i="17" s="1"/>
  <c r="K703" i="17" a="1"/>
  <c r="K703" i="17" s="1"/>
  <c r="K704" i="17" a="1"/>
  <c r="K704" i="17" s="1"/>
  <c r="K705" i="17" a="1"/>
  <c r="K705" i="17" s="1"/>
  <c r="K706" i="17" a="1"/>
  <c r="K706" i="17" s="1"/>
  <c r="K707" i="17" a="1"/>
  <c r="K707" i="17" s="1"/>
  <c r="K708" i="17" a="1"/>
  <c r="K708" i="17" s="1"/>
  <c r="K709" i="17" a="1"/>
  <c r="K709" i="17" s="1"/>
  <c r="K710" i="17" a="1"/>
  <c r="K710" i="17" s="1"/>
  <c r="K711" i="17" a="1"/>
  <c r="K711" i="17" s="1"/>
  <c r="K712" i="17" a="1"/>
  <c r="K712" i="17" s="1"/>
  <c r="K713" i="17" a="1"/>
  <c r="K713" i="17" s="1"/>
  <c r="K714" i="17" a="1"/>
  <c r="K714" i="17" s="1"/>
  <c r="K715" i="17" a="1"/>
  <c r="K715" i="17" s="1"/>
  <c r="K716" i="17" a="1"/>
  <c r="K716" i="17" s="1"/>
  <c r="K717" i="17" a="1"/>
  <c r="K717" i="17" s="1"/>
  <c r="K718" i="17" a="1"/>
  <c r="K718" i="17" s="1"/>
  <c r="K719" i="17" a="1"/>
  <c r="K719" i="17" s="1"/>
  <c r="K720" i="17" a="1"/>
  <c r="K720" i="17" s="1"/>
  <c r="K721" i="17" a="1"/>
  <c r="K721" i="17" s="1"/>
  <c r="K722" i="17" a="1"/>
  <c r="K722" i="17" s="1"/>
  <c r="K723" i="17" a="1"/>
  <c r="K723" i="17" s="1"/>
  <c r="K724" i="17" a="1"/>
  <c r="K724" i="17" s="1"/>
  <c r="K725" i="17" a="1"/>
  <c r="K725" i="17" s="1"/>
  <c r="K726" i="17" a="1"/>
  <c r="K726" i="17" s="1"/>
  <c r="K727" i="17" a="1"/>
  <c r="K727" i="17" s="1"/>
  <c r="K728" i="17" a="1"/>
  <c r="K728" i="17" s="1"/>
  <c r="K729" i="17" a="1"/>
  <c r="K729" i="17" s="1"/>
  <c r="K730" i="17" a="1"/>
  <c r="K730" i="17" s="1"/>
  <c r="K731" i="17" a="1"/>
  <c r="K731" i="17" s="1"/>
  <c r="K732" i="17" a="1"/>
  <c r="K732" i="17" s="1"/>
  <c r="K733" i="17" a="1"/>
  <c r="K733" i="17" s="1"/>
  <c r="K734" i="17" a="1"/>
  <c r="K734" i="17" s="1"/>
  <c r="K735" i="17" a="1"/>
  <c r="K735" i="17" s="1"/>
  <c r="K736" i="17" a="1"/>
  <c r="K736" i="17" s="1"/>
  <c r="K737" i="17" a="1"/>
  <c r="K737" i="17" s="1"/>
  <c r="K738" i="17" a="1"/>
  <c r="K738" i="17"/>
  <c r="K739" i="17" a="1"/>
  <c r="K739" i="17" s="1"/>
  <c r="K740" i="17" a="1"/>
  <c r="K740" i="17" s="1"/>
  <c r="K741" i="17" a="1"/>
  <c r="K741" i="17" s="1"/>
  <c r="K742" i="17" a="1"/>
  <c r="K742" i="17" s="1"/>
  <c r="K743" i="17" a="1"/>
  <c r="K743" i="17" s="1"/>
  <c r="K744" i="17" a="1"/>
  <c r="K744" i="17" s="1"/>
  <c r="K745" i="17" a="1"/>
  <c r="K745" i="17"/>
  <c r="K746" i="17" a="1"/>
  <c r="K746" i="17" s="1"/>
  <c r="K747" i="17" a="1"/>
  <c r="K747" i="17" s="1"/>
  <c r="K748" i="17" a="1"/>
  <c r="K748" i="17" s="1"/>
  <c r="K749" i="17" a="1"/>
  <c r="K749" i="17" s="1"/>
  <c r="K750" i="17" a="1"/>
  <c r="K750" i="17" s="1"/>
  <c r="K751" i="17" a="1"/>
  <c r="K751" i="17" s="1"/>
  <c r="K752" i="17" a="1"/>
  <c r="K752" i="17"/>
  <c r="K753" i="17" a="1"/>
  <c r="K753" i="17" s="1"/>
  <c r="K754" i="17" a="1"/>
  <c r="K754" i="17" s="1"/>
  <c r="K755" i="17" a="1"/>
  <c r="K755" i="17" s="1"/>
  <c r="K756" i="17" a="1"/>
  <c r="K756" i="17" s="1"/>
  <c r="K757" i="17" a="1"/>
  <c r="K757" i="17" s="1"/>
  <c r="K758" i="17" a="1"/>
  <c r="K758" i="17" s="1"/>
  <c r="K759" i="17" a="1"/>
  <c r="K759" i="17" s="1"/>
  <c r="K760" i="17" a="1"/>
  <c r="K760" i="17" s="1"/>
  <c r="K761" i="17" a="1"/>
  <c r="K761" i="17" s="1"/>
  <c r="K762" i="17" a="1"/>
  <c r="K762" i="17" s="1"/>
  <c r="K763" i="17" a="1"/>
  <c r="K763" i="17" s="1"/>
  <c r="K764" i="17" a="1"/>
  <c r="K764" i="17" s="1"/>
  <c r="K765" i="17" a="1"/>
  <c r="K765" i="17" s="1"/>
  <c r="K766" i="17" a="1"/>
  <c r="K766" i="17" s="1"/>
  <c r="K767" i="17" a="1"/>
  <c r="K767" i="17" s="1"/>
  <c r="K768" i="17" a="1"/>
  <c r="K768" i="17" s="1"/>
  <c r="K769" i="17" a="1"/>
  <c r="K769" i="17" s="1"/>
  <c r="K770" i="17" a="1"/>
  <c r="K770" i="17" s="1"/>
  <c r="K771" i="17" a="1"/>
  <c r="K771" i="17" s="1"/>
  <c r="K772" i="17" a="1"/>
  <c r="K772" i="17" s="1"/>
  <c r="K773" i="17" a="1"/>
  <c r="K773" i="17" s="1"/>
  <c r="K774" i="17" a="1"/>
  <c r="K774" i="17" s="1"/>
  <c r="K775" i="17" a="1"/>
  <c r="K775" i="17" s="1"/>
  <c r="K776" i="17" a="1"/>
  <c r="K776" i="17" s="1"/>
  <c r="K777" i="17" a="1"/>
  <c r="K777" i="17" s="1"/>
  <c r="K778" i="17" a="1"/>
  <c r="K778" i="17" s="1"/>
  <c r="K779" i="17" a="1"/>
  <c r="K779" i="17" s="1"/>
  <c r="K780" i="17" a="1"/>
  <c r="K780" i="17" s="1"/>
  <c r="K781" i="17" a="1"/>
  <c r="K781" i="17" s="1"/>
  <c r="K782" i="17" a="1"/>
  <c r="K782" i="17" s="1"/>
  <c r="K783" i="17" a="1"/>
  <c r="K783" i="17" s="1"/>
  <c r="K784" i="17" a="1"/>
  <c r="K784" i="17" s="1"/>
  <c r="K785" i="17" a="1"/>
  <c r="K785" i="17" s="1"/>
  <c r="K786" i="17" a="1"/>
  <c r="K786" i="17" s="1"/>
  <c r="K787" i="17" a="1"/>
  <c r="K787" i="17" s="1"/>
  <c r="K788" i="17" a="1"/>
  <c r="K788" i="17" s="1"/>
  <c r="K789" i="17" a="1"/>
  <c r="K789" i="17" s="1"/>
  <c r="K790" i="17" a="1"/>
  <c r="K790" i="17" s="1"/>
  <c r="K791" i="17" a="1"/>
  <c r="K791" i="17" s="1"/>
  <c r="K792" i="17" a="1"/>
  <c r="K792" i="17" s="1"/>
  <c r="K793" i="17" a="1"/>
  <c r="K793" i="17" s="1"/>
  <c r="K794" i="17" a="1"/>
  <c r="K794" i="17" s="1"/>
  <c r="K795" i="17" a="1"/>
  <c r="K795" i="17" s="1"/>
  <c r="K796" i="17" a="1"/>
  <c r="K796" i="17" s="1"/>
  <c r="K797" i="17" a="1"/>
  <c r="K797" i="17" s="1"/>
  <c r="K798" i="17" a="1"/>
  <c r="K798" i="17" s="1"/>
  <c r="K799" i="17" a="1"/>
  <c r="K799" i="17" s="1"/>
  <c r="K800" i="17" a="1"/>
  <c r="K800" i="17" s="1"/>
  <c r="K801" i="17" a="1"/>
  <c r="K801" i="17" s="1"/>
  <c r="K802" i="17" a="1"/>
  <c r="K802" i="17" s="1"/>
  <c r="K803" i="17" a="1"/>
  <c r="K803" i="17" s="1"/>
  <c r="K804" i="17" a="1"/>
  <c r="K804" i="17" s="1"/>
  <c r="K805" i="17" a="1"/>
  <c r="K805" i="17" s="1"/>
  <c r="K806" i="17" a="1"/>
  <c r="K806" i="17" s="1"/>
  <c r="K807" i="17" a="1"/>
  <c r="K807" i="17" s="1"/>
  <c r="K808" i="17" a="1"/>
  <c r="K808" i="17" s="1"/>
  <c r="K809" i="17" a="1"/>
  <c r="K809" i="17" s="1"/>
  <c r="K810" i="17" a="1"/>
  <c r="K810" i="17" s="1"/>
  <c r="K811" i="17" a="1"/>
  <c r="K811" i="17" s="1"/>
  <c r="K812" i="17" a="1"/>
  <c r="K812" i="17" s="1"/>
  <c r="K813" i="17" a="1"/>
  <c r="K813" i="17" s="1"/>
  <c r="K814" i="17" a="1"/>
  <c r="K814" i="17" s="1"/>
  <c r="K815" i="17" a="1"/>
  <c r="K815" i="17" s="1"/>
  <c r="K816" i="17" a="1"/>
  <c r="K816" i="17" s="1"/>
  <c r="K817" i="17" a="1"/>
  <c r="K817" i="17" s="1"/>
  <c r="K818" i="17" a="1"/>
  <c r="K818" i="17" s="1"/>
  <c r="K819" i="17" a="1"/>
  <c r="K819" i="17" s="1"/>
  <c r="K820" i="17" a="1"/>
  <c r="K820" i="17" s="1"/>
  <c r="K821" i="17" a="1"/>
  <c r="K821" i="17" s="1"/>
  <c r="K822" i="17" a="1"/>
  <c r="K822" i="17" s="1"/>
  <c r="K823" i="17" a="1"/>
  <c r="K823" i="17" s="1"/>
  <c r="K824" i="17" a="1"/>
  <c r="K824" i="17" s="1"/>
  <c r="K825" i="17" a="1"/>
  <c r="K825" i="17" s="1"/>
  <c r="K826" i="17" a="1"/>
  <c r="K826" i="17" s="1"/>
  <c r="K827" i="17" a="1"/>
  <c r="K827" i="17" s="1"/>
  <c r="K828" i="17" a="1"/>
  <c r="K828" i="17" s="1"/>
  <c r="K829" i="17" a="1"/>
  <c r="K829" i="17" s="1"/>
  <c r="K830" i="17" a="1"/>
  <c r="K830" i="17" s="1"/>
  <c r="K831" i="17" a="1"/>
  <c r="K831" i="17" s="1"/>
  <c r="K832" i="17" a="1"/>
  <c r="K832" i="17" s="1"/>
  <c r="K833" i="17" a="1"/>
  <c r="K833" i="17" s="1"/>
  <c r="K834" i="17" a="1"/>
  <c r="K834" i="17" s="1"/>
  <c r="K835" i="17" a="1"/>
  <c r="K835" i="17" s="1"/>
  <c r="K836" i="17" a="1"/>
  <c r="K836" i="17" s="1"/>
  <c r="K837" i="17" a="1"/>
  <c r="K837" i="17" s="1"/>
  <c r="K838" i="17" a="1"/>
  <c r="K838" i="17" s="1"/>
  <c r="K839" i="17" a="1"/>
  <c r="K839" i="17" s="1"/>
  <c r="K840" i="17" a="1"/>
  <c r="K840" i="17" s="1"/>
  <c r="K841" i="17" a="1"/>
  <c r="K841" i="17" s="1"/>
  <c r="K842" i="17" a="1"/>
  <c r="K842" i="17" s="1"/>
  <c r="K843" i="17" a="1"/>
  <c r="K843" i="17" s="1"/>
  <c r="K844" i="17" a="1"/>
  <c r="K844" i="17" s="1"/>
  <c r="K845" i="17" a="1"/>
  <c r="K845" i="17" s="1"/>
  <c r="K846" i="17" a="1"/>
  <c r="K846" i="17" s="1"/>
  <c r="K847" i="17" a="1"/>
  <c r="K847" i="17" s="1"/>
  <c r="K848" i="17" a="1"/>
  <c r="K848" i="17" s="1"/>
  <c r="K849" i="17" a="1"/>
  <c r="K849" i="17" s="1"/>
  <c r="K850" i="17" a="1"/>
  <c r="K850" i="17" s="1"/>
  <c r="K851" i="17" a="1"/>
  <c r="K851" i="17" s="1"/>
  <c r="K852" i="17" a="1"/>
  <c r="K852" i="17" s="1"/>
  <c r="K853" i="17" a="1"/>
  <c r="K853" i="17" s="1"/>
  <c r="K854" i="17" a="1"/>
  <c r="K854" i="17" s="1"/>
  <c r="K855" i="17" a="1"/>
  <c r="K855" i="17" s="1"/>
  <c r="K856" i="17" a="1"/>
  <c r="K856" i="17" s="1"/>
  <c r="K857" i="17" a="1"/>
  <c r="K857" i="17" s="1"/>
  <c r="K858" i="17" a="1"/>
  <c r="K858" i="17" s="1"/>
  <c r="K859" i="17" a="1"/>
  <c r="K859" i="17" s="1"/>
  <c r="K860" i="17" a="1"/>
  <c r="K860" i="17" s="1"/>
  <c r="K861" i="17" a="1"/>
  <c r="K861" i="17" s="1"/>
  <c r="K862" i="17" a="1"/>
  <c r="K862" i="17" s="1"/>
  <c r="K863" i="17" a="1"/>
  <c r="K863" i="17" s="1"/>
  <c r="K864" i="17" a="1"/>
  <c r="K864" i="17" s="1"/>
  <c r="K865" i="17" a="1"/>
  <c r="K865" i="17" s="1"/>
  <c r="K866" i="17" a="1"/>
  <c r="K866" i="17" s="1"/>
  <c r="K867" i="17" a="1"/>
  <c r="K867" i="17" s="1"/>
  <c r="K868" i="17" a="1"/>
  <c r="K868" i="17" s="1"/>
  <c r="K869" i="17" a="1"/>
  <c r="K869" i="17" s="1"/>
  <c r="K870" i="17" a="1"/>
  <c r="K870" i="17" s="1"/>
  <c r="K871" i="17" a="1"/>
  <c r="K871" i="17" s="1"/>
  <c r="K872" i="17" a="1"/>
  <c r="K872" i="17" s="1"/>
  <c r="K873" i="17" a="1"/>
  <c r="K873" i="17" s="1"/>
  <c r="K874" i="17" a="1"/>
  <c r="K874" i="17" s="1"/>
  <c r="K875" i="17" a="1"/>
  <c r="K875" i="17" s="1"/>
  <c r="K876" i="17" a="1"/>
  <c r="K876" i="17" s="1"/>
  <c r="K877" i="17" a="1"/>
  <c r="K877" i="17" s="1"/>
  <c r="K878" i="17" a="1"/>
  <c r="K878" i="17" s="1"/>
  <c r="K879" i="17" a="1"/>
  <c r="K879" i="17" s="1"/>
  <c r="K880" i="17" a="1"/>
  <c r="K880" i="17" s="1"/>
  <c r="K881" i="17" a="1"/>
  <c r="K881" i="17" s="1"/>
  <c r="K882" i="17" a="1"/>
  <c r="K882" i="17" s="1"/>
  <c r="K883" i="17" a="1"/>
  <c r="K883" i="17" s="1"/>
  <c r="K884" i="17" a="1"/>
  <c r="K884" i="17" s="1"/>
  <c r="K885" i="17" a="1"/>
  <c r="K885" i="17" s="1"/>
  <c r="K886" i="17" a="1"/>
  <c r="K886" i="17" s="1"/>
  <c r="K887" i="17" a="1"/>
  <c r="K887" i="17" s="1"/>
  <c r="K888" i="17" a="1"/>
  <c r="K888" i="17" s="1"/>
  <c r="K889" i="17" a="1"/>
  <c r="K889" i="17" s="1"/>
  <c r="K890" i="17" a="1"/>
  <c r="K890" i="17" s="1"/>
  <c r="K891" i="17" a="1"/>
  <c r="K891" i="17" s="1"/>
  <c r="K892" i="17" a="1"/>
  <c r="K892" i="17" s="1"/>
  <c r="K893" i="17" a="1"/>
  <c r="K893" i="17" s="1"/>
  <c r="K894" i="17" a="1"/>
  <c r="K894" i="17" s="1"/>
  <c r="K895" i="17" a="1"/>
  <c r="K895" i="17" s="1"/>
  <c r="K896" i="17" a="1"/>
  <c r="K896" i="17" s="1"/>
  <c r="K897" i="17" a="1"/>
  <c r="K897" i="17" s="1"/>
  <c r="K898" i="17" a="1"/>
  <c r="K898" i="17" s="1"/>
  <c r="K899" i="17" a="1"/>
  <c r="K899" i="17" s="1"/>
  <c r="K900" i="17" a="1"/>
  <c r="K900" i="17" s="1"/>
  <c r="K901" i="17" a="1"/>
  <c r="K901" i="17" s="1"/>
  <c r="K902" i="17" a="1"/>
  <c r="K902" i="17" s="1"/>
  <c r="K903" i="17" a="1"/>
  <c r="K903" i="17" s="1"/>
  <c r="K904" i="17" a="1"/>
  <c r="K904" i="17" s="1"/>
  <c r="K905" i="17" a="1"/>
  <c r="K905" i="17" s="1"/>
  <c r="K906" i="17" a="1"/>
  <c r="K906" i="17" s="1"/>
  <c r="K907" i="17" a="1"/>
  <c r="K907" i="17" s="1"/>
  <c r="K908" i="17" a="1"/>
  <c r="K908" i="17" s="1"/>
  <c r="K909" i="17" a="1"/>
  <c r="K909" i="17" s="1"/>
  <c r="K910" i="17" a="1"/>
  <c r="K910" i="17" s="1"/>
  <c r="K911" i="17" a="1"/>
  <c r="K911" i="17" s="1"/>
  <c r="K912" i="17" a="1"/>
  <c r="K912" i="17" s="1"/>
  <c r="K913" i="17" a="1"/>
  <c r="K913" i="17" s="1"/>
  <c r="K914" i="17" a="1"/>
  <c r="K914" i="17" s="1"/>
  <c r="K915" i="17" a="1"/>
  <c r="K915" i="17" s="1"/>
  <c r="K916" i="17" a="1"/>
  <c r="K916" i="17" s="1"/>
  <c r="K917" i="17" a="1"/>
  <c r="K917" i="17" s="1"/>
  <c r="K918" i="17" a="1"/>
  <c r="K918" i="17" s="1"/>
  <c r="K919" i="17" a="1"/>
  <c r="K919" i="17" s="1"/>
  <c r="K920" i="17" a="1"/>
  <c r="K920" i="17" s="1"/>
  <c r="K921" i="17" a="1"/>
  <c r="K921" i="17" s="1"/>
  <c r="K922" i="17" a="1"/>
  <c r="K922" i="17" s="1"/>
  <c r="K923" i="17" a="1"/>
  <c r="K923" i="17" s="1"/>
  <c r="K924" i="17" a="1"/>
  <c r="K924" i="17" s="1"/>
  <c r="K925" i="17" a="1"/>
  <c r="K925" i="17" s="1"/>
  <c r="K926" i="17" a="1"/>
  <c r="K926" i="17" s="1"/>
  <c r="K927" i="17" a="1"/>
  <c r="K927" i="17" s="1"/>
  <c r="K928" i="17" a="1"/>
  <c r="K928" i="17" s="1"/>
  <c r="K929" i="17" a="1"/>
  <c r="K929" i="17" s="1"/>
  <c r="K930" i="17" a="1"/>
  <c r="K930" i="17" s="1"/>
  <c r="K931" i="17" a="1"/>
  <c r="K931" i="17" s="1"/>
  <c r="K932" i="17" a="1"/>
  <c r="K932" i="17" s="1"/>
  <c r="K933" i="17" a="1"/>
  <c r="K933" i="17" s="1"/>
  <c r="K934" i="17" a="1"/>
  <c r="K934" i="17" s="1"/>
  <c r="K935" i="17" a="1"/>
  <c r="K935" i="17" s="1"/>
  <c r="K936" i="17" a="1"/>
  <c r="K936" i="17" s="1"/>
  <c r="K937" i="17" a="1"/>
  <c r="K937" i="17" s="1"/>
  <c r="K938" i="17" a="1"/>
  <c r="K938" i="17" s="1"/>
  <c r="K939" i="17" a="1"/>
  <c r="K939" i="17" s="1"/>
  <c r="K940" i="17" a="1"/>
  <c r="K940" i="17" s="1"/>
  <c r="K941" i="17" a="1"/>
  <c r="K941" i="17" s="1"/>
  <c r="K942" i="17" a="1"/>
  <c r="K942" i="17" s="1"/>
  <c r="K943" i="17" a="1"/>
  <c r="K943" i="17" s="1"/>
  <c r="K944" i="17" a="1"/>
  <c r="K944" i="17" s="1"/>
  <c r="K945" i="17" a="1"/>
  <c r="K945" i="17" s="1"/>
  <c r="K946" i="17" a="1"/>
  <c r="K946" i="17" s="1"/>
  <c r="K947" i="17" a="1"/>
  <c r="K947" i="17" s="1"/>
  <c r="K948" i="17" a="1"/>
  <c r="K948" i="17" s="1"/>
  <c r="K949" i="17" a="1"/>
  <c r="K949" i="17" s="1"/>
  <c r="K950" i="17" a="1"/>
  <c r="K950" i="17" s="1"/>
  <c r="K951" i="17" a="1"/>
  <c r="K951" i="17" s="1"/>
  <c r="K952" i="17" a="1"/>
  <c r="K952" i="17" s="1"/>
  <c r="K953" i="17" a="1"/>
  <c r="K953" i="17" s="1"/>
  <c r="K954" i="17" a="1"/>
  <c r="K954" i="17" s="1"/>
  <c r="K955" i="17" a="1"/>
  <c r="K955" i="17" s="1"/>
  <c r="K956" i="17" a="1"/>
  <c r="K956" i="17" s="1"/>
  <c r="K957" i="17" a="1"/>
  <c r="K957" i="17" s="1"/>
  <c r="K958" i="17" a="1"/>
  <c r="K958" i="17" s="1"/>
  <c r="K959" i="17" a="1"/>
  <c r="K959" i="17" s="1"/>
  <c r="K960" i="17" a="1"/>
  <c r="K960" i="17" s="1"/>
  <c r="K961" i="17" a="1"/>
  <c r="K961" i="17" s="1"/>
  <c r="K962" i="17" a="1"/>
  <c r="K962" i="17" s="1"/>
  <c r="K963" i="17" a="1"/>
  <c r="K963" i="17" s="1"/>
  <c r="K964" i="17" a="1"/>
  <c r="K964" i="17" s="1"/>
  <c r="K965" i="17" a="1"/>
  <c r="K965" i="17" s="1"/>
  <c r="K966" i="17" a="1"/>
  <c r="K966" i="17" s="1"/>
  <c r="K967" i="17" a="1"/>
  <c r="K967" i="17" s="1"/>
  <c r="K968" i="17" a="1"/>
  <c r="K968" i="17" s="1"/>
  <c r="K969" i="17" a="1"/>
  <c r="K969" i="17" s="1"/>
  <c r="K970" i="17" a="1"/>
  <c r="K970" i="17" s="1"/>
  <c r="K971" i="17" a="1"/>
  <c r="K971" i="17" s="1"/>
  <c r="K972" i="17" a="1"/>
  <c r="K972" i="17" s="1"/>
  <c r="K973" i="17" a="1"/>
  <c r="K973" i="17" s="1"/>
  <c r="K974" i="17" a="1"/>
  <c r="K974" i="17" s="1"/>
  <c r="K975" i="17" a="1"/>
  <c r="K975" i="17" s="1"/>
  <c r="K976" i="17" a="1"/>
  <c r="K976" i="17" s="1"/>
  <c r="K977" i="17" a="1"/>
  <c r="K977" i="17" s="1"/>
  <c r="K978" i="17" a="1"/>
  <c r="K978" i="17" s="1"/>
  <c r="K979" i="17" a="1"/>
  <c r="K979" i="17" s="1"/>
  <c r="K980" i="17" a="1"/>
  <c r="K980" i="17" s="1"/>
  <c r="K981" i="17" a="1"/>
  <c r="K981" i="17" s="1"/>
  <c r="K982" i="17" a="1"/>
  <c r="K982" i="17" s="1"/>
  <c r="K983" i="17" a="1"/>
  <c r="K983" i="17" s="1"/>
  <c r="K984" i="17" a="1"/>
  <c r="K984" i="17" s="1"/>
  <c r="K985" i="17" a="1"/>
  <c r="K985" i="17" s="1"/>
  <c r="K986" i="17" a="1"/>
  <c r="K986" i="17" s="1"/>
  <c r="K987" i="17" a="1"/>
  <c r="K987" i="17" s="1"/>
  <c r="K988" i="17" a="1"/>
  <c r="K988" i="17" s="1"/>
  <c r="K989" i="17" a="1"/>
  <c r="K989" i="17" s="1"/>
  <c r="K990" i="17" a="1"/>
  <c r="K990" i="17" s="1"/>
  <c r="K991" i="17" a="1"/>
  <c r="K991" i="17" s="1"/>
  <c r="K992" i="17" a="1"/>
  <c r="K992" i="17" s="1"/>
  <c r="K993" i="17" a="1"/>
  <c r="K993" i="17" s="1"/>
  <c r="K994" i="17" a="1"/>
  <c r="K994" i="17" s="1"/>
  <c r="K995" i="17" a="1"/>
  <c r="K995" i="17" s="1"/>
  <c r="K996" i="17" a="1"/>
  <c r="K996" i="17" s="1"/>
  <c r="K997" i="17" a="1"/>
  <c r="K997" i="17" s="1"/>
  <c r="K998" i="17" a="1"/>
  <c r="K998" i="17" s="1"/>
  <c r="K999" i="17" a="1"/>
  <c r="K999" i="17" s="1"/>
  <c r="K1000" i="17" a="1"/>
  <c r="K1000" i="17" s="1"/>
  <c r="K1001" i="17" a="1"/>
  <c r="K1001" i="17" s="1"/>
  <c r="E2" i="17" a="1"/>
  <c r="E2" i="17" s="1"/>
  <c r="E3" i="17" a="1"/>
  <c r="E3" i="17" s="1"/>
  <c r="E4" i="17" a="1"/>
  <c r="E4" i="17" s="1"/>
  <c r="E5" i="17" a="1"/>
  <c r="E5" i="17" s="1"/>
  <c r="E6" i="17" a="1"/>
  <c r="E6" i="17" s="1"/>
  <c r="E7" i="17" a="1"/>
  <c r="E7" i="17" s="1"/>
  <c r="E8" i="17" a="1"/>
  <c r="E8" i="17" s="1"/>
  <c r="E9" i="17" a="1"/>
  <c r="E9" i="17" s="1"/>
  <c r="E10" i="17" a="1"/>
  <c r="E10" i="17" s="1"/>
  <c r="E11" i="17" a="1"/>
  <c r="E11" i="17" s="1"/>
  <c r="E12" i="17" a="1"/>
  <c r="E12" i="17" s="1"/>
  <c r="E13" i="17" a="1"/>
  <c r="E13" i="17" s="1"/>
  <c r="E14" i="17" a="1"/>
  <c r="E14" i="17" s="1"/>
  <c r="E15" i="17" a="1"/>
  <c r="E15" i="17" s="1"/>
  <c r="E16" i="17" a="1"/>
  <c r="E16" i="17" s="1"/>
  <c r="E17" i="17" a="1"/>
  <c r="E17" i="17" s="1"/>
  <c r="E18" i="17" a="1"/>
  <c r="E18" i="17" s="1"/>
  <c r="E19" i="17" a="1"/>
  <c r="E19" i="17" s="1"/>
  <c r="E20" i="17" a="1"/>
  <c r="E20" i="17" s="1"/>
  <c r="E21" i="17" a="1"/>
  <c r="E21" i="17" s="1"/>
  <c r="E22" i="17" a="1"/>
  <c r="E22" i="17" s="1"/>
  <c r="E23" i="17" a="1"/>
  <c r="E23" i="17" s="1"/>
  <c r="E24" i="17" a="1"/>
  <c r="E24" i="17" s="1"/>
  <c r="E25" i="17" a="1"/>
  <c r="E25" i="17" s="1"/>
  <c r="E26" i="17" a="1"/>
  <c r="E26" i="17" s="1"/>
  <c r="E27" i="17" a="1"/>
  <c r="E27" i="17" s="1"/>
  <c r="E28" i="17" a="1"/>
  <c r="E28" i="17" s="1"/>
  <c r="E29" i="17" a="1"/>
  <c r="E29" i="17" s="1"/>
  <c r="E30" i="17" a="1"/>
  <c r="E30" i="17" s="1"/>
  <c r="E31" i="17" a="1"/>
  <c r="E31" i="17" s="1"/>
  <c r="E32" i="17" a="1"/>
  <c r="E32" i="17" s="1"/>
  <c r="E33" i="17" a="1"/>
  <c r="E33" i="17" s="1"/>
  <c r="E34" i="17" a="1"/>
  <c r="E34" i="17" s="1"/>
  <c r="E35" i="17" a="1"/>
  <c r="E35" i="17" s="1"/>
  <c r="E36" i="17" a="1"/>
  <c r="E36" i="17" s="1"/>
  <c r="E37" i="17" a="1"/>
  <c r="E37" i="17" s="1"/>
  <c r="E38" i="17" a="1"/>
  <c r="E38" i="17" s="1"/>
  <c r="E39" i="17" a="1"/>
  <c r="E39" i="17" s="1"/>
  <c r="E40" i="17" a="1"/>
  <c r="E40" i="17" s="1"/>
  <c r="E41" i="17" a="1"/>
  <c r="E41" i="17" s="1"/>
  <c r="E42" i="17" a="1"/>
  <c r="E42" i="17" s="1"/>
  <c r="E43" i="17" a="1"/>
  <c r="E43" i="17" s="1"/>
  <c r="E44" i="17" a="1"/>
  <c r="E44" i="17" s="1"/>
  <c r="E45" i="17" a="1"/>
  <c r="E45" i="17" s="1"/>
  <c r="E46" i="17" a="1"/>
  <c r="E46" i="17" s="1"/>
  <c r="E47" i="17" a="1"/>
  <c r="E47" i="17" s="1"/>
  <c r="E48" i="17" a="1"/>
  <c r="E48" i="17" s="1"/>
  <c r="E49" i="17" a="1"/>
  <c r="E49" i="17" s="1"/>
  <c r="E50" i="17" a="1"/>
  <c r="E50" i="17" s="1"/>
  <c r="E51" i="17" a="1"/>
  <c r="E51" i="17" s="1"/>
  <c r="E52" i="17" a="1"/>
  <c r="E52" i="17" s="1"/>
  <c r="E53" i="17" a="1"/>
  <c r="E53" i="17" s="1"/>
  <c r="E54" i="17" a="1"/>
  <c r="E54" i="17" s="1"/>
  <c r="E55" i="17" a="1"/>
  <c r="E55" i="17" s="1"/>
  <c r="E56" i="17" a="1"/>
  <c r="E56" i="17" s="1"/>
  <c r="E57" i="17" a="1"/>
  <c r="E57" i="17" s="1"/>
  <c r="E58" i="17" a="1"/>
  <c r="E58" i="17" s="1"/>
  <c r="E59" i="17" a="1"/>
  <c r="E59" i="17" s="1"/>
  <c r="E60" i="17" a="1"/>
  <c r="E60" i="17" s="1"/>
  <c r="E61" i="17" a="1"/>
  <c r="E61" i="17" s="1"/>
  <c r="E62" i="17" a="1"/>
  <c r="E62" i="17" s="1"/>
  <c r="E63" i="17" a="1"/>
  <c r="E63" i="17" s="1"/>
  <c r="E64" i="17" a="1"/>
  <c r="E64" i="17" s="1"/>
  <c r="E65" i="17" a="1"/>
  <c r="E65" i="17" s="1"/>
  <c r="E66" i="17" a="1"/>
  <c r="E66" i="17" s="1"/>
  <c r="E67" i="17" a="1"/>
  <c r="E67" i="17" s="1"/>
  <c r="E68" i="17" a="1"/>
  <c r="E68" i="17" s="1"/>
  <c r="E69" i="17" a="1"/>
  <c r="E69" i="17" s="1"/>
  <c r="E70" i="17" a="1"/>
  <c r="E70" i="17" s="1"/>
  <c r="E71" i="17" a="1"/>
  <c r="E71" i="17" s="1"/>
  <c r="E72" i="17" a="1"/>
  <c r="E72" i="17" s="1"/>
  <c r="E73" i="17" a="1"/>
  <c r="E73" i="17" s="1"/>
  <c r="E74" i="17" a="1"/>
  <c r="E74" i="17" s="1"/>
  <c r="E75" i="17" a="1"/>
  <c r="E75" i="17" s="1"/>
  <c r="E76" i="17" a="1"/>
  <c r="E76" i="17" s="1"/>
  <c r="E77" i="17" a="1"/>
  <c r="E77" i="17" s="1"/>
  <c r="E78" i="17" a="1"/>
  <c r="E78" i="17" s="1"/>
  <c r="E79" i="17" a="1"/>
  <c r="E79" i="17" s="1"/>
  <c r="E80" i="17" a="1"/>
  <c r="E80" i="17" s="1"/>
  <c r="E81" i="17" a="1"/>
  <c r="E81" i="17" s="1"/>
  <c r="E82" i="17" a="1"/>
  <c r="E82" i="17" s="1"/>
  <c r="E83" i="17" a="1"/>
  <c r="E83" i="17" s="1"/>
  <c r="E84" i="17" a="1"/>
  <c r="E84" i="17" s="1"/>
  <c r="E85" i="17" a="1"/>
  <c r="E85" i="17" s="1"/>
  <c r="E86" i="17" a="1"/>
  <c r="E86" i="17" s="1"/>
  <c r="E87" i="17" a="1"/>
  <c r="E87" i="17" s="1"/>
  <c r="E88" i="17" a="1"/>
  <c r="E88" i="17" s="1"/>
  <c r="E89" i="17" a="1"/>
  <c r="E89" i="17" s="1"/>
  <c r="E90" i="17" a="1"/>
  <c r="E90" i="17" s="1"/>
  <c r="E91" i="17" a="1"/>
  <c r="E91" i="17" s="1"/>
  <c r="E92" i="17" a="1"/>
  <c r="E92" i="17" s="1"/>
  <c r="E93" i="17" a="1"/>
  <c r="E93" i="17" s="1"/>
  <c r="E94" i="17" a="1"/>
  <c r="E94" i="17" s="1"/>
  <c r="E95" i="17" a="1"/>
  <c r="E95" i="17" s="1"/>
  <c r="E96" i="17" a="1"/>
  <c r="E96" i="17" s="1"/>
  <c r="E97" i="17" a="1"/>
  <c r="E97" i="17" s="1"/>
  <c r="E98" i="17" a="1"/>
  <c r="E98" i="17" s="1"/>
  <c r="E99" i="17" a="1"/>
  <c r="E99" i="17" s="1"/>
  <c r="E100" i="17" a="1"/>
  <c r="E100" i="17" s="1"/>
  <c r="E101" i="17" a="1"/>
  <c r="E101" i="17" s="1"/>
  <c r="E102" i="17" a="1"/>
  <c r="E102" i="17" s="1"/>
  <c r="E103" i="17" a="1"/>
  <c r="E103" i="17" s="1"/>
  <c r="E104" i="17" a="1"/>
  <c r="E104" i="17" s="1"/>
  <c r="E105" i="17" a="1"/>
  <c r="E105" i="17" s="1"/>
  <c r="E106" i="17" a="1"/>
  <c r="E106" i="17" s="1"/>
  <c r="E107" i="17" a="1"/>
  <c r="E107" i="17" s="1"/>
  <c r="E108" i="17" a="1"/>
  <c r="E108" i="17" s="1"/>
  <c r="E109" i="17" a="1"/>
  <c r="E109" i="17" s="1"/>
  <c r="E110" i="17" a="1"/>
  <c r="E110" i="17" s="1"/>
  <c r="E111" i="17" a="1"/>
  <c r="E111" i="17" s="1"/>
  <c r="E112" i="17" a="1"/>
  <c r="E112" i="17" s="1"/>
  <c r="E113" i="17" a="1"/>
  <c r="E113" i="17" s="1"/>
  <c r="E114" i="17" a="1"/>
  <c r="E114" i="17" s="1"/>
  <c r="E115" i="17" a="1"/>
  <c r="E115" i="17" s="1"/>
  <c r="E116" i="17" a="1"/>
  <c r="E116" i="17" s="1"/>
  <c r="E117" i="17" a="1"/>
  <c r="E117" i="17" s="1"/>
  <c r="E118" i="17" a="1"/>
  <c r="E118" i="17" s="1"/>
  <c r="E119" i="17" a="1"/>
  <c r="E119" i="17" s="1"/>
  <c r="E120" i="17" a="1"/>
  <c r="E120" i="17" s="1"/>
  <c r="E121" i="17" a="1"/>
  <c r="E121" i="17" s="1"/>
  <c r="E122" i="17" a="1"/>
  <c r="E122" i="17" s="1"/>
  <c r="E123" i="17" a="1"/>
  <c r="E123" i="17" s="1"/>
  <c r="E124" i="17" a="1"/>
  <c r="E124" i="17" s="1"/>
  <c r="E125" i="17" a="1"/>
  <c r="E125" i="17" s="1"/>
  <c r="E126" i="17" a="1"/>
  <c r="E126" i="17" s="1"/>
  <c r="E127" i="17" a="1"/>
  <c r="E127" i="17" s="1"/>
  <c r="E128" i="17" a="1"/>
  <c r="E128" i="17" s="1"/>
  <c r="E129" i="17" a="1"/>
  <c r="E129" i="17" s="1"/>
  <c r="E130" i="17" a="1"/>
  <c r="E130" i="17" s="1"/>
  <c r="E131" i="17" a="1"/>
  <c r="E131" i="17" s="1"/>
  <c r="E132" i="17" a="1"/>
  <c r="E132" i="17" s="1"/>
  <c r="E133" i="17" a="1"/>
  <c r="E133" i="17" s="1"/>
  <c r="E134" i="17" a="1"/>
  <c r="E134" i="17" s="1"/>
  <c r="E135" i="17" a="1"/>
  <c r="E135" i="17" s="1"/>
  <c r="E136" i="17" a="1"/>
  <c r="E136" i="17" s="1"/>
  <c r="E137" i="17" a="1"/>
  <c r="E137" i="17" s="1"/>
  <c r="E138" i="17" a="1"/>
  <c r="E138" i="17" s="1"/>
  <c r="E139" i="17" a="1"/>
  <c r="E139" i="17" s="1"/>
  <c r="E140" i="17" a="1"/>
  <c r="E140" i="17" s="1"/>
  <c r="E141" i="17" a="1"/>
  <c r="E141" i="17" s="1"/>
  <c r="E142" i="17" a="1"/>
  <c r="E142" i="17" s="1"/>
  <c r="E143" i="17" a="1"/>
  <c r="E143" i="17" s="1"/>
  <c r="E144" i="17" a="1"/>
  <c r="E144" i="17" s="1"/>
  <c r="E145" i="17" a="1"/>
  <c r="E145" i="17" s="1"/>
  <c r="E146" i="17" a="1"/>
  <c r="E146" i="17" s="1"/>
  <c r="E147" i="17" a="1"/>
  <c r="E147" i="17" s="1"/>
  <c r="E148" i="17" a="1"/>
  <c r="E148" i="17" s="1"/>
  <c r="E149" i="17" a="1"/>
  <c r="E149" i="17" s="1"/>
  <c r="E150" i="17" a="1"/>
  <c r="E150" i="17" s="1"/>
  <c r="E151" i="17" a="1"/>
  <c r="E151" i="17" s="1"/>
  <c r="E152" i="17" a="1"/>
  <c r="E152" i="17" s="1"/>
  <c r="E153" i="17" a="1"/>
  <c r="E153" i="17" s="1"/>
  <c r="E154" i="17" a="1"/>
  <c r="E154" i="17" s="1"/>
  <c r="E155" i="17" a="1"/>
  <c r="E155" i="17" s="1"/>
  <c r="E156" i="17" a="1"/>
  <c r="E156" i="17" s="1"/>
  <c r="E157" i="17" a="1"/>
  <c r="E157" i="17" s="1"/>
  <c r="E158" i="17" a="1"/>
  <c r="E158" i="17" s="1"/>
  <c r="E159" i="17" a="1"/>
  <c r="E159" i="17" s="1"/>
  <c r="E160" i="17" a="1"/>
  <c r="E160" i="17" s="1"/>
  <c r="E161" i="17" a="1"/>
  <c r="E161" i="17" s="1"/>
  <c r="E162" i="17" a="1"/>
  <c r="E162" i="17" s="1"/>
  <c r="E163" i="17" a="1"/>
  <c r="E163" i="17" s="1"/>
  <c r="E164" i="17" a="1"/>
  <c r="E164" i="17" s="1"/>
  <c r="E165" i="17" a="1"/>
  <c r="E165" i="17" s="1"/>
  <c r="E166" i="17" a="1"/>
  <c r="E166" i="17" s="1"/>
  <c r="E167" i="17" a="1"/>
  <c r="E167" i="17" s="1"/>
  <c r="E168" i="17" a="1"/>
  <c r="E168" i="17" s="1"/>
  <c r="E169" i="17" a="1"/>
  <c r="E169" i="17" s="1"/>
  <c r="E170" i="17" a="1"/>
  <c r="E170" i="17" s="1"/>
  <c r="E171" i="17" a="1"/>
  <c r="E171" i="17" s="1"/>
  <c r="E172" i="17" a="1"/>
  <c r="E172" i="17" s="1"/>
  <c r="E173" i="17" a="1"/>
  <c r="E173" i="17" s="1"/>
  <c r="E174" i="17" a="1"/>
  <c r="E174" i="17" s="1"/>
  <c r="E175" i="17" a="1"/>
  <c r="E175" i="17" s="1"/>
  <c r="E176" i="17" a="1"/>
  <c r="E176" i="17" s="1"/>
  <c r="E177" i="17" a="1"/>
  <c r="E177" i="17" s="1"/>
  <c r="E178" i="17" a="1"/>
  <c r="E178" i="17" s="1"/>
  <c r="E179" i="17" a="1"/>
  <c r="E179" i="17" s="1"/>
  <c r="E180" i="17" a="1"/>
  <c r="E180" i="17" s="1"/>
  <c r="E181" i="17" a="1"/>
  <c r="E181" i="17" s="1"/>
  <c r="E182" i="17" a="1"/>
  <c r="E182" i="17" s="1"/>
  <c r="E183" i="17" a="1"/>
  <c r="E183" i="17" s="1"/>
  <c r="E184" i="17" a="1"/>
  <c r="E184" i="17" s="1"/>
  <c r="E185" i="17" a="1"/>
  <c r="E185" i="17" s="1"/>
  <c r="E186" i="17" a="1"/>
  <c r="E186" i="17" s="1"/>
  <c r="E187" i="17" a="1"/>
  <c r="E187" i="17" s="1"/>
  <c r="E188" i="17" a="1"/>
  <c r="E188" i="17" s="1"/>
  <c r="E189" i="17" a="1"/>
  <c r="E189" i="17" s="1"/>
  <c r="E190" i="17" a="1"/>
  <c r="E190" i="17" s="1"/>
  <c r="E191" i="17" a="1"/>
  <c r="E191" i="17" s="1"/>
  <c r="E192" i="17" a="1"/>
  <c r="E192" i="17" s="1"/>
  <c r="E193" i="17" a="1"/>
  <c r="E193" i="17" s="1"/>
  <c r="E194" i="17" a="1"/>
  <c r="E194" i="17" s="1"/>
  <c r="E195" i="17" a="1"/>
  <c r="E195" i="17" s="1"/>
  <c r="E196" i="17" a="1"/>
  <c r="E196" i="17" s="1"/>
  <c r="E197" i="17" a="1"/>
  <c r="E197" i="17" s="1"/>
  <c r="E198" i="17" a="1"/>
  <c r="E198" i="17" s="1"/>
  <c r="E199" i="17" a="1"/>
  <c r="E199" i="17" s="1"/>
  <c r="E200" i="17" a="1"/>
  <c r="E200" i="17" s="1"/>
  <c r="E201" i="17" a="1"/>
  <c r="E201" i="17" s="1"/>
  <c r="E202" i="17" a="1"/>
  <c r="E202" i="17" s="1"/>
  <c r="E203" i="17" a="1"/>
  <c r="E203" i="17" s="1"/>
  <c r="E204" i="17" a="1"/>
  <c r="E204" i="17" s="1"/>
  <c r="E205" i="17" a="1"/>
  <c r="E205" i="17" s="1"/>
  <c r="E206" i="17" a="1"/>
  <c r="E206" i="17" s="1"/>
  <c r="E207" i="17" a="1"/>
  <c r="E207" i="17" s="1"/>
  <c r="E208" i="17" a="1"/>
  <c r="E208" i="17" s="1"/>
  <c r="E209" i="17" a="1"/>
  <c r="E209" i="17" s="1"/>
  <c r="E210" i="17" a="1"/>
  <c r="E210" i="17" s="1"/>
  <c r="E211" i="17" a="1"/>
  <c r="E211" i="17" s="1"/>
  <c r="E212" i="17" a="1"/>
  <c r="E212" i="17" s="1"/>
  <c r="E213" i="17" a="1"/>
  <c r="E213" i="17" s="1"/>
  <c r="E214" i="17" a="1"/>
  <c r="E214" i="17" s="1"/>
  <c r="E215" i="17" a="1"/>
  <c r="E215" i="17" s="1"/>
  <c r="E216" i="17" a="1"/>
  <c r="E216" i="17" s="1"/>
  <c r="E217" i="17" a="1"/>
  <c r="E217" i="17" s="1"/>
  <c r="E218" i="17" a="1"/>
  <c r="E218" i="17" s="1"/>
  <c r="E219" i="17" a="1"/>
  <c r="E219" i="17" s="1"/>
  <c r="E220" i="17" a="1"/>
  <c r="E220" i="17" s="1"/>
  <c r="E221" i="17" a="1"/>
  <c r="E221" i="17" s="1"/>
  <c r="E222" i="17" a="1"/>
  <c r="E222" i="17" s="1"/>
  <c r="E223" i="17" a="1"/>
  <c r="E223" i="17" s="1"/>
  <c r="E224" i="17" a="1"/>
  <c r="E224" i="17" s="1"/>
  <c r="E225" i="17" a="1"/>
  <c r="E225" i="17" s="1"/>
  <c r="E226" i="17" a="1"/>
  <c r="E226" i="17" s="1"/>
  <c r="E227" i="17" a="1"/>
  <c r="E227" i="17" s="1"/>
  <c r="E228" i="17" a="1"/>
  <c r="E228" i="17" s="1"/>
  <c r="E229" i="17" a="1"/>
  <c r="E229" i="17" s="1"/>
  <c r="E230" i="17" a="1"/>
  <c r="E230" i="17" s="1"/>
  <c r="E231" i="17" a="1"/>
  <c r="E231" i="17" s="1"/>
  <c r="E232" i="17" a="1"/>
  <c r="E232" i="17" s="1"/>
  <c r="E233" i="17" a="1"/>
  <c r="E233" i="17" s="1"/>
  <c r="E234" i="17" a="1"/>
  <c r="E234" i="17" s="1"/>
  <c r="E235" i="17" a="1"/>
  <c r="E235" i="17" s="1"/>
  <c r="E236" i="17" a="1"/>
  <c r="E236" i="17" s="1"/>
  <c r="E237" i="17" a="1"/>
  <c r="E237" i="17" s="1"/>
  <c r="E238" i="17" a="1"/>
  <c r="E238" i="17" s="1"/>
  <c r="E239" i="17" a="1"/>
  <c r="E239" i="17" s="1"/>
  <c r="E240" i="17" a="1"/>
  <c r="E240" i="17" s="1"/>
  <c r="E241" i="17" a="1"/>
  <c r="E241" i="17" s="1"/>
  <c r="E242" i="17" a="1"/>
  <c r="E242" i="17" s="1"/>
  <c r="E243" i="17" a="1"/>
  <c r="E243" i="17" s="1"/>
  <c r="E244" i="17" a="1"/>
  <c r="E244" i="17" s="1"/>
  <c r="E245" i="17" a="1"/>
  <c r="E245" i="17" s="1"/>
  <c r="E246" i="17" a="1"/>
  <c r="E246" i="17" s="1"/>
  <c r="E247" i="17" a="1"/>
  <c r="E247" i="17" s="1"/>
  <c r="E248" i="17" a="1"/>
  <c r="E248" i="17" s="1"/>
  <c r="E249" i="17" a="1"/>
  <c r="E249" i="17" s="1"/>
  <c r="E250" i="17" a="1"/>
  <c r="E250" i="17" s="1"/>
  <c r="E251" i="17" a="1"/>
  <c r="E251" i="17" s="1"/>
  <c r="E252" i="17" a="1"/>
  <c r="E252" i="17" s="1"/>
  <c r="E253" i="17" a="1"/>
  <c r="E253" i="17" s="1"/>
  <c r="E254" i="17" a="1"/>
  <c r="E254" i="17" s="1"/>
  <c r="E255" i="17" a="1"/>
  <c r="E255" i="17" s="1"/>
  <c r="E256" i="17" a="1"/>
  <c r="E256" i="17" s="1"/>
  <c r="E257" i="17" a="1"/>
  <c r="E257" i="17" s="1"/>
  <c r="E258" i="17" a="1"/>
  <c r="E258" i="17" s="1"/>
  <c r="E259" i="17" a="1"/>
  <c r="E259" i="17" s="1"/>
  <c r="E260" i="17" a="1"/>
  <c r="E260" i="17" s="1"/>
  <c r="E261" i="17" a="1"/>
  <c r="E261" i="17" s="1"/>
  <c r="E262" i="17" a="1"/>
  <c r="E262" i="17" s="1"/>
  <c r="E263" i="17" a="1"/>
  <c r="E263" i="17" s="1"/>
  <c r="E264" i="17" a="1"/>
  <c r="E264" i="17" s="1"/>
  <c r="E265" i="17" a="1"/>
  <c r="E265" i="17" s="1"/>
  <c r="E266" i="17" a="1"/>
  <c r="E266" i="17" s="1"/>
  <c r="E267" i="17" a="1"/>
  <c r="E267" i="17" s="1"/>
  <c r="E268" i="17" a="1"/>
  <c r="E268" i="17" s="1"/>
  <c r="E269" i="17" a="1"/>
  <c r="E269" i="17" s="1"/>
  <c r="E270" i="17" a="1"/>
  <c r="E270" i="17" s="1"/>
  <c r="E271" i="17" a="1"/>
  <c r="E271" i="17" s="1"/>
  <c r="E272" i="17" a="1"/>
  <c r="E272" i="17" s="1"/>
  <c r="E273" i="17" a="1"/>
  <c r="E273" i="17" s="1"/>
  <c r="E274" i="17" a="1"/>
  <c r="E274" i="17" s="1"/>
  <c r="E275" i="17" a="1"/>
  <c r="E275" i="17" s="1"/>
  <c r="E276" i="17" a="1"/>
  <c r="E276" i="17" s="1"/>
  <c r="E277" i="17" a="1"/>
  <c r="E277" i="17" s="1"/>
  <c r="E278" i="17" a="1"/>
  <c r="E278" i="17" s="1"/>
  <c r="E279" i="17" a="1"/>
  <c r="E279" i="17" s="1"/>
  <c r="E280" i="17" a="1"/>
  <c r="E280" i="17" s="1"/>
  <c r="E281" i="17" a="1"/>
  <c r="E281" i="17" s="1"/>
  <c r="E282" i="17" a="1"/>
  <c r="E282" i="17" s="1"/>
  <c r="E283" i="17" a="1"/>
  <c r="E283" i="17" s="1"/>
  <c r="E284" i="17" a="1"/>
  <c r="E284" i="17" s="1"/>
  <c r="E285" i="17" a="1"/>
  <c r="E285" i="17" s="1"/>
  <c r="E286" i="17" a="1"/>
  <c r="E286" i="17" s="1"/>
  <c r="E287" i="17" a="1"/>
  <c r="E287" i="17" s="1"/>
  <c r="E288" i="17" a="1"/>
  <c r="E288" i="17" s="1"/>
  <c r="E289" i="17" a="1"/>
  <c r="E289" i="17" s="1"/>
  <c r="E290" i="17" a="1"/>
  <c r="E290" i="17" s="1"/>
  <c r="E291" i="17" a="1"/>
  <c r="E291" i="17" s="1"/>
  <c r="E292" i="17" a="1"/>
  <c r="E292" i="17" s="1"/>
  <c r="E293" i="17" a="1"/>
  <c r="E293" i="17" s="1"/>
  <c r="E294" i="17" a="1"/>
  <c r="E294" i="17" s="1"/>
  <c r="E295" i="17" a="1"/>
  <c r="E295" i="17" s="1"/>
  <c r="E296" i="17" a="1"/>
  <c r="E296" i="17" s="1"/>
  <c r="E297" i="17" a="1"/>
  <c r="E297" i="17" s="1"/>
  <c r="E298" i="17" a="1"/>
  <c r="E298" i="17" s="1"/>
  <c r="E299" i="17" a="1"/>
  <c r="E299" i="17" s="1"/>
  <c r="E300" i="17" a="1"/>
  <c r="E300" i="17" s="1"/>
  <c r="E301" i="17" a="1"/>
  <c r="E301" i="17" s="1"/>
  <c r="E302" i="17" a="1"/>
  <c r="E302" i="17" s="1"/>
  <c r="E303" i="17" a="1"/>
  <c r="E303" i="17" s="1"/>
  <c r="E304" i="17" a="1"/>
  <c r="E304" i="17" s="1"/>
  <c r="E305" i="17" a="1"/>
  <c r="E305" i="17" s="1"/>
  <c r="E306" i="17" a="1"/>
  <c r="E306" i="17" s="1"/>
  <c r="E307" i="17" a="1"/>
  <c r="E307" i="17" s="1"/>
  <c r="E308" i="17" a="1"/>
  <c r="E308" i="17" s="1"/>
  <c r="E309" i="17" a="1"/>
  <c r="E309" i="17" s="1"/>
  <c r="E310" i="17" a="1"/>
  <c r="E310" i="17" s="1"/>
  <c r="E311" i="17" a="1"/>
  <c r="E311" i="17" s="1"/>
  <c r="E312" i="17" a="1"/>
  <c r="E312" i="17" s="1"/>
  <c r="E313" i="17" a="1"/>
  <c r="E313" i="17" s="1"/>
  <c r="E314" i="17" a="1"/>
  <c r="E314" i="17" s="1"/>
  <c r="E315" i="17" a="1"/>
  <c r="E315" i="17" s="1"/>
  <c r="E316" i="17" a="1"/>
  <c r="E316" i="17" s="1"/>
  <c r="E317" i="17" a="1"/>
  <c r="E317" i="17" s="1"/>
  <c r="E318" i="17" a="1"/>
  <c r="E318" i="17" s="1"/>
  <c r="E319" i="17" a="1"/>
  <c r="E319" i="17" s="1"/>
  <c r="E320" i="17" a="1"/>
  <c r="E320" i="17" s="1"/>
  <c r="E321" i="17" a="1"/>
  <c r="E321" i="17" s="1"/>
  <c r="E322" i="17" a="1"/>
  <c r="E322" i="17" s="1"/>
  <c r="E323" i="17" a="1"/>
  <c r="E323" i="17" s="1"/>
  <c r="E324" i="17" a="1"/>
  <c r="E324" i="17" s="1"/>
  <c r="E325" i="17" a="1"/>
  <c r="E325" i="17" s="1"/>
  <c r="E326" i="17" a="1"/>
  <c r="E326" i="17" s="1"/>
  <c r="E327" i="17" a="1"/>
  <c r="E327" i="17" s="1"/>
  <c r="E328" i="17" a="1"/>
  <c r="E328" i="17" s="1"/>
  <c r="E329" i="17" a="1"/>
  <c r="E329" i="17" s="1"/>
  <c r="E330" i="17" a="1"/>
  <c r="E330" i="17" s="1"/>
  <c r="E331" i="17" a="1"/>
  <c r="E331" i="17" s="1"/>
  <c r="E332" i="17" a="1"/>
  <c r="E332" i="17" s="1"/>
  <c r="E333" i="17" a="1"/>
  <c r="E333" i="17" s="1"/>
  <c r="E334" i="17" a="1"/>
  <c r="E334" i="17" s="1"/>
  <c r="E335" i="17" a="1"/>
  <c r="E335" i="17" s="1"/>
  <c r="E336" i="17" a="1"/>
  <c r="E336" i="17" s="1"/>
  <c r="E337" i="17" a="1"/>
  <c r="E337" i="17" s="1"/>
  <c r="E338" i="17" a="1"/>
  <c r="E338" i="17" s="1"/>
  <c r="E339" i="17" a="1"/>
  <c r="E339" i="17" s="1"/>
  <c r="E340" i="17" a="1"/>
  <c r="E340" i="17" s="1"/>
  <c r="E341" i="17" a="1"/>
  <c r="E341" i="17" s="1"/>
  <c r="E342" i="17" a="1"/>
  <c r="E342" i="17" s="1"/>
  <c r="E343" i="17" a="1"/>
  <c r="E343" i="17" s="1"/>
  <c r="E344" i="17" a="1"/>
  <c r="E344" i="17" s="1"/>
  <c r="E345" i="17" a="1"/>
  <c r="E345" i="17" s="1"/>
  <c r="E346" i="17" a="1"/>
  <c r="E346" i="17" s="1"/>
  <c r="E347" i="17" a="1"/>
  <c r="E347" i="17" s="1"/>
  <c r="E348" i="17" a="1"/>
  <c r="E348" i="17" s="1"/>
  <c r="E349" i="17" a="1"/>
  <c r="E349" i="17" s="1"/>
  <c r="E350" i="17" a="1"/>
  <c r="E350" i="17" s="1"/>
  <c r="E351" i="17" a="1"/>
  <c r="E351" i="17" s="1"/>
  <c r="E352" i="17" a="1"/>
  <c r="E352" i="17" s="1"/>
  <c r="E353" i="17" a="1"/>
  <c r="E353" i="17" s="1"/>
  <c r="E354" i="17" a="1"/>
  <c r="E354" i="17" s="1"/>
  <c r="E355" i="17" a="1"/>
  <c r="E355" i="17" s="1"/>
  <c r="E356" i="17" a="1"/>
  <c r="E356" i="17" s="1"/>
  <c r="E357" i="17" a="1"/>
  <c r="E357" i="17" s="1"/>
  <c r="E358" i="17" a="1"/>
  <c r="E358" i="17" s="1"/>
  <c r="E359" i="17" a="1"/>
  <c r="E359" i="17" s="1"/>
  <c r="E360" i="17" a="1"/>
  <c r="E360" i="17" s="1"/>
  <c r="E361" i="17" a="1"/>
  <c r="E361" i="17" s="1"/>
  <c r="E362" i="17" a="1"/>
  <c r="E362" i="17" s="1"/>
  <c r="E363" i="17" a="1"/>
  <c r="E363" i="17" s="1"/>
  <c r="E364" i="17" a="1"/>
  <c r="E364" i="17" s="1"/>
  <c r="E365" i="17" a="1"/>
  <c r="E365" i="17" s="1"/>
  <c r="E366" i="17" a="1"/>
  <c r="E366" i="17" s="1"/>
  <c r="E367" i="17" a="1"/>
  <c r="E367" i="17" s="1"/>
  <c r="E368" i="17" a="1"/>
  <c r="E368" i="17" s="1"/>
  <c r="E369" i="17" a="1"/>
  <c r="E369" i="17" s="1"/>
  <c r="E370" i="17" a="1"/>
  <c r="E370" i="17" s="1"/>
  <c r="E371" i="17" a="1"/>
  <c r="E371" i="17" s="1"/>
  <c r="E372" i="17" a="1"/>
  <c r="E372" i="17" s="1"/>
  <c r="E373" i="17" a="1"/>
  <c r="E373" i="17" s="1"/>
  <c r="E374" i="17" a="1"/>
  <c r="E374" i="17" s="1"/>
  <c r="E375" i="17" a="1"/>
  <c r="E375" i="17" s="1"/>
  <c r="E376" i="17" a="1"/>
  <c r="E376" i="17" s="1"/>
  <c r="E377" i="17" a="1"/>
  <c r="E377" i="17" s="1"/>
  <c r="E378" i="17" a="1"/>
  <c r="E378" i="17" s="1"/>
  <c r="E379" i="17" a="1"/>
  <c r="E379" i="17" s="1"/>
  <c r="E380" i="17" a="1"/>
  <c r="E380" i="17" s="1"/>
  <c r="E381" i="17" a="1"/>
  <c r="E381" i="17" s="1"/>
  <c r="E382" i="17" a="1"/>
  <c r="E382" i="17" s="1"/>
  <c r="E383" i="17" a="1"/>
  <c r="E383" i="17" s="1"/>
  <c r="E384" i="17" a="1"/>
  <c r="E384" i="17" s="1"/>
  <c r="E385" i="17" a="1"/>
  <c r="E385" i="17" s="1"/>
  <c r="E386" i="17" a="1"/>
  <c r="E386" i="17" s="1"/>
  <c r="E387" i="17" a="1"/>
  <c r="E387" i="17" s="1"/>
  <c r="E388" i="17" a="1"/>
  <c r="E388" i="17" s="1"/>
  <c r="E389" i="17" a="1"/>
  <c r="E389" i="17" s="1"/>
  <c r="E390" i="17" a="1"/>
  <c r="E390" i="17" s="1"/>
  <c r="E391" i="17" a="1"/>
  <c r="E391" i="17" s="1"/>
  <c r="E392" i="17" a="1"/>
  <c r="E392" i="17" s="1"/>
  <c r="E393" i="17" a="1"/>
  <c r="E393" i="17" s="1"/>
  <c r="E394" i="17" a="1"/>
  <c r="E394" i="17" s="1"/>
  <c r="E395" i="17" a="1"/>
  <c r="E395" i="17" s="1"/>
  <c r="E396" i="17" a="1"/>
  <c r="E396" i="17" s="1"/>
  <c r="E397" i="17" a="1"/>
  <c r="E397" i="17" s="1"/>
  <c r="E398" i="17" a="1"/>
  <c r="E398" i="17" s="1"/>
  <c r="E399" i="17" a="1"/>
  <c r="E399" i="17" s="1"/>
  <c r="E400" i="17" a="1"/>
  <c r="E400" i="17" s="1"/>
  <c r="E401" i="17" a="1"/>
  <c r="E401" i="17" s="1"/>
  <c r="E402" i="17" a="1"/>
  <c r="E402" i="17" s="1"/>
  <c r="E403" i="17" a="1"/>
  <c r="E403" i="17" s="1"/>
  <c r="E404" i="17" a="1"/>
  <c r="E404" i="17" s="1"/>
  <c r="E405" i="17" a="1"/>
  <c r="E405" i="17" s="1"/>
  <c r="E406" i="17" a="1"/>
  <c r="E406" i="17" s="1"/>
  <c r="E407" i="17" a="1"/>
  <c r="E407" i="17" s="1"/>
  <c r="E408" i="17" a="1"/>
  <c r="E408" i="17" s="1"/>
  <c r="E409" i="17" a="1"/>
  <c r="E409" i="17" s="1"/>
  <c r="E410" i="17" a="1"/>
  <c r="E410" i="17" s="1"/>
  <c r="E411" i="17" a="1"/>
  <c r="E411" i="17" s="1"/>
  <c r="E412" i="17" a="1"/>
  <c r="E412" i="17" s="1"/>
  <c r="E413" i="17" a="1"/>
  <c r="E413" i="17" s="1"/>
  <c r="E414" i="17" a="1"/>
  <c r="E414" i="17" s="1"/>
  <c r="E415" i="17" a="1"/>
  <c r="E415" i="17" s="1"/>
  <c r="E416" i="17" a="1"/>
  <c r="E416" i="17" s="1"/>
  <c r="E417" i="17" a="1"/>
  <c r="E417" i="17" s="1"/>
  <c r="E418" i="17" a="1"/>
  <c r="E418" i="17" s="1"/>
  <c r="E419" i="17" a="1"/>
  <c r="E419" i="17" s="1"/>
  <c r="E420" i="17" a="1"/>
  <c r="E420" i="17" s="1"/>
  <c r="E421" i="17" a="1"/>
  <c r="E421" i="17" s="1"/>
  <c r="E422" i="17" a="1"/>
  <c r="E422" i="17" s="1"/>
  <c r="E423" i="17" a="1"/>
  <c r="E423" i="17" s="1"/>
  <c r="E424" i="17" a="1"/>
  <c r="E424" i="17" s="1"/>
  <c r="E425" i="17" a="1"/>
  <c r="E425" i="17" s="1"/>
  <c r="E426" i="17" a="1"/>
  <c r="E426" i="17" s="1"/>
  <c r="E427" i="17" a="1"/>
  <c r="E427" i="17" s="1"/>
  <c r="E428" i="17" a="1"/>
  <c r="E428" i="17" s="1"/>
  <c r="E429" i="17" a="1"/>
  <c r="E429" i="17" s="1"/>
  <c r="E430" i="17" a="1"/>
  <c r="E430" i="17" s="1"/>
  <c r="E431" i="17" a="1"/>
  <c r="E431" i="17" s="1"/>
  <c r="E432" i="17" a="1"/>
  <c r="E432" i="17" s="1"/>
  <c r="E433" i="17" a="1"/>
  <c r="E433" i="17" s="1"/>
  <c r="E434" i="17" a="1"/>
  <c r="E434" i="17" s="1"/>
  <c r="E435" i="17" a="1"/>
  <c r="E435" i="17" s="1"/>
  <c r="E436" i="17" a="1"/>
  <c r="E436" i="17" s="1"/>
  <c r="E437" i="17" a="1"/>
  <c r="E437" i="17" s="1"/>
  <c r="E438" i="17" a="1"/>
  <c r="E438" i="17" s="1"/>
  <c r="E439" i="17" a="1"/>
  <c r="E439" i="17" s="1"/>
  <c r="E440" i="17" a="1"/>
  <c r="E440" i="17" s="1"/>
  <c r="E441" i="17" a="1"/>
  <c r="E441" i="17" s="1"/>
  <c r="E442" i="17" a="1"/>
  <c r="E442" i="17" s="1"/>
  <c r="E443" i="17" a="1"/>
  <c r="E443" i="17" s="1"/>
  <c r="E444" i="17" a="1"/>
  <c r="E444" i="17" s="1"/>
  <c r="E445" i="17" a="1"/>
  <c r="E445" i="17" s="1"/>
  <c r="E446" i="17" a="1"/>
  <c r="E446" i="17" s="1"/>
  <c r="E447" i="17" a="1"/>
  <c r="E447" i="17" s="1"/>
  <c r="E448" i="17" a="1"/>
  <c r="E448" i="17" s="1"/>
  <c r="E449" i="17" a="1"/>
  <c r="E449" i="17" s="1"/>
  <c r="E450" i="17" a="1"/>
  <c r="E450" i="17" s="1"/>
  <c r="E451" i="17" a="1"/>
  <c r="E451" i="17" s="1"/>
  <c r="E452" i="17" a="1"/>
  <c r="E452" i="17" s="1"/>
  <c r="E453" i="17" a="1"/>
  <c r="E453" i="17" s="1"/>
  <c r="E454" i="17" a="1"/>
  <c r="E454" i="17" s="1"/>
  <c r="E455" i="17" a="1"/>
  <c r="E455" i="17" s="1"/>
  <c r="E456" i="17" a="1"/>
  <c r="E456" i="17" s="1"/>
  <c r="E457" i="17" a="1"/>
  <c r="E457" i="17" s="1"/>
  <c r="E458" i="17" a="1"/>
  <c r="E458" i="17" s="1"/>
  <c r="E459" i="17" a="1"/>
  <c r="E459" i="17" s="1"/>
  <c r="E460" i="17" a="1"/>
  <c r="E460" i="17" s="1"/>
  <c r="E461" i="17" a="1"/>
  <c r="E461" i="17" s="1"/>
  <c r="E462" i="17" a="1"/>
  <c r="E462" i="17" s="1"/>
  <c r="E463" i="17" a="1"/>
  <c r="E463" i="17" s="1"/>
  <c r="E464" i="17" a="1"/>
  <c r="E464" i="17" s="1"/>
  <c r="E465" i="17" a="1"/>
  <c r="E465" i="17" s="1"/>
  <c r="E466" i="17" a="1"/>
  <c r="E466" i="17" s="1"/>
  <c r="E467" i="17" a="1"/>
  <c r="E467" i="17" s="1"/>
  <c r="E468" i="17" a="1"/>
  <c r="E468" i="17" s="1"/>
  <c r="E469" i="17" a="1"/>
  <c r="E469" i="17" s="1"/>
  <c r="E470" i="17" a="1"/>
  <c r="E470" i="17" s="1"/>
  <c r="E471" i="17" a="1"/>
  <c r="E471" i="17" s="1"/>
  <c r="E472" i="17" a="1"/>
  <c r="E472" i="17" s="1"/>
  <c r="E473" i="17" a="1"/>
  <c r="E473" i="17" s="1"/>
  <c r="E474" i="17" a="1"/>
  <c r="E474" i="17" s="1"/>
  <c r="E475" i="17" a="1"/>
  <c r="E475" i="17" s="1"/>
  <c r="E476" i="17" a="1"/>
  <c r="E476" i="17" s="1"/>
  <c r="E477" i="17" a="1"/>
  <c r="E477" i="17" s="1"/>
  <c r="E478" i="17" a="1"/>
  <c r="E478" i="17" s="1"/>
  <c r="E479" i="17" a="1"/>
  <c r="E479" i="17" s="1"/>
  <c r="E480" i="17" a="1"/>
  <c r="E480" i="17" s="1"/>
  <c r="E481" i="17" a="1"/>
  <c r="E481" i="17" s="1"/>
  <c r="E482" i="17" a="1"/>
  <c r="E482" i="17" s="1"/>
  <c r="E483" i="17" a="1"/>
  <c r="E483" i="17" s="1"/>
  <c r="E484" i="17" a="1"/>
  <c r="E484" i="17" s="1"/>
  <c r="E485" i="17" a="1"/>
  <c r="E485" i="17" s="1"/>
  <c r="E486" i="17" a="1"/>
  <c r="E486" i="17" s="1"/>
  <c r="E487" i="17" a="1"/>
  <c r="E487" i="17" s="1"/>
  <c r="E488" i="17" a="1"/>
  <c r="E488" i="17" s="1"/>
  <c r="E489" i="17" a="1"/>
  <c r="E489" i="17" s="1"/>
  <c r="E490" i="17" a="1"/>
  <c r="E490" i="17" s="1"/>
  <c r="E491" i="17" a="1"/>
  <c r="E491" i="17" s="1"/>
  <c r="E492" i="17" a="1"/>
  <c r="E492" i="17" s="1"/>
  <c r="E493" i="17" a="1"/>
  <c r="E493" i="17" s="1"/>
  <c r="E494" i="17" a="1"/>
  <c r="E494" i="17" s="1"/>
  <c r="E495" i="17" a="1"/>
  <c r="E495" i="17" s="1"/>
  <c r="E496" i="17" a="1"/>
  <c r="E496" i="17" s="1"/>
  <c r="E497" i="17" a="1"/>
  <c r="E497" i="17" s="1"/>
  <c r="E498" i="17" a="1"/>
  <c r="E498" i="17" s="1"/>
  <c r="E499" i="17" a="1"/>
  <c r="E499" i="17" s="1"/>
  <c r="E500" i="17" a="1"/>
  <c r="E500" i="17" s="1"/>
  <c r="E501" i="17" a="1"/>
  <c r="E501" i="17" s="1"/>
  <c r="E502" i="17" a="1"/>
  <c r="E502" i="17" s="1"/>
  <c r="E503" i="17" a="1"/>
  <c r="E503" i="17" s="1"/>
  <c r="E504" i="17" a="1"/>
  <c r="E504" i="17" s="1"/>
  <c r="E505" i="17" a="1"/>
  <c r="E505" i="17" s="1"/>
  <c r="E506" i="17" a="1"/>
  <c r="E506" i="17" s="1"/>
  <c r="E507" i="17" a="1"/>
  <c r="E507" i="17" s="1"/>
  <c r="E508" i="17" a="1"/>
  <c r="E508" i="17" s="1"/>
  <c r="E509" i="17" a="1"/>
  <c r="E509" i="17" s="1"/>
  <c r="E510" i="17" a="1"/>
  <c r="E510" i="17" s="1"/>
  <c r="E511" i="17" a="1"/>
  <c r="E511" i="17" s="1"/>
  <c r="E512" i="17" a="1"/>
  <c r="E512" i="17" s="1"/>
  <c r="E513" i="17" a="1"/>
  <c r="E513" i="17" s="1"/>
  <c r="E514" i="17" a="1"/>
  <c r="E514" i="17" s="1"/>
  <c r="E515" i="17" a="1"/>
  <c r="E515" i="17" s="1"/>
  <c r="E516" i="17" a="1"/>
  <c r="E516" i="17" s="1"/>
  <c r="E517" i="17" a="1"/>
  <c r="E517" i="17" s="1"/>
  <c r="E518" i="17" a="1"/>
  <c r="E518" i="17" s="1"/>
  <c r="E519" i="17" a="1"/>
  <c r="E519" i="17" s="1"/>
  <c r="E520" i="17" a="1"/>
  <c r="E520" i="17" s="1"/>
  <c r="E521" i="17" a="1"/>
  <c r="E521" i="17" s="1"/>
  <c r="E522" i="17" a="1"/>
  <c r="E522" i="17" s="1"/>
  <c r="E523" i="17" a="1"/>
  <c r="E523" i="17" s="1"/>
  <c r="E524" i="17" a="1"/>
  <c r="E524" i="17" s="1"/>
  <c r="E525" i="17" a="1"/>
  <c r="E525" i="17" s="1"/>
  <c r="E526" i="17" a="1"/>
  <c r="E526" i="17" s="1"/>
  <c r="E527" i="17" a="1"/>
  <c r="E527" i="17" s="1"/>
  <c r="E528" i="17" a="1"/>
  <c r="E528" i="17" s="1"/>
  <c r="E529" i="17" a="1"/>
  <c r="E529" i="17" s="1"/>
  <c r="E530" i="17" a="1"/>
  <c r="E530" i="17" s="1"/>
  <c r="E531" i="17" a="1"/>
  <c r="E531" i="17" s="1"/>
  <c r="E532" i="17" a="1"/>
  <c r="E532" i="17" s="1"/>
  <c r="E533" i="17" a="1"/>
  <c r="E533" i="17" s="1"/>
  <c r="E534" i="17" a="1"/>
  <c r="E534" i="17" s="1"/>
  <c r="E535" i="17" a="1"/>
  <c r="E535" i="17" s="1"/>
  <c r="E536" i="17" a="1"/>
  <c r="E536" i="17" s="1"/>
  <c r="E537" i="17" a="1"/>
  <c r="E537" i="17" s="1"/>
  <c r="E538" i="17" a="1"/>
  <c r="E538" i="17" s="1"/>
  <c r="E539" i="17" a="1"/>
  <c r="E539" i="17" s="1"/>
  <c r="E540" i="17" a="1"/>
  <c r="E540" i="17" s="1"/>
  <c r="E541" i="17" a="1"/>
  <c r="E541" i="17" s="1"/>
  <c r="E542" i="17" a="1"/>
  <c r="E542" i="17" s="1"/>
  <c r="E543" i="17" a="1"/>
  <c r="E543" i="17" s="1"/>
  <c r="E544" i="17" a="1"/>
  <c r="E544" i="17" s="1"/>
  <c r="E545" i="17" a="1"/>
  <c r="E545" i="17" s="1"/>
  <c r="E546" i="17" a="1"/>
  <c r="E546" i="17" s="1"/>
  <c r="E547" i="17" a="1"/>
  <c r="E547" i="17" s="1"/>
  <c r="E548" i="17" a="1"/>
  <c r="E548" i="17" s="1"/>
  <c r="E549" i="17" a="1"/>
  <c r="E549" i="17" s="1"/>
  <c r="E550" i="17" a="1"/>
  <c r="E550" i="17" s="1"/>
  <c r="E551" i="17" a="1"/>
  <c r="E551" i="17" s="1"/>
  <c r="E552" i="17" a="1"/>
  <c r="E552" i="17" s="1"/>
  <c r="E553" i="17" a="1"/>
  <c r="E553" i="17" s="1"/>
  <c r="E554" i="17" a="1"/>
  <c r="E554" i="17" s="1"/>
  <c r="E555" i="17" a="1"/>
  <c r="E555" i="17" s="1"/>
  <c r="E556" i="17" a="1"/>
  <c r="E556" i="17" s="1"/>
  <c r="E557" i="17" a="1"/>
  <c r="E557" i="17" s="1"/>
  <c r="E558" i="17" a="1"/>
  <c r="E558" i="17" s="1"/>
  <c r="E559" i="17" a="1"/>
  <c r="E559" i="17" s="1"/>
  <c r="E560" i="17" a="1"/>
  <c r="E560" i="17" s="1"/>
  <c r="E561" i="17" a="1"/>
  <c r="E561" i="17" s="1"/>
  <c r="E562" i="17" a="1"/>
  <c r="E562" i="17" s="1"/>
  <c r="E563" i="17" a="1"/>
  <c r="E563" i="17" s="1"/>
  <c r="E564" i="17" a="1"/>
  <c r="E564" i="17" s="1"/>
  <c r="E565" i="17" a="1"/>
  <c r="E565" i="17" s="1"/>
  <c r="E566" i="17" a="1"/>
  <c r="E566" i="17" s="1"/>
  <c r="E567" i="17" a="1"/>
  <c r="E567" i="17" s="1"/>
  <c r="E568" i="17" a="1"/>
  <c r="E568" i="17" s="1"/>
  <c r="E569" i="17" a="1"/>
  <c r="E569" i="17" s="1"/>
  <c r="E570" i="17" a="1"/>
  <c r="E570" i="17" s="1"/>
  <c r="E571" i="17" a="1"/>
  <c r="E571" i="17" s="1"/>
  <c r="E572" i="17" a="1"/>
  <c r="E572" i="17" s="1"/>
  <c r="E573" i="17" a="1"/>
  <c r="E573" i="17" s="1"/>
  <c r="E574" i="17" a="1"/>
  <c r="E574" i="17" s="1"/>
  <c r="E575" i="17" a="1"/>
  <c r="E575" i="17" s="1"/>
  <c r="E576" i="17" a="1"/>
  <c r="E576" i="17" s="1"/>
  <c r="E577" i="17" a="1"/>
  <c r="E577" i="17" s="1"/>
  <c r="E578" i="17" a="1"/>
  <c r="E578" i="17" s="1"/>
  <c r="E579" i="17" a="1"/>
  <c r="E579" i="17" s="1"/>
  <c r="E580" i="17" a="1"/>
  <c r="E580" i="17" s="1"/>
  <c r="E581" i="17" a="1"/>
  <c r="E581" i="17" s="1"/>
  <c r="E582" i="17" a="1"/>
  <c r="E582" i="17" s="1"/>
  <c r="E583" i="17" a="1"/>
  <c r="E583" i="17" s="1"/>
  <c r="E584" i="17" a="1"/>
  <c r="E584" i="17" s="1"/>
  <c r="E585" i="17" a="1"/>
  <c r="E585" i="17" s="1"/>
  <c r="E586" i="17" a="1"/>
  <c r="E586" i="17" s="1"/>
  <c r="E587" i="17" a="1"/>
  <c r="E587" i="17" s="1"/>
  <c r="E588" i="17" a="1"/>
  <c r="E588" i="17" s="1"/>
  <c r="E589" i="17" a="1"/>
  <c r="E589" i="17" s="1"/>
  <c r="E590" i="17" a="1"/>
  <c r="E590" i="17" s="1"/>
  <c r="E591" i="17" a="1"/>
  <c r="E591" i="17" s="1"/>
  <c r="E592" i="17" a="1"/>
  <c r="E592" i="17" s="1"/>
  <c r="E593" i="17" a="1"/>
  <c r="E593" i="17" s="1"/>
  <c r="E594" i="17" a="1"/>
  <c r="E594" i="17" s="1"/>
  <c r="E595" i="17" a="1"/>
  <c r="E595" i="17" s="1"/>
  <c r="E596" i="17" a="1"/>
  <c r="E596" i="17" s="1"/>
  <c r="E597" i="17" a="1"/>
  <c r="E597" i="17" s="1"/>
  <c r="E598" i="17" a="1"/>
  <c r="E598" i="17" s="1"/>
  <c r="E599" i="17" a="1"/>
  <c r="E599" i="17" s="1"/>
  <c r="E600" i="17" a="1"/>
  <c r="E600" i="17" s="1"/>
  <c r="E601" i="17" a="1"/>
  <c r="E601" i="17" s="1"/>
  <c r="E602" i="17" a="1"/>
  <c r="E602" i="17" s="1"/>
  <c r="E603" i="17" a="1"/>
  <c r="E603" i="17" s="1"/>
  <c r="E604" i="17" a="1"/>
  <c r="E604" i="17" s="1"/>
  <c r="E605" i="17" a="1"/>
  <c r="E605" i="17" s="1"/>
  <c r="E606" i="17" a="1"/>
  <c r="E606" i="17" s="1"/>
  <c r="E607" i="17" a="1"/>
  <c r="E607" i="17" s="1"/>
  <c r="E608" i="17" a="1"/>
  <c r="E608" i="17" s="1"/>
  <c r="E609" i="17" a="1"/>
  <c r="E609" i="17" s="1"/>
  <c r="E610" i="17" a="1"/>
  <c r="E610" i="17" s="1"/>
  <c r="E611" i="17" a="1"/>
  <c r="E611" i="17" s="1"/>
  <c r="E612" i="17" a="1"/>
  <c r="E612" i="17" s="1"/>
  <c r="E613" i="17" a="1"/>
  <c r="E613" i="17" s="1"/>
  <c r="E614" i="17" a="1"/>
  <c r="E614" i="17" s="1"/>
  <c r="E615" i="17" a="1"/>
  <c r="E615" i="17" s="1"/>
  <c r="E616" i="17" a="1"/>
  <c r="E616" i="17" s="1"/>
  <c r="E617" i="17" a="1"/>
  <c r="E617" i="17" s="1"/>
  <c r="E618" i="17" a="1"/>
  <c r="E618" i="17" s="1"/>
  <c r="E619" i="17" a="1"/>
  <c r="E619" i="17" s="1"/>
  <c r="E620" i="17" a="1"/>
  <c r="E620" i="17" s="1"/>
  <c r="E621" i="17" a="1"/>
  <c r="E621" i="17" s="1"/>
  <c r="E622" i="17" a="1"/>
  <c r="E622" i="17" s="1"/>
  <c r="E623" i="17" a="1"/>
  <c r="E623" i="17" s="1"/>
  <c r="E624" i="17" a="1"/>
  <c r="E624" i="17" s="1"/>
  <c r="E625" i="17" a="1"/>
  <c r="E625" i="17" s="1"/>
  <c r="E626" i="17" a="1"/>
  <c r="E626" i="17" s="1"/>
  <c r="E627" i="17" a="1"/>
  <c r="E627" i="17" s="1"/>
  <c r="E628" i="17" a="1"/>
  <c r="E628" i="17" s="1"/>
  <c r="E629" i="17" a="1"/>
  <c r="E629" i="17" s="1"/>
  <c r="E630" i="17" a="1"/>
  <c r="E630" i="17" s="1"/>
  <c r="E631" i="17" a="1"/>
  <c r="E631" i="17" s="1"/>
  <c r="E632" i="17" a="1"/>
  <c r="E632" i="17" s="1"/>
  <c r="E633" i="17" a="1"/>
  <c r="E633" i="17" s="1"/>
  <c r="E634" i="17" a="1"/>
  <c r="E634" i="17" s="1"/>
  <c r="E635" i="17" a="1"/>
  <c r="E635" i="17" s="1"/>
  <c r="E636" i="17" a="1"/>
  <c r="E636" i="17" s="1"/>
  <c r="E637" i="17" a="1"/>
  <c r="E637" i="17" s="1"/>
  <c r="E638" i="17" a="1"/>
  <c r="E638" i="17" s="1"/>
  <c r="E639" i="17" a="1"/>
  <c r="E639" i="17" s="1"/>
  <c r="E640" i="17" a="1"/>
  <c r="E640" i="17" s="1"/>
  <c r="E641" i="17" a="1"/>
  <c r="E641" i="17" s="1"/>
  <c r="E642" i="17" a="1"/>
  <c r="E642" i="17" s="1"/>
  <c r="E643" i="17" a="1"/>
  <c r="E643" i="17" s="1"/>
  <c r="E644" i="17" a="1"/>
  <c r="E644" i="17" s="1"/>
  <c r="E645" i="17" a="1"/>
  <c r="E645" i="17" s="1"/>
  <c r="E646" i="17" a="1"/>
  <c r="E646" i="17" s="1"/>
  <c r="E647" i="17" a="1"/>
  <c r="E647" i="17" s="1"/>
  <c r="E648" i="17" a="1"/>
  <c r="E648" i="17" s="1"/>
  <c r="E649" i="17" a="1"/>
  <c r="E649" i="17" s="1"/>
  <c r="E650" i="17" a="1"/>
  <c r="E650" i="17" s="1"/>
  <c r="E651" i="17" a="1"/>
  <c r="E651" i="17" s="1"/>
  <c r="E652" i="17" a="1"/>
  <c r="E652" i="17" s="1"/>
  <c r="E653" i="17" a="1"/>
  <c r="E653" i="17" s="1"/>
  <c r="E654" i="17" a="1"/>
  <c r="E654" i="17" s="1"/>
  <c r="E655" i="17" a="1"/>
  <c r="E655" i="17" s="1"/>
  <c r="E656" i="17" a="1"/>
  <c r="E656" i="17" s="1"/>
  <c r="E657" i="17" a="1"/>
  <c r="E657" i="17" s="1"/>
  <c r="E658" i="17" a="1"/>
  <c r="E658" i="17" s="1"/>
  <c r="E659" i="17" a="1"/>
  <c r="E659" i="17" s="1"/>
  <c r="E660" i="17" a="1"/>
  <c r="E660" i="17" s="1"/>
  <c r="E661" i="17" a="1"/>
  <c r="E661" i="17" s="1"/>
  <c r="E662" i="17" a="1"/>
  <c r="E662" i="17" s="1"/>
  <c r="E663" i="17" a="1"/>
  <c r="E663" i="17" s="1"/>
  <c r="E664" i="17" a="1"/>
  <c r="E664" i="17" s="1"/>
  <c r="E665" i="17" a="1"/>
  <c r="E665" i="17" s="1"/>
  <c r="E666" i="17" a="1"/>
  <c r="E666" i="17" s="1"/>
  <c r="E667" i="17" a="1"/>
  <c r="E667" i="17" s="1"/>
  <c r="E668" i="17" a="1"/>
  <c r="E668" i="17" s="1"/>
  <c r="E669" i="17" a="1"/>
  <c r="E669" i="17" s="1"/>
  <c r="E670" i="17" a="1"/>
  <c r="E670" i="17" s="1"/>
  <c r="E671" i="17" a="1"/>
  <c r="E671" i="17" s="1"/>
  <c r="E672" i="17" a="1"/>
  <c r="E672" i="17" s="1"/>
  <c r="E673" i="17" a="1"/>
  <c r="E673" i="17" s="1"/>
  <c r="E674" i="17" a="1"/>
  <c r="E674" i="17" s="1"/>
  <c r="E675" i="17" a="1"/>
  <c r="E675" i="17" s="1"/>
  <c r="E676" i="17" a="1"/>
  <c r="E676" i="17" s="1"/>
  <c r="E677" i="17" a="1"/>
  <c r="E677" i="17" s="1"/>
  <c r="E678" i="17" a="1"/>
  <c r="E678" i="17" s="1"/>
  <c r="E679" i="17" a="1"/>
  <c r="E679" i="17" s="1"/>
  <c r="E680" i="17" a="1"/>
  <c r="E680" i="17" s="1"/>
  <c r="E681" i="17" a="1"/>
  <c r="E681" i="17" s="1"/>
  <c r="E682" i="17" a="1"/>
  <c r="E682" i="17" s="1"/>
  <c r="E683" i="17" a="1"/>
  <c r="E683" i="17" s="1"/>
  <c r="E684" i="17" a="1"/>
  <c r="E684" i="17" s="1"/>
  <c r="E685" i="17" a="1"/>
  <c r="E685" i="17" s="1"/>
  <c r="E686" i="17" a="1"/>
  <c r="E686" i="17" s="1"/>
  <c r="E687" i="17" a="1"/>
  <c r="E687" i="17" s="1"/>
  <c r="E688" i="17" a="1"/>
  <c r="E688" i="17" s="1"/>
  <c r="E689" i="17" a="1"/>
  <c r="E689" i="17" s="1"/>
  <c r="E690" i="17" a="1"/>
  <c r="E690" i="17" s="1"/>
  <c r="E691" i="17" a="1"/>
  <c r="E691" i="17" s="1"/>
  <c r="E692" i="17" a="1"/>
  <c r="E692" i="17" s="1"/>
  <c r="E693" i="17" a="1"/>
  <c r="E693" i="17" s="1"/>
  <c r="E694" i="17" a="1"/>
  <c r="E694" i="17" s="1"/>
  <c r="E695" i="17" a="1"/>
  <c r="E695" i="17" s="1"/>
  <c r="E696" i="17" a="1"/>
  <c r="E696" i="17" s="1"/>
  <c r="E697" i="17" a="1"/>
  <c r="E697" i="17" s="1"/>
  <c r="E698" i="17" a="1"/>
  <c r="E698" i="17" s="1"/>
  <c r="E699" i="17" a="1"/>
  <c r="E699" i="17" s="1"/>
  <c r="E700" i="17" a="1"/>
  <c r="E700" i="17" s="1"/>
  <c r="E701" i="17" a="1"/>
  <c r="E701" i="17" s="1"/>
  <c r="E702" i="17" a="1"/>
  <c r="E702" i="17" s="1"/>
  <c r="E703" i="17" a="1"/>
  <c r="E703" i="17" s="1"/>
  <c r="E704" i="17" a="1"/>
  <c r="E704" i="17" s="1"/>
  <c r="E705" i="17" a="1"/>
  <c r="E705" i="17" s="1"/>
  <c r="E706" i="17" a="1"/>
  <c r="E706" i="17" s="1"/>
  <c r="E707" i="17" a="1"/>
  <c r="E707" i="17" s="1"/>
  <c r="E708" i="17" a="1"/>
  <c r="E708" i="17" s="1"/>
  <c r="E709" i="17" a="1"/>
  <c r="E709" i="17" s="1"/>
  <c r="E710" i="17" a="1"/>
  <c r="E710" i="17" s="1"/>
  <c r="E711" i="17" a="1"/>
  <c r="E711" i="17" s="1"/>
  <c r="E712" i="17" a="1"/>
  <c r="E712" i="17" s="1"/>
  <c r="E713" i="17" a="1"/>
  <c r="E713" i="17" s="1"/>
  <c r="E714" i="17" a="1"/>
  <c r="E714" i="17" s="1"/>
  <c r="E715" i="17" a="1"/>
  <c r="E715" i="17" s="1"/>
  <c r="E716" i="17" a="1"/>
  <c r="E716" i="17" s="1"/>
  <c r="E717" i="17" a="1"/>
  <c r="E717" i="17" s="1"/>
  <c r="E718" i="17" a="1"/>
  <c r="E718" i="17" s="1"/>
  <c r="E719" i="17" a="1"/>
  <c r="E719" i="17" s="1"/>
  <c r="E720" i="17" a="1"/>
  <c r="E720" i="17" s="1"/>
  <c r="E721" i="17" a="1"/>
  <c r="E721" i="17" s="1"/>
  <c r="E722" i="17" a="1"/>
  <c r="E722" i="17" s="1"/>
  <c r="E723" i="17" a="1"/>
  <c r="E723" i="17" s="1"/>
  <c r="E724" i="17" a="1"/>
  <c r="E724" i="17" s="1"/>
  <c r="E725" i="17" a="1"/>
  <c r="E725" i="17" s="1"/>
  <c r="E726" i="17" a="1"/>
  <c r="E726" i="17" s="1"/>
  <c r="E727" i="17" a="1"/>
  <c r="E727" i="17" s="1"/>
  <c r="E728" i="17" a="1"/>
  <c r="E728" i="17" s="1"/>
  <c r="E729" i="17" a="1"/>
  <c r="E729" i="17" s="1"/>
  <c r="E730" i="17" a="1"/>
  <c r="E730" i="17" s="1"/>
  <c r="E731" i="17" a="1"/>
  <c r="E731" i="17" s="1"/>
  <c r="E732" i="17" a="1"/>
  <c r="E732" i="17" s="1"/>
  <c r="E733" i="17" a="1"/>
  <c r="E733" i="17" s="1"/>
  <c r="E734" i="17" a="1"/>
  <c r="E734" i="17" s="1"/>
  <c r="E735" i="17" a="1"/>
  <c r="E735" i="17" s="1"/>
  <c r="E736" i="17" a="1"/>
  <c r="E736" i="17" s="1"/>
  <c r="E737" i="17" a="1"/>
  <c r="E737" i="17" s="1"/>
  <c r="E738" i="17" a="1"/>
  <c r="E738" i="17" s="1"/>
  <c r="E739" i="17" a="1"/>
  <c r="E739" i="17" s="1"/>
  <c r="E740" i="17" a="1"/>
  <c r="E740" i="17" s="1"/>
  <c r="E741" i="17" a="1"/>
  <c r="E741" i="17" s="1"/>
  <c r="E742" i="17" a="1"/>
  <c r="E742" i="17" s="1"/>
  <c r="E743" i="17" a="1"/>
  <c r="E743" i="17" s="1"/>
  <c r="E744" i="17" a="1"/>
  <c r="E744" i="17" s="1"/>
  <c r="E745" i="17" a="1"/>
  <c r="E745" i="17" s="1"/>
  <c r="E746" i="17" a="1"/>
  <c r="E746" i="17" s="1"/>
  <c r="E747" i="17" a="1"/>
  <c r="E747" i="17" s="1"/>
  <c r="E748" i="17" a="1"/>
  <c r="E748" i="17" s="1"/>
  <c r="E749" i="17" a="1"/>
  <c r="E749" i="17" s="1"/>
  <c r="E750" i="17" a="1"/>
  <c r="E750" i="17" s="1"/>
  <c r="E751" i="17" a="1"/>
  <c r="E751" i="17" s="1"/>
  <c r="E752" i="17" a="1"/>
  <c r="E752" i="17" s="1"/>
  <c r="E753" i="17" a="1"/>
  <c r="E753" i="17" s="1"/>
  <c r="E754" i="17" a="1"/>
  <c r="E754" i="17" s="1"/>
  <c r="E755" i="17" a="1"/>
  <c r="E755" i="17" s="1"/>
  <c r="E756" i="17" a="1"/>
  <c r="E756" i="17" s="1"/>
  <c r="E757" i="17" a="1"/>
  <c r="E757" i="17" s="1"/>
  <c r="E758" i="17" a="1"/>
  <c r="E758" i="17" s="1"/>
  <c r="E759" i="17" a="1"/>
  <c r="E759" i="17" s="1"/>
  <c r="E760" i="17" a="1"/>
  <c r="E760" i="17" s="1"/>
  <c r="E761" i="17" a="1"/>
  <c r="E761" i="17" s="1"/>
  <c r="E762" i="17" a="1"/>
  <c r="E762" i="17" s="1"/>
  <c r="E763" i="17" a="1"/>
  <c r="E763" i="17" s="1"/>
  <c r="E764" i="17" a="1"/>
  <c r="E764" i="17" s="1"/>
  <c r="E765" i="17" a="1"/>
  <c r="E765" i="17" s="1"/>
  <c r="E766" i="17" a="1"/>
  <c r="E766" i="17" s="1"/>
  <c r="E767" i="17" a="1"/>
  <c r="E767" i="17" s="1"/>
  <c r="E768" i="17" a="1"/>
  <c r="E768" i="17" s="1"/>
  <c r="E769" i="17" a="1"/>
  <c r="E769" i="17" s="1"/>
  <c r="E770" i="17" a="1"/>
  <c r="E770" i="17" s="1"/>
  <c r="E771" i="17" a="1"/>
  <c r="E771" i="17" s="1"/>
  <c r="E772" i="17" a="1"/>
  <c r="E772" i="17" s="1"/>
  <c r="E773" i="17" a="1"/>
  <c r="E773" i="17" s="1"/>
  <c r="E774" i="17" a="1"/>
  <c r="E774" i="17" s="1"/>
  <c r="E775" i="17" a="1"/>
  <c r="E775" i="17" s="1"/>
  <c r="E776" i="17" a="1"/>
  <c r="E776" i="17" s="1"/>
  <c r="E777" i="17" a="1"/>
  <c r="E777" i="17" s="1"/>
  <c r="E778" i="17" a="1"/>
  <c r="E778" i="17" s="1"/>
  <c r="E779" i="17" a="1"/>
  <c r="E779" i="17" s="1"/>
  <c r="E780" i="17" a="1"/>
  <c r="E780" i="17" s="1"/>
  <c r="E781" i="17" a="1"/>
  <c r="E781" i="17" s="1"/>
  <c r="E782" i="17" a="1"/>
  <c r="E782" i="17" s="1"/>
  <c r="E783" i="17" a="1"/>
  <c r="E783" i="17" s="1"/>
  <c r="E784" i="17" a="1"/>
  <c r="E784" i="17" s="1"/>
  <c r="E785" i="17" a="1"/>
  <c r="E785" i="17" s="1"/>
  <c r="E786" i="17" a="1"/>
  <c r="E786" i="17" s="1"/>
  <c r="E787" i="17" a="1"/>
  <c r="E787" i="17" s="1"/>
  <c r="E788" i="17" a="1"/>
  <c r="E788" i="17" s="1"/>
  <c r="E789" i="17" a="1"/>
  <c r="E789" i="17" s="1"/>
  <c r="E790" i="17" a="1"/>
  <c r="E790" i="17" s="1"/>
  <c r="E791" i="17" a="1"/>
  <c r="E791" i="17" s="1"/>
  <c r="E792" i="17" a="1"/>
  <c r="E792" i="17" s="1"/>
  <c r="E793" i="17" a="1"/>
  <c r="E793" i="17" s="1"/>
  <c r="E794" i="17" a="1"/>
  <c r="E794" i="17" s="1"/>
  <c r="E795" i="17" a="1"/>
  <c r="E795" i="17" s="1"/>
  <c r="E796" i="17" a="1"/>
  <c r="E796" i="17" s="1"/>
  <c r="E797" i="17" a="1"/>
  <c r="E797" i="17" s="1"/>
  <c r="E798" i="17" a="1"/>
  <c r="E798" i="17" s="1"/>
  <c r="E799" i="17" a="1"/>
  <c r="E799" i="17" s="1"/>
  <c r="E800" i="17" a="1"/>
  <c r="E800" i="17" s="1"/>
  <c r="E801" i="17" a="1"/>
  <c r="E801" i="17" s="1"/>
  <c r="E802" i="17" a="1"/>
  <c r="E802" i="17" s="1"/>
  <c r="E803" i="17" a="1"/>
  <c r="E803" i="17" s="1"/>
  <c r="E804" i="17" a="1"/>
  <c r="E804" i="17" s="1"/>
  <c r="E805" i="17" a="1"/>
  <c r="E805" i="17" s="1"/>
  <c r="E806" i="17" a="1"/>
  <c r="E806" i="17" s="1"/>
  <c r="E807" i="17" a="1"/>
  <c r="E807" i="17" s="1"/>
  <c r="E808" i="17" a="1"/>
  <c r="E808" i="17" s="1"/>
  <c r="E809" i="17" a="1"/>
  <c r="E809" i="17" s="1"/>
  <c r="E810" i="17" a="1"/>
  <c r="E810" i="17" s="1"/>
  <c r="E811" i="17" a="1"/>
  <c r="E811" i="17" s="1"/>
  <c r="E812" i="17" a="1"/>
  <c r="E812" i="17" s="1"/>
  <c r="E813" i="17" a="1"/>
  <c r="E813" i="17" s="1"/>
  <c r="E814" i="17" a="1"/>
  <c r="E814" i="17" s="1"/>
  <c r="E815" i="17" a="1"/>
  <c r="E815" i="17" s="1"/>
  <c r="E816" i="17" a="1"/>
  <c r="E816" i="17" s="1"/>
  <c r="E817" i="17" a="1"/>
  <c r="E817" i="17" s="1"/>
  <c r="E818" i="17" a="1"/>
  <c r="E818" i="17" s="1"/>
  <c r="E819" i="17" a="1"/>
  <c r="E819" i="17" s="1"/>
  <c r="E820" i="17" a="1"/>
  <c r="E820" i="17" s="1"/>
  <c r="E821" i="17" a="1"/>
  <c r="E821" i="17" s="1"/>
  <c r="E822" i="17" a="1"/>
  <c r="E822" i="17" s="1"/>
  <c r="E823" i="17" a="1"/>
  <c r="E823" i="17" s="1"/>
  <c r="E824" i="17" a="1"/>
  <c r="E824" i="17" s="1"/>
  <c r="E825" i="17" a="1"/>
  <c r="E825" i="17" s="1"/>
  <c r="E826" i="17" a="1"/>
  <c r="E826" i="17" s="1"/>
  <c r="E827" i="17" a="1"/>
  <c r="E827" i="17" s="1"/>
  <c r="E828" i="17" a="1"/>
  <c r="E828" i="17" s="1"/>
  <c r="E829" i="17" a="1"/>
  <c r="E829" i="17" s="1"/>
  <c r="E830" i="17" a="1"/>
  <c r="E830" i="17" s="1"/>
  <c r="E831" i="17" a="1"/>
  <c r="E831" i="17" s="1"/>
  <c r="E832" i="17" a="1"/>
  <c r="E832" i="17" s="1"/>
  <c r="E833" i="17" a="1"/>
  <c r="E833" i="17" s="1"/>
  <c r="E834" i="17" a="1"/>
  <c r="E834" i="17" s="1"/>
  <c r="E835" i="17" a="1"/>
  <c r="E835" i="17" s="1"/>
  <c r="E836" i="17" a="1"/>
  <c r="E836" i="17" s="1"/>
  <c r="E837" i="17" a="1"/>
  <c r="E837" i="17" s="1"/>
  <c r="E838" i="17" a="1"/>
  <c r="E838" i="17" s="1"/>
  <c r="E839" i="17" a="1"/>
  <c r="E839" i="17" s="1"/>
  <c r="E840" i="17" a="1"/>
  <c r="E840" i="17" s="1"/>
  <c r="E841" i="17" a="1"/>
  <c r="E841" i="17" s="1"/>
  <c r="E842" i="17" a="1"/>
  <c r="E842" i="17" s="1"/>
  <c r="E843" i="17" a="1"/>
  <c r="E843" i="17" s="1"/>
  <c r="E844" i="17" a="1"/>
  <c r="E844" i="17" s="1"/>
  <c r="E845" i="17" a="1"/>
  <c r="E845" i="17" s="1"/>
  <c r="E846" i="17" a="1"/>
  <c r="E846" i="17" s="1"/>
  <c r="E847" i="17" a="1"/>
  <c r="E847" i="17" s="1"/>
  <c r="E848" i="17" a="1"/>
  <c r="E848" i="17" s="1"/>
  <c r="E849" i="17" a="1"/>
  <c r="E849" i="17" s="1"/>
  <c r="E850" i="17" a="1"/>
  <c r="E850" i="17" s="1"/>
  <c r="E851" i="17" a="1"/>
  <c r="E851" i="17" s="1"/>
  <c r="E852" i="17" a="1"/>
  <c r="E852" i="17" s="1"/>
  <c r="E853" i="17" a="1"/>
  <c r="E853" i="17" s="1"/>
  <c r="E854" i="17" a="1"/>
  <c r="E854" i="17" s="1"/>
  <c r="E855" i="17" a="1"/>
  <c r="E855" i="17" s="1"/>
  <c r="E856" i="17" a="1"/>
  <c r="E856" i="17" s="1"/>
  <c r="E857" i="17" a="1"/>
  <c r="E857" i="17" s="1"/>
  <c r="E858" i="17" a="1"/>
  <c r="E858" i="17" s="1"/>
  <c r="E859" i="17" a="1"/>
  <c r="E859" i="17" s="1"/>
  <c r="E860" i="17" a="1"/>
  <c r="E860" i="17" s="1"/>
  <c r="E861" i="17" a="1"/>
  <c r="E861" i="17" s="1"/>
  <c r="E862" i="17" a="1"/>
  <c r="E862" i="17" s="1"/>
  <c r="E863" i="17" a="1"/>
  <c r="E863" i="17" s="1"/>
  <c r="E864" i="17" a="1"/>
  <c r="E864" i="17" s="1"/>
  <c r="E865" i="17" a="1"/>
  <c r="E865" i="17" s="1"/>
  <c r="E866" i="17" a="1"/>
  <c r="E866" i="17" s="1"/>
  <c r="E867" i="17" a="1"/>
  <c r="E867" i="17" s="1"/>
  <c r="E868" i="17" a="1"/>
  <c r="E868" i="17" s="1"/>
  <c r="E869" i="17" a="1"/>
  <c r="E869" i="17" s="1"/>
  <c r="E870" i="17" a="1"/>
  <c r="E870" i="17" s="1"/>
  <c r="E871" i="17" a="1"/>
  <c r="E871" i="17" s="1"/>
  <c r="E872" i="17" a="1"/>
  <c r="E872" i="17" s="1"/>
  <c r="E873" i="17" a="1"/>
  <c r="E873" i="17" s="1"/>
  <c r="E874" i="17" a="1"/>
  <c r="E874" i="17" s="1"/>
  <c r="E875" i="17" a="1"/>
  <c r="E875" i="17" s="1"/>
  <c r="E876" i="17" a="1"/>
  <c r="E876" i="17" s="1"/>
  <c r="E877" i="17" a="1"/>
  <c r="E877" i="17" s="1"/>
  <c r="E878" i="17" a="1"/>
  <c r="E878" i="17" s="1"/>
  <c r="E879" i="17" a="1"/>
  <c r="E879" i="17" s="1"/>
  <c r="E880" i="17" a="1"/>
  <c r="E880" i="17" s="1"/>
  <c r="E881" i="17" a="1"/>
  <c r="E881" i="17" s="1"/>
  <c r="E882" i="17" a="1"/>
  <c r="E882" i="17" s="1"/>
  <c r="E883" i="17" a="1"/>
  <c r="E883" i="17" s="1"/>
  <c r="E884" i="17" a="1"/>
  <c r="E884" i="17" s="1"/>
  <c r="E885" i="17" a="1"/>
  <c r="E885" i="17" s="1"/>
  <c r="E886" i="17" a="1"/>
  <c r="E886" i="17" s="1"/>
  <c r="E887" i="17" a="1"/>
  <c r="E887" i="17" s="1"/>
  <c r="E888" i="17" a="1"/>
  <c r="E888" i="17" s="1"/>
  <c r="E889" i="17" a="1"/>
  <c r="E889" i="17" s="1"/>
  <c r="E890" i="17" a="1"/>
  <c r="E890" i="17" s="1"/>
  <c r="E891" i="17" a="1"/>
  <c r="E891" i="17" s="1"/>
  <c r="E892" i="17" a="1"/>
  <c r="E892" i="17" s="1"/>
  <c r="E893" i="17" a="1"/>
  <c r="E893" i="17" s="1"/>
  <c r="E894" i="17" a="1"/>
  <c r="E894" i="17" s="1"/>
  <c r="E895" i="17" a="1"/>
  <c r="E895" i="17" s="1"/>
  <c r="E896" i="17" a="1"/>
  <c r="E896" i="17" s="1"/>
  <c r="E897" i="17" a="1"/>
  <c r="E897" i="17" s="1"/>
  <c r="E898" i="17" a="1"/>
  <c r="E898" i="17" s="1"/>
  <c r="E899" i="17" a="1"/>
  <c r="E899" i="17" s="1"/>
  <c r="E900" i="17" a="1"/>
  <c r="E900" i="17" s="1"/>
  <c r="E901" i="17" a="1"/>
  <c r="E901" i="17" s="1"/>
  <c r="E902" i="17" a="1"/>
  <c r="E902" i="17" s="1"/>
  <c r="E903" i="17" a="1"/>
  <c r="E903" i="17" s="1"/>
  <c r="E904" i="17" a="1"/>
  <c r="E904" i="17" s="1"/>
  <c r="E905" i="17" a="1"/>
  <c r="E905" i="17" s="1"/>
  <c r="E906" i="17" a="1"/>
  <c r="E906" i="17" s="1"/>
  <c r="E907" i="17" a="1"/>
  <c r="E907" i="17" s="1"/>
  <c r="E908" i="17" a="1"/>
  <c r="E908" i="17" s="1"/>
  <c r="E909" i="17" a="1"/>
  <c r="E909" i="17" s="1"/>
  <c r="E910" i="17" a="1"/>
  <c r="E910" i="17" s="1"/>
  <c r="E911" i="17" a="1"/>
  <c r="E911" i="17" s="1"/>
  <c r="E912" i="17" a="1"/>
  <c r="E912" i="17" s="1"/>
  <c r="E913" i="17" a="1"/>
  <c r="E913" i="17" s="1"/>
  <c r="E914" i="17" a="1"/>
  <c r="E914" i="17" s="1"/>
  <c r="E915" i="17" a="1"/>
  <c r="E915" i="17" s="1"/>
  <c r="E916" i="17" a="1"/>
  <c r="E916" i="17" s="1"/>
  <c r="E917" i="17" a="1"/>
  <c r="E917" i="17" s="1"/>
  <c r="E918" i="17" a="1"/>
  <c r="E918" i="17" s="1"/>
  <c r="E919" i="17" a="1"/>
  <c r="E919" i="17" s="1"/>
  <c r="E920" i="17" a="1"/>
  <c r="E920" i="17" s="1"/>
  <c r="E921" i="17" a="1"/>
  <c r="E921" i="17" s="1"/>
  <c r="E922" i="17" a="1"/>
  <c r="E922" i="17" s="1"/>
  <c r="E923" i="17" a="1"/>
  <c r="E923" i="17" s="1"/>
  <c r="E924" i="17" a="1"/>
  <c r="E924" i="17" s="1"/>
  <c r="E925" i="17" a="1"/>
  <c r="E925" i="17" s="1"/>
  <c r="E926" i="17" a="1"/>
  <c r="E926" i="17" s="1"/>
  <c r="E927" i="17" a="1"/>
  <c r="E927" i="17" s="1"/>
  <c r="E928" i="17" a="1"/>
  <c r="E928" i="17" s="1"/>
  <c r="E929" i="17" a="1"/>
  <c r="E929" i="17" s="1"/>
  <c r="E930" i="17" a="1"/>
  <c r="E930" i="17" s="1"/>
  <c r="E931" i="17" a="1"/>
  <c r="E931" i="17" s="1"/>
  <c r="E932" i="17" a="1"/>
  <c r="E932" i="17" s="1"/>
  <c r="E933" i="17" a="1"/>
  <c r="E933" i="17" s="1"/>
  <c r="E934" i="17" a="1"/>
  <c r="E934" i="17" s="1"/>
  <c r="E935" i="17" a="1"/>
  <c r="E935" i="17" s="1"/>
  <c r="E936" i="17" a="1"/>
  <c r="E936" i="17" s="1"/>
  <c r="E937" i="17" a="1"/>
  <c r="E937" i="17" s="1"/>
  <c r="E938" i="17" a="1"/>
  <c r="E938" i="17" s="1"/>
  <c r="E939" i="17" a="1"/>
  <c r="E939" i="17" s="1"/>
  <c r="E940" i="17" a="1"/>
  <c r="E940" i="17" s="1"/>
  <c r="E941" i="17" a="1"/>
  <c r="E941" i="17" s="1"/>
  <c r="E942" i="17" a="1"/>
  <c r="E942" i="17" s="1"/>
  <c r="E943" i="17" a="1"/>
  <c r="E943" i="17" s="1"/>
  <c r="E944" i="17" a="1"/>
  <c r="E944" i="17" s="1"/>
  <c r="E945" i="17" a="1"/>
  <c r="E945" i="17" s="1"/>
  <c r="E946" i="17" a="1"/>
  <c r="E946" i="17" s="1"/>
  <c r="E947" i="17" a="1"/>
  <c r="E947" i="17" s="1"/>
  <c r="E948" i="17" a="1"/>
  <c r="E948" i="17" s="1"/>
  <c r="E949" i="17" a="1"/>
  <c r="E949" i="17" s="1"/>
  <c r="E950" i="17" a="1"/>
  <c r="E950" i="17" s="1"/>
  <c r="E951" i="17" a="1"/>
  <c r="E951" i="17" s="1"/>
  <c r="E952" i="17" a="1"/>
  <c r="E952" i="17" s="1"/>
  <c r="E953" i="17" a="1"/>
  <c r="E953" i="17" s="1"/>
  <c r="E954" i="17" a="1"/>
  <c r="E954" i="17" s="1"/>
  <c r="E955" i="17" a="1"/>
  <c r="E955" i="17" s="1"/>
  <c r="E956" i="17" a="1"/>
  <c r="E956" i="17" s="1"/>
  <c r="E957" i="17" a="1"/>
  <c r="E957" i="17" s="1"/>
  <c r="E958" i="17" a="1"/>
  <c r="E958" i="17" s="1"/>
  <c r="E959" i="17" a="1"/>
  <c r="E959" i="17" s="1"/>
  <c r="E960" i="17" a="1"/>
  <c r="E960" i="17" s="1"/>
  <c r="E961" i="17" a="1"/>
  <c r="E961" i="17" s="1"/>
  <c r="E962" i="17" a="1"/>
  <c r="E962" i="17" s="1"/>
  <c r="E963" i="17" a="1"/>
  <c r="E963" i="17" s="1"/>
  <c r="E964" i="17" a="1"/>
  <c r="E964" i="17" s="1"/>
  <c r="E965" i="17" a="1"/>
  <c r="E965" i="17" s="1"/>
  <c r="E966" i="17" a="1"/>
  <c r="E966" i="17" s="1"/>
  <c r="E967" i="17" a="1"/>
  <c r="E967" i="17" s="1"/>
  <c r="E968" i="17" a="1"/>
  <c r="E968" i="17" s="1"/>
  <c r="E969" i="17" a="1"/>
  <c r="E969" i="17" s="1"/>
  <c r="E970" i="17" a="1"/>
  <c r="E970" i="17" s="1"/>
  <c r="E971" i="17" a="1"/>
  <c r="E971" i="17" s="1"/>
  <c r="E972" i="17" a="1"/>
  <c r="E972" i="17" s="1"/>
  <c r="E973" i="17" a="1"/>
  <c r="E973" i="17" s="1"/>
  <c r="E974" i="17" a="1"/>
  <c r="E974" i="17" s="1"/>
  <c r="E975" i="17" a="1"/>
  <c r="E975" i="17" s="1"/>
  <c r="E976" i="17" a="1"/>
  <c r="E976" i="17" s="1"/>
  <c r="E977" i="17" a="1"/>
  <c r="E977" i="17" s="1"/>
  <c r="E978" i="17" a="1"/>
  <c r="E978" i="17" s="1"/>
  <c r="E979" i="17" a="1"/>
  <c r="E979" i="17" s="1"/>
  <c r="E980" i="17" a="1"/>
  <c r="E980" i="17" s="1"/>
  <c r="E981" i="17" a="1"/>
  <c r="E981" i="17" s="1"/>
  <c r="E982" i="17" a="1"/>
  <c r="E982" i="17" s="1"/>
  <c r="E983" i="17" a="1"/>
  <c r="E983" i="17" s="1"/>
  <c r="E984" i="17" a="1"/>
  <c r="E984" i="17" s="1"/>
  <c r="E985" i="17" a="1"/>
  <c r="E985" i="17" s="1"/>
  <c r="E986" i="17" a="1"/>
  <c r="E986" i="17" s="1"/>
  <c r="E987" i="17" a="1"/>
  <c r="E987" i="17" s="1"/>
  <c r="E988" i="17" a="1"/>
  <c r="E988" i="17" s="1"/>
  <c r="E989" i="17" a="1"/>
  <c r="E989" i="17" s="1"/>
  <c r="E990" i="17" a="1"/>
  <c r="E990" i="17" s="1"/>
  <c r="E991" i="17" a="1"/>
  <c r="E991" i="17" s="1"/>
  <c r="E992" i="17" a="1"/>
  <c r="E992" i="17" s="1"/>
  <c r="E993" i="17" a="1"/>
  <c r="E993" i="17" s="1"/>
  <c r="E994" i="17" a="1"/>
  <c r="E994" i="17" s="1"/>
  <c r="E995" i="17" a="1"/>
  <c r="E995" i="17" s="1"/>
  <c r="E996" i="17" a="1"/>
  <c r="E996" i="17" s="1"/>
  <c r="E997" i="17" a="1"/>
  <c r="E997" i="17" s="1"/>
  <c r="E998" i="17" a="1"/>
  <c r="E998" i="17" s="1"/>
  <c r="E999" i="17" a="1"/>
  <c r="E999" i="17" s="1"/>
  <c r="E1000" i="17" a="1"/>
  <c r="E1000" i="17" s="1"/>
  <c r="E1001" i="17" a="1"/>
  <c r="E1001" i="17" s="1"/>
  <c r="H2" i="17"/>
  <c r="I2" i="17" s="1"/>
  <c r="H3" i="17"/>
  <c r="I3" i="17" s="1"/>
  <c r="H4" i="17"/>
  <c r="I4" i="17" s="1"/>
  <c r="H5" i="17"/>
  <c r="I5" i="17" s="1"/>
  <c r="H6" i="17"/>
  <c r="I6" i="17" s="1"/>
  <c r="H7" i="17"/>
  <c r="I7" i="17" s="1"/>
  <c r="H8" i="17"/>
  <c r="I8" i="17" s="1"/>
  <c r="H9" i="17"/>
  <c r="I9" i="17" s="1"/>
  <c r="H10" i="17"/>
  <c r="I10" i="17" s="1"/>
  <c r="H11" i="17"/>
  <c r="I11" i="17" s="1"/>
  <c r="H12" i="17"/>
  <c r="I12" i="17" s="1"/>
  <c r="H13" i="17"/>
  <c r="I13" i="17" s="1"/>
  <c r="H14" i="17"/>
  <c r="I14" i="17" s="1"/>
  <c r="H15" i="17"/>
  <c r="I15" i="17" s="1"/>
  <c r="H16" i="17"/>
  <c r="I16" i="17" s="1"/>
  <c r="H17" i="17"/>
  <c r="I17" i="17" s="1"/>
  <c r="H18" i="17"/>
  <c r="I18" i="17" s="1"/>
  <c r="H19" i="17"/>
  <c r="I19" i="17" s="1"/>
  <c r="H20" i="17"/>
  <c r="I20" i="17" s="1"/>
  <c r="H21" i="17"/>
  <c r="I21" i="17" s="1"/>
  <c r="H22" i="17"/>
  <c r="I22" i="17" s="1"/>
  <c r="H23" i="17"/>
  <c r="I23" i="17" s="1"/>
  <c r="H24" i="17"/>
  <c r="I24" i="17" s="1"/>
  <c r="H25" i="17"/>
  <c r="I25" i="17" s="1"/>
  <c r="H26" i="17"/>
  <c r="I26" i="17" s="1"/>
  <c r="H27" i="17"/>
  <c r="I27" i="17" s="1"/>
  <c r="H28" i="17"/>
  <c r="I28" i="17" s="1"/>
  <c r="H29" i="17"/>
  <c r="I29" i="17" s="1"/>
  <c r="H30" i="17"/>
  <c r="I30" i="17" s="1"/>
  <c r="H31" i="17"/>
  <c r="I31" i="17" s="1"/>
  <c r="H32" i="17"/>
  <c r="I32" i="17" s="1"/>
  <c r="H33" i="17"/>
  <c r="I33" i="17" s="1"/>
  <c r="H34" i="17"/>
  <c r="I34" i="17" s="1"/>
  <c r="H35" i="17"/>
  <c r="I35" i="17" s="1"/>
  <c r="H36" i="17"/>
  <c r="I36" i="17" s="1"/>
  <c r="H37" i="17"/>
  <c r="I37" i="17" s="1"/>
  <c r="H38" i="17"/>
  <c r="I38" i="17" s="1"/>
  <c r="H39" i="17"/>
  <c r="I39" i="17" s="1"/>
  <c r="H40" i="17"/>
  <c r="I40" i="17" s="1"/>
  <c r="H41" i="17"/>
  <c r="I41" i="17" s="1"/>
  <c r="H42" i="17"/>
  <c r="I42" i="17" s="1"/>
  <c r="H43" i="17"/>
  <c r="I43" i="17" s="1"/>
  <c r="H44" i="17"/>
  <c r="I44" i="17" s="1"/>
  <c r="H45" i="17"/>
  <c r="I45" i="17" s="1"/>
  <c r="H46" i="17"/>
  <c r="I46" i="17" s="1"/>
  <c r="H47" i="17"/>
  <c r="I47" i="17" s="1"/>
  <c r="H48" i="17"/>
  <c r="I48" i="17" s="1"/>
  <c r="H49" i="17"/>
  <c r="I49" i="17" s="1"/>
  <c r="H50" i="17"/>
  <c r="I50" i="17" s="1"/>
  <c r="H51" i="17"/>
  <c r="I51" i="17" s="1"/>
  <c r="H52" i="17"/>
  <c r="I52" i="17" s="1"/>
  <c r="H53" i="17"/>
  <c r="I53" i="17" s="1"/>
  <c r="H54" i="17"/>
  <c r="I54" i="17" s="1"/>
  <c r="H55" i="17"/>
  <c r="I55" i="17" s="1"/>
  <c r="H56" i="17"/>
  <c r="I56" i="17" s="1"/>
  <c r="H57" i="17"/>
  <c r="I57" i="17" s="1"/>
  <c r="H58" i="17"/>
  <c r="I58" i="17" s="1"/>
  <c r="H59" i="17"/>
  <c r="I59" i="17" s="1"/>
  <c r="H60" i="17"/>
  <c r="I60" i="17" s="1"/>
  <c r="H61" i="17"/>
  <c r="I61" i="17" s="1"/>
  <c r="H62" i="17"/>
  <c r="I62" i="17" s="1"/>
  <c r="H63" i="17"/>
  <c r="I63" i="17" s="1"/>
  <c r="H64" i="17"/>
  <c r="I64" i="17" s="1"/>
  <c r="H65" i="17"/>
  <c r="I65" i="17" s="1"/>
  <c r="H66" i="17"/>
  <c r="I66" i="17" s="1"/>
  <c r="H67" i="17"/>
  <c r="I67" i="17" s="1"/>
  <c r="H68" i="17"/>
  <c r="I68" i="17" s="1"/>
  <c r="H69" i="17"/>
  <c r="I69" i="17" s="1"/>
  <c r="H70" i="17"/>
  <c r="I70" i="17" s="1"/>
  <c r="H71" i="17"/>
  <c r="I71" i="17" s="1"/>
  <c r="H72" i="17"/>
  <c r="I72" i="17" s="1"/>
  <c r="H73" i="17"/>
  <c r="I73" i="17" s="1"/>
  <c r="H74" i="17"/>
  <c r="I74" i="17" s="1"/>
  <c r="H75" i="17"/>
  <c r="I75" i="17" s="1"/>
  <c r="H76" i="17"/>
  <c r="I76" i="17" s="1"/>
  <c r="H77" i="17"/>
  <c r="I77" i="17" s="1"/>
  <c r="H78" i="17"/>
  <c r="I78" i="17" s="1"/>
  <c r="H79" i="17"/>
  <c r="I79" i="17" s="1"/>
  <c r="H80" i="17"/>
  <c r="I80" i="17" s="1"/>
  <c r="H81" i="17"/>
  <c r="I81" i="17" s="1"/>
  <c r="H82" i="17"/>
  <c r="I82" i="17" s="1"/>
  <c r="H83" i="17"/>
  <c r="I83" i="17" s="1"/>
  <c r="H84" i="17"/>
  <c r="I84" i="17" s="1"/>
  <c r="H85" i="17"/>
  <c r="I85" i="17" s="1"/>
  <c r="H86" i="17"/>
  <c r="I86" i="17" s="1"/>
  <c r="H87" i="17"/>
  <c r="I87" i="17" s="1"/>
  <c r="H88" i="17"/>
  <c r="I88" i="17" s="1"/>
  <c r="H89" i="17"/>
  <c r="I89" i="17" s="1"/>
  <c r="H90" i="17"/>
  <c r="I90" i="17" s="1"/>
  <c r="H91" i="17"/>
  <c r="I91" i="17" s="1"/>
  <c r="H92" i="17"/>
  <c r="I92" i="17" s="1"/>
  <c r="H93" i="17"/>
  <c r="I93" i="17" s="1"/>
  <c r="H94" i="17"/>
  <c r="I94" i="17" s="1"/>
  <c r="H95" i="17"/>
  <c r="I95" i="17" s="1"/>
  <c r="H96" i="17"/>
  <c r="I96" i="17" s="1"/>
  <c r="H97" i="17"/>
  <c r="I97" i="17" s="1"/>
  <c r="H98" i="17"/>
  <c r="I98" i="17" s="1"/>
  <c r="H99" i="17"/>
  <c r="I99" i="17" s="1"/>
  <c r="H100" i="17"/>
  <c r="I100" i="17" s="1"/>
  <c r="H101" i="17"/>
  <c r="I101" i="17" s="1"/>
  <c r="H102" i="17"/>
  <c r="I102" i="17" s="1"/>
  <c r="H103" i="17"/>
  <c r="I103" i="17" s="1"/>
  <c r="H104" i="17"/>
  <c r="I104" i="17" s="1"/>
  <c r="H105" i="17"/>
  <c r="I105" i="17" s="1"/>
  <c r="H106" i="17"/>
  <c r="I106" i="17" s="1"/>
  <c r="H107" i="17"/>
  <c r="I107" i="17" s="1"/>
  <c r="H108" i="17"/>
  <c r="I108" i="17" s="1"/>
  <c r="H109" i="17"/>
  <c r="I109" i="17" s="1"/>
  <c r="H110" i="17"/>
  <c r="I110" i="17" s="1"/>
  <c r="H111" i="17"/>
  <c r="I111" i="17" s="1"/>
  <c r="H112" i="17"/>
  <c r="I112" i="17" s="1"/>
  <c r="H113" i="17"/>
  <c r="I113" i="17" s="1"/>
  <c r="H114" i="17"/>
  <c r="I114" i="17" s="1"/>
  <c r="H115" i="17"/>
  <c r="I115" i="17" s="1"/>
  <c r="H116" i="17"/>
  <c r="I116" i="17" s="1"/>
  <c r="H117" i="17"/>
  <c r="I117" i="17" s="1"/>
  <c r="H118" i="17"/>
  <c r="I118" i="17" s="1"/>
  <c r="H119" i="17"/>
  <c r="I119" i="17" s="1"/>
  <c r="H120" i="17"/>
  <c r="I120" i="17" s="1"/>
  <c r="H121" i="17"/>
  <c r="I121" i="17" s="1"/>
  <c r="H122" i="17"/>
  <c r="I122" i="17" s="1"/>
  <c r="H123" i="17"/>
  <c r="I123" i="17" s="1"/>
  <c r="H124" i="17"/>
  <c r="I124" i="17" s="1"/>
  <c r="H125" i="17"/>
  <c r="I125" i="17" s="1"/>
  <c r="H126" i="17"/>
  <c r="I126" i="17" s="1"/>
  <c r="H127" i="17"/>
  <c r="I127" i="17" s="1"/>
  <c r="H128" i="17"/>
  <c r="I128" i="17" s="1"/>
  <c r="H129" i="17"/>
  <c r="I129" i="17" s="1"/>
  <c r="H130" i="17"/>
  <c r="I130" i="17" s="1"/>
  <c r="H131" i="17"/>
  <c r="I131" i="17" s="1"/>
  <c r="H132" i="17"/>
  <c r="I132" i="17" s="1"/>
  <c r="H133" i="17"/>
  <c r="I133" i="17" s="1"/>
  <c r="H134" i="17"/>
  <c r="I134" i="17" s="1"/>
  <c r="H135" i="17"/>
  <c r="I135" i="17" s="1"/>
  <c r="H136" i="17"/>
  <c r="I136" i="17" s="1"/>
  <c r="H137" i="17"/>
  <c r="I137" i="17" s="1"/>
  <c r="H138" i="17"/>
  <c r="I138" i="17" s="1"/>
  <c r="H139" i="17"/>
  <c r="I139" i="17" s="1"/>
  <c r="H140" i="17"/>
  <c r="I140" i="17" s="1"/>
  <c r="H141" i="17"/>
  <c r="I141" i="17" s="1"/>
  <c r="H142" i="17"/>
  <c r="I142" i="17" s="1"/>
  <c r="H143" i="17"/>
  <c r="I143" i="17" s="1"/>
  <c r="H144" i="17"/>
  <c r="I144" i="17" s="1"/>
  <c r="H145" i="17"/>
  <c r="I145" i="17" s="1"/>
  <c r="H146" i="17"/>
  <c r="I146" i="17" s="1"/>
  <c r="H147" i="17"/>
  <c r="I147" i="17" s="1"/>
  <c r="H148" i="17"/>
  <c r="I148" i="17" s="1"/>
  <c r="H149" i="17"/>
  <c r="I149" i="17" s="1"/>
  <c r="H150" i="17"/>
  <c r="I150" i="17" s="1"/>
  <c r="H151" i="17"/>
  <c r="I151" i="17" s="1"/>
  <c r="H152" i="17"/>
  <c r="I152" i="17" s="1"/>
  <c r="H153" i="17"/>
  <c r="I153" i="17" s="1"/>
  <c r="H154" i="17"/>
  <c r="I154" i="17" s="1"/>
  <c r="H155" i="17"/>
  <c r="I155" i="17" s="1"/>
  <c r="H156" i="17"/>
  <c r="I156" i="17" s="1"/>
  <c r="H157" i="17"/>
  <c r="I157" i="17" s="1"/>
  <c r="H158" i="17"/>
  <c r="I158" i="17" s="1"/>
  <c r="H159" i="17"/>
  <c r="I159" i="17" s="1"/>
  <c r="H160" i="17"/>
  <c r="I160" i="17" s="1"/>
  <c r="H161" i="17"/>
  <c r="I161" i="17" s="1"/>
  <c r="H162" i="17"/>
  <c r="I162" i="17" s="1"/>
  <c r="H163" i="17"/>
  <c r="I163" i="17" s="1"/>
  <c r="H164" i="17"/>
  <c r="I164" i="17" s="1"/>
  <c r="H165" i="17"/>
  <c r="I165" i="17" s="1"/>
  <c r="H166" i="17"/>
  <c r="I166" i="17" s="1"/>
  <c r="H167" i="17"/>
  <c r="I167" i="17" s="1"/>
  <c r="H168" i="17"/>
  <c r="I168" i="17" s="1"/>
  <c r="H169" i="17"/>
  <c r="I169" i="17" s="1"/>
  <c r="H170" i="17"/>
  <c r="I170" i="17" s="1"/>
  <c r="H171" i="17"/>
  <c r="I171" i="17" s="1"/>
  <c r="H172" i="17"/>
  <c r="I172" i="17" s="1"/>
  <c r="H173" i="17"/>
  <c r="I173" i="17" s="1"/>
  <c r="H174" i="17"/>
  <c r="I174" i="17" s="1"/>
  <c r="H175" i="17"/>
  <c r="I175" i="17" s="1"/>
  <c r="H176" i="17"/>
  <c r="I176" i="17" s="1"/>
  <c r="H177" i="17"/>
  <c r="I177" i="17" s="1"/>
  <c r="H178" i="17"/>
  <c r="I178" i="17" s="1"/>
  <c r="H179" i="17"/>
  <c r="I179" i="17" s="1"/>
  <c r="H180" i="17"/>
  <c r="I180" i="17" s="1"/>
  <c r="H181" i="17"/>
  <c r="I181" i="17" s="1"/>
  <c r="H182" i="17"/>
  <c r="I182" i="17" s="1"/>
  <c r="H183" i="17"/>
  <c r="I183" i="17" s="1"/>
  <c r="H184" i="17"/>
  <c r="I184" i="17" s="1"/>
  <c r="H185" i="17"/>
  <c r="I185" i="17" s="1"/>
  <c r="H186" i="17"/>
  <c r="I186" i="17" s="1"/>
  <c r="H187" i="17"/>
  <c r="I187" i="17" s="1"/>
  <c r="H188" i="17"/>
  <c r="I188" i="17" s="1"/>
  <c r="H189" i="17"/>
  <c r="I189" i="17" s="1"/>
  <c r="H190" i="17"/>
  <c r="I190" i="17" s="1"/>
  <c r="H191" i="17"/>
  <c r="I191" i="17" s="1"/>
  <c r="H192" i="17"/>
  <c r="I192" i="17" s="1"/>
  <c r="H193" i="17"/>
  <c r="I193" i="17" s="1"/>
  <c r="H194" i="17"/>
  <c r="I194" i="17" s="1"/>
  <c r="H195" i="17"/>
  <c r="I195" i="17" s="1"/>
  <c r="H196" i="17"/>
  <c r="I196" i="17" s="1"/>
  <c r="H197" i="17"/>
  <c r="I197" i="17" s="1"/>
  <c r="H198" i="17"/>
  <c r="I198" i="17" s="1"/>
  <c r="H199" i="17"/>
  <c r="I199" i="17" s="1"/>
  <c r="H200" i="17"/>
  <c r="I200" i="17" s="1"/>
  <c r="H201" i="17"/>
  <c r="I201" i="17" s="1"/>
  <c r="H202" i="17"/>
  <c r="I202" i="17" s="1"/>
  <c r="H203" i="17"/>
  <c r="I203" i="17" s="1"/>
  <c r="H204" i="17"/>
  <c r="I204" i="17" s="1"/>
  <c r="H205" i="17"/>
  <c r="I205" i="17" s="1"/>
  <c r="H206" i="17"/>
  <c r="I206" i="17" s="1"/>
  <c r="H207" i="17"/>
  <c r="I207" i="17" s="1"/>
  <c r="H208" i="17"/>
  <c r="I208" i="17" s="1"/>
  <c r="H209" i="17"/>
  <c r="I209" i="17" s="1"/>
  <c r="H210" i="17"/>
  <c r="I210" i="17" s="1"/>
  <c r="H211" i="17"/>
  <c r="I211" i="17" s="1"/>
  <c r="H212" i="17"/>
  <c r="I212" i="17" s="1"/>
  <c r="H213" i="17"/>
  <c r="I213" i="17" s="1"/>
  <c r="H214" i="17"/>
  <c r="I214" i="17" s="1"/>
  <c r="H215" i="17"/>
  <c r="I215" i="17" s="1"/>
  <c r="H216" i="17"/>
  <c r="I216" i="17" s="1"/>
  <c r="H217" i="17"/>
  <c r="I217" i="17" s="1"/>
  <c r="H218" i="17"/>
  <c r="I218" i="17" s="1"/>
  <c r="H219" i="17"/>
  <c r="I219" i="17" s="1"/>
  <c r="H220" i="17"/>
  <c r="I220" i="17" s="1"/>
  <c r="H221" i="17"/>
  <c r="I221" i="17" s="1"/>
  <c r="H222" i="17"/>
  <c r="I222" i="17" s="1"/>
  <c r="H223" i="17"/>
  <c r="I223" i="17" s="1"/>
  <c r="H224" i="17"/>
  <c r="I224" i="17" s="1"/>
  <c r="H225" i="17"/>
  <c r="I225" i="17" s="1"/>
  <c r="H226" i="17"/>
  <c r="I226" i="17" s="1"/>
  <c r="H227" i="17"/>
  <c r="I227" i="17" s="1"/>
  <c r="H228" i="17"/>
  <c r="I228" i="17" s="1"/>
  <c r="H229" i="17"/>
  <c r="I229" i="17" s="1"/>
  <c r="H230" i="17"/>
  <c r="I230" i="17" s="1"/>
  <c r="H231" i="17"/>
  <c r="I231" i="17" s="1"/>
  <c r="H232" i="17"/>
  <c r="I232" i="17" s="1"/>
  <c r="H233" i="17"/>
  <c r="I233" i="17" s="1"/>
  <c r="H234" i="17"/>
  <c r="I234" i="17" s="1"/>
  <c r="H235" i="17"/>
  <c r="I235" i="17" s="1"/>
  <c r="H236" i="17"/>
  <c r="I236" i="17" s="1"/>
  <c r="H237" i="17"/>
  <c r="I237" i="17" s="1"/>
  <c r="H238" i="17"/>
  <c r="I238" i="17" s="1"/>
  <c r="H239" i="17"/>
  <c r="I239" i="17" s="1"/>
  <c r="H240" i="17"/>
  <c r="I240" i="17" s="1"/>
  <c r="H241" i="17"/>
  <c r="I241" i="17" s="1"/>
  <c r="H242" i="17"/>
  <c r="I242" i="17" s="1"/>
  <c r="H243" i="17"/>
  <c r="I243" i="17" s="1"/>
  <c r="H244" i="17"/>
  <c r="I244" i="17" s="1"/>
  <c r="H245" i="17"/>
  <c r="I245" i="17" s="1"/>
  <c r="H246" i="17"/>
  <c r="I246" i="17" s="1"/>
  <c r="H247" i="17"/>
  <c r="I247" i="17" s="1"/>
  <c r="H248" i="17"/>
  <c r="I248" i="17" s="1"/>
  <c r="H249" i="17"/>
  <c r="I249" i="17" s="1"/>
  <c r="H250" i="17"/>
  <c r="I250" i="17" s="1"/>
  <c r="H251" i="17"/>
  <c r="I251" i="17" s="1"/>
  <c r="H252" i="17"/>
  <c r="I252" i="17" s="1"/>
  <c r="H253" i="17"/>
  <c r="I253" i="17" s="1"/>
  <c r="H254" i="17"/>
  <c r="I254" i="17" s="1"/>
  <c r="H255" i="17"/>
  <c r="I255" i="17" s="1"/>
  <c r="H256" i="17"/>
  <c r="I256" i="17" s="1"/>
  <c r="H257" i="17"/>
  <c r="I257" i="17" s="1"/>
  <c r="H258" i="17"/>
  <c r="I258" i="17" s="1"/>
  <c r="H259" i="17"/>
  <c r="I259" i="17" s="1"/>
  <c r="H260" i="17"/>
  <c r="I260" i="17" s="1"/>
  <c r="H261" i="17"/>
  <c r="I261" i="17" s="1"/>
  <c r="H262" i="17"/>
  <c r="I262" i="17" s="1"/>
  <c r="H263" i="17"/>
  <c r="I263" i="17" s="1"/>
  <c r="H264" i="17"/>
  <c r="I264" i="17" s="1"/>
  <c r="H265" i="17"/>
  <c r="I265" i="17" s="1"/>
  <c r="H266" i="17"/>
  <c r="I266" i="17" s="1"/>
  <c r="H267" i="17"/>
  <c r="I267" i="17" s="1"/>
  <c r="H268" i="17"/>
  <c r="I268" i="17" s="1"/>
  <c r="H269" i="17"/>
  <c r="I269" i="17" s="1"/>
  <c r="H270" i="17"/>
  <c r="I270" i="17" s="1"/>
  <c r="H271" i="17"/>
  <c r="I271" i="17" s="1"/>
  <c r="H272" i="17"/>
  <c r="I272" i="17" s="1"/>
  <c r="H273" i="17"/>
  <c r="I273" i="17" s="1"/>
  <c r="H274" i="17"/>
  <c r="I274" i="17" s="1"/>
  <c r="H275" i="17"/>
  <c r="I275" i="17" s="1"/>
  <c r="H276" i="17"/>
  <c r="I276" i="17" s="1"/>
  <c r="H277" i="17"/>
  <c r="I277" i="17" s="1"/>
  <c r="H278" i="17"/>
  <c r="I278" i="17" s="1"/>
  <c r="H279" i="17"/>
  <c r="I279" i="17" s="1"/>
  <c r="H280" i="17"/>
  <c r="I280" i="17" s="1"/>
  <c r="H281" i="17"/>
  <c r="I281" i="17" s="1"/>
  <c r="H282" i="17"/>
  <c r="I282" i="17" s="1"/>
  <c r="H283" i="17"/>
  <c r="I283" i="17" s="1"/>
  <c r="H284" i="17"/>
  <c r="I284" i="17" s="1"/>
  <c r="H285" i="17"/>
  <c r="I285" i="17" s="1"/>
  <c r="H286" i="17"/>
  <c r="I286" i="17" s="1"/>
  <c r="H287" i="17"/>
  <c r="I287" i="17" s="1"/>
  <c r="H288" i="17"/>
  <c r="I288" i="17" s="1"/>
  <c r="H289" i="17"/>
  <c r="I289" i="17" s="1"/>
  <c r="H290" i="17"/>
  <c r="I290" i="17" s="1"/>
  <c r="H291" i="17"/>
  <c r="I291" i="17" s="1"/>
  <c r="H292" i="17"/>
  <c r="I292" i="17" s="1"/>
  <c r="H293" i="17"/>
  <c r="I293" i="17" s="1"/>
  <c r="H294" i="17"/>
  <c r="I294" i="17" s="1"/>
  <c r="H295" i="17"/>
  <c r="I295" i="17" s="1"/>
  <c r="H296" i="17"/>
  <c r="I296" i="17" s="1"/>
  <c r="H297" i="17"/>
  <c r="I297" i="17" s="1"/>
  <c r="H298" i="17"/>
  <c r="I298" i="17" s="1"/>
  <c r="H299" i="17"/>
  <c r="I299" i="17" s="1"/>
  <c r="H300" i="17"/>
  <c r="I300" i="17" s="1"/>
  <c r="H301" i="17"/>
  <c r="I301" i="17" s="1"/>
  <c r="H302" i="17"/>
  <c r="I302" i="17" s="1"/>
  <c r="H303" i="17"/>
  <c r="I303" i="17" s="1"/>
  <c r="H304" i="17"/>
  <c r="I304" i="17" s="1"/>
  <c r="H305" i="17"/>
  <c r="I305" i="17" s="1"/>
  <c r="H306" i="17"/>
  <c r="I306" i="17" s="1"/>
  <c r="H307" i="17"/>
  <c r="I307" i="17" s="1"/>
  <c r="H308" i="17"/>
  <c r="I308" i="17" s="1"/>
  <c r="H309" i="17"/>
  <c r="I309" i="17" s="1"/>
  <c r="H310" i="17"/>
  <c r="I310" i="17" s="1"/>
  <c r="H311" i="17"/>
  <c r="I311" i="17" s="1"/>
  <c r="H312" i="17"/>
  <c r="I312" i="17" s="1"/>
  <c r="H313" i="17"/>
  <c r="I313" i="17" s="1"/>
  <c r="H314" i="17"/>
  <c r="I314" i="17" s="1"/>
  <c r="H315" i="17"/>
  <c r="I315" i="17" s="1"/>
  <c r="H316" i="17"/>
  <c r="I316" i="17" s="1"/>
  <c r="H317" i="17"/>
  <c r="I317" i="17" s="1"/>
  <c r="H318" i="17"/>
  <c r="I318" i="17" s="1"/>
  <c r="H319" i="17"/>
  <c r="I319" i="17" s="1"/>
  <c r="H320" i="17"/>
  <c r="I320" i="17" s="1"/>
  <c r="H321" i="17"/>
  <c r="I321" i="17" s="1"/>
  <c r="H322" i="17"/>
  <c r="I322" i="17" s="1"/>
  <c r="H323" i="17"/>
  <c r="I323" i="17" s="1"/>
  <c r="H324" i="17"/>
  <c r="I324" i="17" s="1"/>
  <c r="H325" i="17"/>
  <c r="I325" i="17" s="1"/>
  <c r="H326" i="17"/>
  <c r="I326" i="17" s="1"/>
  <c r="H327" i="17"/>
  <c r="I327" i="17" s="1"/>
  <c r="H328" i="17"/>
  <c r="I328" i="17" s="1"/>
  <c r="H329" i="17"/>
  <c r="I329" i="17" s="1"/>
  <c r="H330" i="17"/>
  <c r="I330" i="17" s="1"/>
  <c r="H331" i="17"/>
  <c r="I331" i="17" s="1"/>
  <c r="H332" i="17"/>
  <c r="I332" i="17" s="1"/>
  <c r="H333" i="17"/>
  <c r="I333" i="17" s="1"/>
  <c r="H334" i="17"/>
  <c r="I334" i="17" s="1"/>
  <c r="H335" i="17"/>
  <c r="I335" i="17" s="1"/>
  <c r="H336" i="17"/>
  <c r="I336" i="17" s="1"/>
  <c r="H337" i="17"/>
  <c r="I337" i="17" s="1"/>
  <c r="H338" i="17"/>
  <c r="I338" i="17" s="1"/>
  <c r="H339" i="17"/>
  <c r="I339" i="17" s="1"/>
  <c r="H340" i="17"/>
  <c r="I340" i="17" s="1"/>
  <c r="H341" i="17"/>
  <c r="I341" i="17" s="1"/>
  <c r="H342" i="17"/>
  <c r="I342" i="17" s="1"/>
  <c r="H343" i="17"/>
  <c r="I343" i="17" s="1"/>
  <c r="H344" i="17"/>
  <c r="I344" i="17" s="1"/>
  <c r="H345" i="17"/>
  <c r="I345" i="17" s="1"/>
  <c r="H346" i="17"/>
  <c r="I346" i="17" s="1"/>
  <c r="H347" i="17"/>
  <c r="I347" i="17" s="1"/>
  <c r="H348" i="17"/>
  <c r="I348" i="17" s="1"/>
  <c r="H349" i="17"/>
  <c r="I349" i="17" s="1"/>
  <c r="H350" i="17"/>
  <c r="I350" i="17" s="1"/>
  <c r="H351" i="17"/>
  <c r="I351" i="17" s="1"/>
  <c r="H352" i="17"/>
  <c r="I352" i="17" s="1"/>
  <c r="H353" i="17"/>
  <c r="I353" i="17" s="1"/>
  <c r="H354" i="17"/>
  <c r="I354" i="17" s="1"/>
  <c r="H355" i="17"/>
  <c r="I355" i="17" s="1"/>
  <c r="H356" i="17"/>
  <c r="I356" i="17" s="1"/>
  <c r="H357" i="17"/>
  <c r="I357" i="17" s="1"/>
  <c r="H358" i="17"/>
  <c r="I358" i="17" s="1"/>
  <c r="H359" i="17"/>
  <c r="I359" i="17" s="1"/>
  <c r="H360" i="17"/>
  <c r="I360" i="17" s="1"/>
  <c r="H361" i="17"/>
  <c r="I361" i="17" s="1"/>
  <c r="H362" i="17"/>
  <c r="I362" i="17" s="1"/>
  <c r="H363" i="17"/>
  <c r="I363" i="17" s="1"/>
  <c r="H364" i="17"/>
  <c r="I364" i="17" s="1"/>
  <c r="H365" i="17"/>
  <c r="I365" i="17" s="1"/>
  <c r="H366" i="17"/>
  <c r="I366" i="17" s="1"/>
  <c r="H367" i="17"/>
  <c r="I367" i="17" s="1"/>
  <c r="H368" i="17"/>
  <c r="I368" i="17" s="1"/>
  <c r="H369" i="17"/>
  <c r="I369" i="17" s="1"/>
  <c r="H370" i="17"/>
  <c r="I370" i="17" s="1"/>
  <c r="H371" i="17"/>
  <c r="I371" i="17" s="1"/>
  <c r="H372" i="17"/>
  <c r="I372" i="17" s="1"/>
  <c r="H373" i="17"/>
  <c r="I373" i="17" s="1"/>
  <c r="H374" i="17"/>
  <c r="I374" i="17" s="1"/>
  <c r="H375" i="17"/>
  <c r="I375" i="17" s="1"/>
  <c r="H376" i="17"/>
  <c r="I376" i="17" s="1"/>
  <c r="H377" i="17"/>
  <c r="I377" i="17" s="1"/>
  <c r="H378" i="17"/>
  <c r="I378" i="17" s="1"/>
  <c r="H379" i="17"/>
  <c r="I379" i="17" s="1"/>
  <c r="H380" i="17"/>
  <c r="I380" i="17" s="1"/>
  <c r="H381" i="17"/>
  <c r="I381" i="17" s="1"/>
  <c r="H382" i="17"/>
  <c r="I382" i="17" s="1"/>
  <c r="H383" i="17"/>
  <c r="I383" i="17" s="1"/>
  <c r="H384" i="17"/>
  <c r="I384" i="17" s="1"/>
  <c r="H385" i="17"/>
  <c r="I385" i="17" s="1"/>
  <c r="H386" i="17"/>
  <c r="I386" i="17" s="1"/>
  <c r="H387" i="17"/>
  <c r="I387" i="17" s="1"/>
  <c r="H388" i="17"/>
  <c r="I388" i="17" s="1"/>
  <c r="H389" i="17"/>
  <c r="I389" i="17" s="1"/>
  <c r="H390" i="17"/>
  <c r="I390" i="17" s="1"/>
  <c r="H391" i="17"/>
  <c r="I391" i="17" s="1"/>
  <c r="H392" i="17"/>
  <c r="I392" i="17" s="1"/>
  <c r="H393" i="17"/>
  <c r="I393" i="17" s="1"/>
  <c r="H394" i="17"/>
  <c r="I394" i="17" s="1"/>
  <c r="H395" i="17"/>
  <c r="I395" i="17" s="1"/>
  <c r="H396" i="17"/>
  <c r="I396" i="17" s="1"/>
  <c r="H397" i="17"/>
  <c r="I397" i="17" s="1"/>
  <c r="H398" i="17"/>
  <c r="I398" i="17" s="1"/>
  <c r="H399" i="17"/>
  <c r="I399" i="17" s="1"/>
  <c r="H400" i="17"/>
  <c r="I400" i="17" s="1"/>
  <c r="H401" i="17"/>
  <c r="I401" i="17" s="1"/>
  <c r="H402" i="17"/>
  <c r="I402" i="17" s="1"/>
  <c r="H403" i="17"/>
  <c r="I403" i="17" s="1"/>
  <c r="H404" i="17"/>
  <c r="I404" i="17" s="1"/>
  <c r="H405" i="17"/>
  <c r="I405" i="17" s="1"/>
  <c r="H406" i="17"/>
  <c r="I406" i="17" s="1"/>
  <c r="H407" i="17"/>
  <c r="I407" i="17" s="1"/>
  <c r="H408" i="17"/>
  <c r="I408" i="17" s="1"/>
  <c r="H409" i="17"/>
  <c r="I409" i="17" s="1"/>
  <c r="H410" i="17"/>
  <c r="I410" i="17" s="1"/>
  <c r="H411" i="17"/>
  <c r="I411" i="17" s="1"/>
  <c r="H412" i="17"/>
  <c r="I412" i="17" s="1"/>
  <c r="H413" i="17"/>
  <c r="I413" i="17" s="1"/>
  <c r="H414" i="17"/>
  <c r="I414" i="17" s="1"/>
  <c r="H415" i="17"/>
  <c r="I415" i="17" s="1"/>
  <c r="H416" i="17"/>
  <c r="I416" i="17" s="1"/>
  <c r="H417" i="17"/>
  <c r="I417" i="17" s="1"/>
  <c r="H418" i="17"/>
  <c r="I418" i="17" s="1"/>
  <c r="H419" i="17"/>
  <c r="I419" i="17" s="1"/>
  <c r="H420" i="17"/>
  <c r="I420" i="17" s="1"/>
  <c r="H421" i="17"/>
  <c r="I421" i="17" s="1"/>
  <c r="H422" i="17"/>
  <c r="I422" i="17" s="1"/>
  <c r="H423" i="17"/>
  <c r="I423" i="17" s="1"/>
  <c r="H424" i="17"/>
  <c r="I424" i="17" s="1"/>
  <c r="H425" i="17"/>
  <c r="I425" i="17" s="1"/>
  <c r="H426" i="17"/>
  <c r="I426" i="17" s="1"/>
  <c r="H427" i="17"/>
  <c r="I427" i="17" s="1"/>
  <c r="H428" i="17"/>
  <c r="I428" i="17" s="1"/>
  <c r="H429" i="17"/>
  <c r="I429" i="17" s="1"/>
  <c r="H430" i="17"/>
  <c r="I430" i="17" s="1"/>
  <c r="H431" i="17"/>
  <c r="I431" i="17" s="1"/>
  <c r="H432" i="17"/>
  <c r="I432" i="17" s="1"/>
  <c r="H433" i="17"/>
  <c r="I433" i="17" s="1"/>
  <c r="H434" i="17"/>
  <c r="I434" i="17" s="1"/>
  <c r="H435" i="17"/>
  <c r="I435" i="17" s="1"/>
  <c r="H436" i="17"/>
  <c r="I436" i="17" s="1"/>
  <c r="H437" i="17"/>
  <c r="I437" i="17" s="1"/>
  <c r="H438" i="17"/>
  <c r="I438" i="17" s="1"/>
  <c r="H439" i="17"/>
  <c r="I439" i="17" s="1"/>
  <c r="H440" i="17"/>
  <c r="I440" i="17" s="1"/>
  <c r="H441" i="17"/>
  <c r="I441" i="17" s="1"/>
  <c r="H442" i="17"/>
  <c r="I442" i="17" s="1"/>
  <c r="H443" i="17"/>
  <c r="I443" i="17" s="1"/>
  <c r="H444" i="17"/>
  <c r="I444" i="17" s="1"/>
  <c r="H445" i="17"/>
  <c r="I445" i="17" s="1"/>
  <c r="H446" i="17"/>
  <c r="I446" i="17" s="1"/>
  <c r="H447" i="17"/>
  <c r="I447" i="17" s="1"/>
  <c r="H448" i="17"/>
  <c r="I448" i="17" s="1"/>
  <c r="H449" i="17"/>
  <c r="I449" i="17" s="1"/>
  <c r="H450" i="17"/>
  <c r="I450" i="17" s="1"/>
  <c r="H451" i="17"/>
  <c r="I451" i="17" s="1"/>
  <c r="H452" i="17"/>
  <c r="I452" i="17" s="1"/>
  <c r="H453" i="17"/>
  <c r="I453" i="17" s="1"/>
  <c r="H454" i="17"/>
  <c r="I454" i="17" s="1"/>
  <c r="H455" i="17"/>
  <c r="I455" i="17" s="1"/>
  <c r="H456" i="17"/>
  <c r="I456" i="17" s="1"/>
  <c r="H457" i="17"/>
  <c r="I457" i="17" s="1"/>
  <c r="H458" i="17"/>
  <c r="I458" i="17" s="1"/>
  <c r="H459" i="17"/>
  <c r="I459" i="17" s="1"/>
  <c r="H460" i="17"/>
  <c r="I460" i="17" s="1"/>
  <c r="H461" i="17"/>
  <c r="I461" i="17" s="1"/>
  <c r="H462" i="17"/>
  <c r="I462" i="17" s="1"/>
  <c r="H463" i="17"/>
  <c r="I463" i="17" s="1"/>
  <c r="H464" i="17"/>
  <c r="I464" i="17" s="1"/>
  <c r="H465" i="17"/>
  <c r="I465" i="17" s="1"/>
  <c r="H466" i="17"/>
  <c r="I466" i="17" s="1"/>
  <c r="H467" i="17"/>
  <c r="I467" i="17" s="1"/>
  <c r="H468" i="17"/>
  <c r="I468" i="17" s="1"/>
  <c r="H469" i="17"/>
  <c r="I469" i="17" s="1"/>
  <c r="H470" i="17"/>
  <c r="I470" i="17" s="1"/>
  <c r="H471" i="17"/>
  <c r="I471" i="17" s="1"/>
  <c r="H472" i="17"/>
  <c r="I472" i="17" s="1"/>
  <c r="H473" i="17"/>
  <c r="I473" i="17" s="1"/>
  <c r="H474" i="17"/>
  <c r="I474" i="17" s="1"/>
  <c r="H475" i="17"/>
  <c r="I475" i="17" s="1"/>
  <c r="H476" i="17"/>
  <c r="I476" i="17" s="1"/>
  <c r="H477" i="17"/>
  <c r="I477" i="17" s="1"/>
  <c r="H478" i="17"/>
  <c r="I478" i="17" s="1"/>
  <c r="H479" i="17"/>
  <c r="I479" i="17" s="1"/>
  <c r="H480" i="17"/>
  <c r="I480" i="17" s="1"/>
  <c r="H481" i="17"/>
  <c r="I481" i="17" s="1"/>
  <c r="H482" i="17"/>
  <c r="I482" i="17" s="1"/>
  <c r="H483" i="17"/>
  <c r="I483" i="17" s="1"/>
  <c r="H484" i="17"/>
  <c r="I484" i="17" s="1"/>
  <c r="H485" i="17"/>
  <c r="I485" i="17" s="1"/>
  <c r="H486" i="17"/>
  <c r="I486" i="17" s="1"/>
  <c r="H487" i="17"/>
  <c r="I487" i="17" s="1"/>
  <c r="H488" i="17"/>
  <c r="I488" i="17" s="1"/>
  <c r="H489" i="17"/>
  <c r="I489" i="17" s="1"/>
  <c r="H490" i="17"/>
  <c r="I490" i="17" s="1"/>
  <c r="H491" i="17"/>
  <c r="I491" i="17" s="1"/>
  <c r="H492" i="17"/>
  <c r="I492" i="17" s="1"/>
  <c r="H493" i="17"/>
  <c r="I493" i="17" s="1"/>
  <c r="H494" i="17"/>
  <c r="I494" i="17" s="1"/>
  <c r="H495" i="17"/>
  <c r="I495" i="17" s="1"/>
  <c r="H496" i="17"/>
  <c r="I496" i="17" s="1"/>
  <c r="H497" i="17"/>
  <c r="I497" i="17" s="1"/>
  <c r="H498" i="17"/>
  <c r="I498" i="17" s="1"/>
  <c r="H499" i="17"/>
  <c r="I499" i="17" s="1"/>
  <c r="H500" i="17"/>
  <c r="I500" i="17" s="1"/>
  <c r="H501" i="17"/>
  <c r="I501" i="17" s="1"/>
  <c r="H502" i="17"/>
  <c r="I502" i="17" s="1"/>
  <c r="H503" i="17"/>
  <c r="I503" i="17" s="1"/>
  <c r="H504" i="17"/>
  <c r="I504" i="17" s="1"/>
  <c r="H505" i="17"/>
  <c r="I505" i="17" s="1"/>
  <c r="H506" i="17"/>
  <c r="I506" i="17" s="1"/>
  <c r="H507" i="17"/>
  <c r="I507" i="17" s="1"/>
  <c r="H508" i="17"/>
  <c r="I508" i="17" s="1"/>
  <c r="H509" i="17"/>
  <c r="I509" i="17" s="1"/>
  <c r="H510" i="17"/>
  <c r="I510" i="17" s="1"/>
  <c r="H511" i="17"/>
  <c r="I511" i="17" s="1"/>
  <c r="H512" i="17"/>
  <c r="I512" i="17" s="1"/>
  <c r="H513" i="17"/>
  <c r="I513" i="17" s="1"/>
  <c r="H514" i="17"/>
  <c r="I514" i="17" s="1"/>
  <c r="H515" i="17"/>
  <c r="I515" i="17" s="1"/>
  <c r="H516" i="17"/>
  <c r="I516" i="17" s="1"/>
  <c r="H517" i="17"/>
  <c r="I517" i="17" s="1"/>
  <c r="H518" i="17"/>
  <c r="I518" i="17" s="1"/>
  <c r="H519" i="17"/>
  <c r="I519" i="17" s="1"/>
  <c r="H520" i="17"/>
  <c r="I520" i="17" s="1"/>
  <c r="H521" i="17"/>
  <c r="I521" i="17" s="1"/>
  <c r="H522" i="17"/>
  <c r="I522" i="17" s="1"/>
  <c r="H523" i="17"/>
  <c r="I523" i="17" s="1"/>
  <c r="H524" i="17"/>
  <c r="I524" i="17" s="1"/>
  <c r="H525" i="17"/>
  <c r="I525" i="17" s="1"/>
  <c r="H526" i="17"/>
  <c r="I526" i="17" s="1"/>
  <c r="H527" i="17"/>
  <c r="I527" i="17" s="1"/>
  <c r="H528" i="17"/>
  <c r="I528" i="17" s="1"/>
  <c r="H529" i="17"/>
  <c r="I529" i="17" s="1"/>
  <c r="H530" i="17"/>
  <c r="I530" i="17" s="1"/>
  <c r="H531" i="17"/>
  <c r="I531" i="17" s="1"/>
  <c r="H532" i="17"/>
  <c r="I532" i="17" s="1"/>
  <c r="H533" i="17"/>
  <c r="I533" i="17" s="1"/>
  <c r="H534" i="17"/>
  <c r="I534" i="17" s="1"/>
  <c r="H535" i="17"/>
  <c r="I535" i="17" s="1"/>
  <c r="H536" i="17"/>
  <c r="I536" i="17" s="1"/>
  <c r="H537" i="17"/>
  <c r="I537" i="17" s="1"/>
  <c r="H538" i="17"/>
  <c r="I538" i="17" s="1"/>
  <c r="H539" i="17"/>
  <c r="I539" i="17" s="1"/>
  <c r="H540" i="17"/>
  <c r="I540" i="17" s="1"/>
  <c r="H541" i="17"/>
  <c r="I541" i="17" s="1"/>
  <c r="H542" i="17"/>
  <c r="I542" i="17" s="1"/>
  <c r="H543" i="17"/>
  <c r="I543" i="17" s="1"/>
  <c r="H544" i="17"/>
  <c r="I544" i="17" s="1"/>
  <c r="H545" i="17"/>
  <c r="I545" i="17" s="1"/>
  <c r="H546" i="17"/>
  <c r="I546" i="17" s="1"/>
  <c r="H547" i="17"/>
  <c r="I547" i="17" s="1"/>
  <c r="H548" i="17"/>
  <c r="I548" i="17" s="1"/>
  <c r="H549" i="17"/>
  <c r="I549" i="17" s="1"/>
  <c r="H550" i="17"/>
  <c r="I550" i="17" s="1"/>
  <c r="H551" i="17"/>
  <c r="I551" i="17" s="1"/>
  <c r="H552" i="17"/>
  <c r="I552" i="17" s="1"/>
  <c r="H553" i="17"/>
  <c r="I553" i="17" s="1"/>
  <c r="H554" i="17"/>
  <c r="I554" i="17" s="1"/>
  <c r="H555" i="17"/>
  <c r="I555" i="17" s="1"/>
  <c r="H556" i="17"/>
  <c r="I556" i="17" s="1"/>
  <c r="H557" i="17"/>
  <c r="I557" i="17" s="1"/>
  <c r="H558" i="17"/>
  <c r="I558" i="17" s="1"/>
  <c r="H559" i="17"/>
  <c r="I559" i="17" s="1"/>
  <c r="H560" i="17"/>
  <c r="I560" i="17" s="1"/>
  <c r="H561" i="17"/>
  <c r="I561" i="17" s="1"/>
  <c r="H562" i="17"/>
  <c r="I562" i="17" s="1"/>
  <c r="H563" i="17"/>
  <c r="I563" i="17" s="1"/>
  <c r="H564" i="17"/>
  <c r="I564" i="17" s="1"/>
  <c r="H565" i="17"/>
  <c r="I565" i="17" s="1"/>
  <c r="H566" i="17"/>
  <c r="I566" i="17" s="1"/>
  <c r="H567" i="17"/>
  <c r="I567" i="17" s="1"/>
  <c r="H568" i="17"/>
  <c r="I568" i="17" s="1"/>
  <c r="H569" i="17"/>
  <c r="I569" i="17" s="1"/>
  <c r="H570" i="17"/>
  <c r="I570" i="17" s="1"/>
  <c r="H571" i="17"/>
  <c r="I571" i="17" s="1"/>
  <c r="H572" i="17"/>
  <c r="I572" i="17" s="1"/>
  <c r="H573" i="17"/>
  <c r="I573" i="17" s="1"/>
  <c r="H574" i="17"/>
  <c r="I574" i="17" s="1"/>
  <c r="H575" i="17"/>
  <c r="I575" i="17" s="1"/>
  <c r="H576" i="17"/>
  <c r="I576" i="17" s="1"/>
  <c r="H577" i="17"/>
  <c r="I577" i="17" s="1"/>
  <c r="H578" i="17"/>
  <c r="I578" i="17" s="1"/>
  <c r="H579" i="17"/>
  <c r="I579" i="17" s="1"/>
  <c r="H580" i="17"/>
  <c r="I580" i="17" s="1"/>
  <c r="H581" i="17"/>
  <c r="I581" i="17" s="1"/>
  <c r="H582" i="17"/>
  <c r="I582" i="17" s="1"/>
  <c r="H583" i="17"/>
  <c r="I583" i="17" s="1"/>
  <c r="H584" i="17"/>
  <c r="I584" i="17" s="1"/>
  <c r="H585" i="17"/>
  <c r="I585" i="17" s="1"/>
  <c r="H586" i="17"/>
  <c r="I586" i="17" s="1"/>
  <c r="H587" i="17"/>
  <c r="I587" i="17" s="1"/>
  <c r="H588" i="17"/>
  <c r="I588" i="17" s="1"/>
  <c r="H589" i="17"/>
  <c r="I589" i="17" s="1"/>
  <c r="H590" i="17"/>
  <c r="I590" i="17" s="1"/>
  <c r="H591" i="17"/>
  <c r="I591" i="17" s="1"/>
  <c r="H592" i="17"/>
  <c r="I592" i="17" s="1"/>
  <c r="H593" i="17"/>
  <c r="I593" i="17" s="1"/>
  <c r="H594" i="17"/>
  <c r="I594" i="17" s="1"/>
  <c r="H595" i="17"/>
  <c r="I595" i="17" s="1"/>
  <c r="H596" i="17"/>
  <c r="I596" i="17" s="1"/>
  <c r="H597" i="17"/>
  <c r="I597" i="17" s="1"/>
  <c r="H598" i="17"/>
  <c r="I598" i="17" s="1"/>
  <c r="H599" i="17"/>
  <c r="I599" i="17" s="1"/>
  <c r="H600" i="17"/>
  <c r="I600" i="17" s="1"/>
  <c r="H601" i="17"/>
  <c r="I601" i="17" s="1"/>
  <c r="H602" i="17"/>
  <c r="I602" i="17" s="1"/>
  <c r="H603" i="17"/>
  <c r="I603" i="17" s="1"/>
  <c r="H604" i="17"/>
  <c r="I604" i="17" s="1"/>
  <c r="H605" i="17"/>
  <c r="I605" i="17" s="1"/>
  <c r="H606" i="17"/>
  <c r="I606" i="17" s="1"/>
  <c r="H607" i="17"/>
  <c r="I607" i="17" s="1"/>
  <c r="H608" i="17"/>
  <c r="I608" i="17" s="1"/>
  <c r="H609" i="17"/>
  <c r="I609" i="17" s="1"/>
  <c r="H610" i="17"/>
  <c r="I610" i="17" s="1"/>
  <c r="H611" i="17"/>
  <c r="I611" i="17" s="1"/>
  <c r="H612" i="17"/>
  <c r="I612" i="17" s="1"/>
  <c r="H613" i="17"/>
  <c r="I613" i="17" s="1"/>
  <c r="H614" i="17"/>
  <c r="I614" i="17" s="1"/>
  <c r="H615" i="17"/>
  <c r="I615" i="17" s="1"/>
  <c r="H616" i="17"/>
  <c r="I616" i="17" s="1"/>
  <c r="H617" i="17"/>
  <c r="I617" i="17" s="1"/>
  <c r="H618" i="17"/>
  <c r="I618" i="17" s="1"/>
  <c r="H619" i="17"/>
  <c r="I619" i="17" s="1"/>
  <c r="H620" i="17"/>
  <c r="I620" i="17" s="1"/>
  <c r="H621" i="17"/>
  <c r="I621" i="17" s="1"/>
  <c r="H622" i="17"/>
  <c r="I622" i="17" s="1"/>
  <c r="H623" i="17"/>
  <c r="I623" i="17" s="1"/>
  <c r="H624" i="17"/>
  <c r="I624" i="17" s="1"/>
  <c r="H625" i="17"/>
  <c r="I625" i="17" s="1"/>
  <c r="H626" i="17"/>
  <c r="I626" i="17" s="1"/>
  <c r="H627" i="17"/>
  <c r="I627" i="17" s="1"/>
  <c r="H628" i="17"/>
  <c r="I628" i="17" s="1"/>
  <c r="H629" i="17"/>
  <c r="I629" i="17" s="1"/>
  <c r="H630" i="17"/>
  <c r="I630" i="17" s="1"/>
  <c r="H631" i="17"/>
  <c r="I631" i="17" s="1"/>
  <c r="H632" i="17"/>
  <c r="I632" i="17" s="1"/>
  <c r="H633" i="17"/>
  <c r="I633" i="17" s="1"/>
  <c r="H634" i="17"/>
  <c r="I634" i="17" s="1"/>
  <c r="H635" i="17"/>
  <c r="I635" i="17" s="1"/>
  <c r="H636" i="17"/>
  <c r="I636" i="17" s="1"/>
  <c r="H637" i="17"/>
  <c r="I637" i="17" s="1"/>
  <c r="H638" i="17"/>
  <c r="I638" i="17" s="1"/>
  <c r="H639" i="17"/>
  <c r="I639" i="17" s="1"/>
  <c r="H640" i="17"/>
  <c r="I640" i="17" s="1"/>
  <c r="H641" i="17"/>
  <c r="I641" i="17" s="1"/>
  <c r="H642" i="17"/>
  <c r="I642" i="17" s="1"/>
  <c r="H643" i="17"/>
  <c r="I643" i="17" s="1"/>
  <c r="H644" i="17"/>
  <c r="I644" i="17" s="1"/>
  <c r="H645" i="17"/>
  <c r="I645" i="17" s="1"/>
  <c r="H646" i="17"/>
  <c r="I646" i="17" s="1"/>
  <c r="H647" i="17"/>
  <c r="I647" i="17" s="1"/>
  <c r="H648" i="17"/>
  <c r="I648" i="17" s="1"/>
  <c r="H649" i="17"/>
  <c r="I649" i="17" s="1"/>
  <c r="H650" i="17"/>
  <c r="I650" i="17" s="1"/>
  <c r="H651" i="17"/>
  <c r="I651" i="17" s="1"/>
  <c r="H652" i="17"/>
  <c r="I652" i="17" s="1"/>
  <c r="H653" i="17"/>
  <c r="I653" i="17" s="1"/>
  <c r="H654" i="17"/>
  <c r="I654" i="17" s="1"/>
  <c r="H655" i="17"/>
  <c r="I655" i="17" s="1"/>
  <c r="H656" i="17"/>
  <c r="I656" i="17" s="1"/>
  <c r="H657" i="17"/>
  <c r="I657" i="17" s="1"/>
  <c r="H658" i="17"/>
  <c r="I658" i="17" s="1"/>
  <c r="H659" i="17"/>
  <c r="I659" i="17" s="1"/>
  <c r="H660" i="17"/>
  <c r="I660" i="17" s="1"/>
  <c r="H661" i="17"/>
  <c r="I661" i="17" s="1"/>
  <c r="H662" i="17"/>
  <c r="I662" i="17" s="1"/>
  <c r="H663" i="17"/>
  <c r="I663" i="17" s="1"/>
  <c r="H664" i="17"/>
  <c r="I664" i="17" s="1"/>
  <c r="H665" i="17"/>
  <c r="I665" i="17" s="1"/>
  <c r="H666" i="17"/>
  <c r="I666" i="17" s="1"/>
  <c r="H667" i="17"/>
  <c r="I667" i="17" s="1"/>
  <c r="H668" i="17"/>
  <c r="I668" i="17" s="1"/>
  <c r="H669" i="17"/>
  <c r="I669" i="17" s="1"/>
  <c r="H670" i="17"/>
  <c r="I670" i="17" s="1"/>
  <c r="H671" i="17"/>
  <c r="I671" i="17" s="1"/>
  <c r="H672" i="17"/>
  <c r="I672" i="17" s="1"/>
  <c r="H673" i="17"/>
  <c r="I673" i="17" s="1"/>
  <c r="H674" i="17"/>
  <c r="I674" i="17" s="1"/>
  <c r="H675" i="17"/>
  <c r="I675" i="17" s="1"/>
  <c r="H676" i="17"/>
  <c r="I676" i="17" s="1"/>
  <c r="H677" i="17"/>
  <c r="I677" i="17" s="1"/>
  <c r="H678" i="17"/>
  <c r="I678" i="17" s="1"/>
  <c r="H679" i="17"/>
  <c r="I679" i="17" s="1"/>
  <c r="H680" i="17"/>
  <c r="I680" i="17" s="1"/>
  <c r="H681" i="17"/>
  <c r="I681" i="17" s="1"/>
  <c r="H682" i="17"/>
  <c r="I682" i="17" s="1"/>
  <c r="H683" i="17"/>
  <c r="I683" i="17" s="1"/>
  <c r="H684" i="17"/>
  <c r="I684" i="17" s="1"/>
  <c r="H685" i="17"/>
  <c r="I685" i="17" s="1"/>
  <c r="H686" i="17"/>
  <c r="I686" i="17" s="1"/>
  <c r="H687" i="17"/>
  <c r="I687" i="17" s="1"/>
  <c r="H688" i="17"/>
  <c r="I688" i="17" s="1"/>
  <c r="H689" i="17"/>
  <c r="I689" i="17" s="1"/>
  <c r="H690" i="17"/>
  <c r="I690" i="17" s="1"/>
  <c r="H691" i="17"/>
  <c r="I691" i="17" s="1"/>
  <c r="H692" i="17"/>
  <c r="I692" i="17" s="1"/>
  <c r="H693" i="17"/>
  <c r="I693" i="17" s="1"/>
  <c r="H694" i="17"/>
  <c r="I694" i="17" s="1"/>
  <c r="H695" i="17"/>
  <c r="I695" i="17" s="1"/>
  <c r="H696" i="17"/>
  <c r="I696" i="17" s="1"/>
  <c r="H697" i="17"/>
  <c r="I697" i="17" s="1"/>
  <c r="H698" i="17"/>
  <c r="I698" i="17" s="1"/>
  <c r="H699" i="17"/>
  <c r="I699" i="17" s="1"/>
  <c r="H700" i="17"/>
  <c r="I700" i="17" s="1"/>
  <c r="H701" i="17"/>
  <c r="I701" i="17" s="1"/>
  <c r="H702" i="17"/>
  <c r="I702" i="17" s="1"/>
  <c r="H703" i="17"/>
  <c r="I703" i="17" s="1"/>
  <c r="H704" i="17"/>
  <c r="I704" i="17" s="1"/>
  <c r="H705" i="17"/>
  <c r="I705" i="17" s="1"/>
  <c r="H706" i="17"/>
  <c r="I706" i="17" s="1"/>
  <c r="H707" i="17"/>
  <c r="I707" i="17" s="1"/>
  <c r="H708" i="17"/>
  <c r="I708" i="17" s="1"/>
  <c r="H709" i="17"/>
  <c r="I709" i="17" s="1"/>
  <c r="H710" i="17"/>
  <c r="I710" i="17" s="1"/>
  <c r="H711" i="17"/>
  <c r="I711" i="17" s="1"/>
  <c r="H712" i="17"/>
  <c r="I712" i="17" s="1"/>
  <c r="H713" i="17"/>
  <c r="I713" i="17" s="1"/>
  <c r="H714" i="17"/>
  <c r="I714" i="17" s="1"/>
  <c r="H715" i="17"/>
  <c r="I715" i="17" s="1"/>
  <c r="H716" i="17"/>
  <c r="I716" i="17" s="1"/>
  <c r="H717" i="17"/>
  <c r="I717" i="17" s="1"/>
  <c r="H718" i="17"/>
  <c r="I718" i="17" s="1"/>
  <c r="H719" i="17"/>
  <c r="I719" i="17" s="1"/>
  <c r="H720" i="17"/>
  <c r="I720" i="17" s="1"/>
  <c r="H721" i="17"/>
  <c r="I721" i="17" s="1"/>
  <c r="H722" i="17"/>
  <c r="I722" i="17" s="1"/>
  <c r="H723" i="17"/>
  <c r="I723" i="17" s="1"/>
  <c r="H724" i="17"/>
  <c r="I724" i="17" s="1"/>
  <c r="H725" i="17"/>
  <c r="I725" i="17" s="1"/>
  <c r="H726" i="17"/>
  <c r="I726" i="17" s="1"/>
  <c r="H727" i="17"/>
  <c r="I727" i="17" s="1"/>
  <c r="H728" i="17"/>
  <c r="I728" i="17" s="1"/>
  <c r="H729" i="17"/>
  <c r="I729" i="17" s="1"/>
  <c r="H730" i="17"/>
  <c r="I730" i="17" s="1"/>
  <c r="H731" i="17"/>
  <c r="I731" i="17" s="1"/>
  <c r="H732" i="17"/>
  <c r="I732" i="17" s="1"/>
  <c r="H733" i="17"/>
  <c r="I733" i="17" s="1"/>
  <c r="H734" i="17"/>
  <c r="I734" i="17" s="1"/>
  <c r="H735" i="17"/>
  <c r="I735" i="17" s="1"/>
  <c r="H736" i="17"/>
  <c r="I736" i="17" s="1"/>
  <c r="H737" i="17"/>
  <c r="I737" i="17" s="1"/>
  <c r="H738" i="17"/>
  <c r="I738" i="17" s="1"/>
  <c r="H739" i="17"/>
  <c r="I739" i="17" s="1"/>
  <c r="H740" i="17"/>
  <c r="I740" i="17" s="1"/>
  <c r="H741" i="17"/>
  <c r="I741" i="17" s="1"/>
  <c r="H742" i="17"/>
  <c r="I742" i="17" s="1"/>
  <c r="H743" i="17"/>
  <c r="I743" i="17" s="1"/>
  <c r="H744" i="17"/>
  <c r="I744" i="17" s="1"/>
  <c r="H745" i="17"/>
  <c r="I745" i="17" s="1"/>
  <c r="H746" i="17"/>
  <c r="I746" i="17" s="1"/>
  <c r="H747" i="17"/>
  <c r="I747" i="17" s="1"/>
  <c r="H748" i="17"/>
  <c r="I748" i="17" s="1"/>
  <c r="H749" i="17"/>
  <c r="I749" i="17" s="1"/>
  <c r="H750" i="17"/>
  <c r="I750" i="17" s="1"/>
  <c r="H751" i="17"/>
  <c r="I751" i="17" s="1"/>
  <c r="H752" i="17"/>
  <c r="I752" i="17" s="1"/>
  <c r="H753" i="17"/>
  <c r="I753" i="17" s="1"/>
  <c r="H754" i="17"/>
  <c r="I754" i="17" s="1"/>
  <c r="H755" i="17"/>
  <c r="I755" i="17" s="1"/>
  <c r="H756" i="17"/>
  <c r="I756" i="17" s="1"/>
  <c r="H757" i="17"/>
  <c r="I757" i="17" s="1"/>
  <c r="H758" i="17"/>
  <c r="I758" i="17" s="1"/>
  <c r="H759" i="17"/>
  <c r="I759" i="17" s="1"/>
  <c r="H760" i="17"/>
  <c r="I760" i="17" s="1"/>
  <c r="H761" i="17"/>
  <c r="I761" i="17" s="1"/>
  <c r="H762" i="17"/>
  <c r="I762" i="17" s="1"/>
  <c r="H763" i="17"/>
  <c r="I763" i="17" s="1"/>
  <c r="H764" i="17"/>
  <c r="I764" i="17" s="1"/>
  <c r="H765" i="17"/>
  <c r="I765" i="17" s="1"/>
  <c r="H766" i="17"/>
  <c r="I766" i="17" s="1"/>
  <c r="H767" i="17"/>
  <c r="I767" i="17" s="1"/>
  <c r="H768" i="17"/>
  <c r="I768" i="17" s="1"/>
  <c r="H769" i="17"/>
  <c r="I769" i="17" s="1"/>
  <c r="H770" i="17"/>
  <c r="I770" i="17" s="1"/>
  <c r="H771" i="17"/>
  <c r="I771" i="17" s="1"/>
  <c r="H772" i="17"/>
  <c r="I772" i="17" s="1"/>
  <c r="H773" i="17"/>
  <c r="I773" i="17" s="1"/>
  <c r="H774" i="17"/>
  <c r="I774" i="17" s="1"/>
  <c r="H775" i="17"/>
  <c r="I775" i="17" s="1"/>
  <c r="H776" i="17"/>
  <c r="I776" i="17" s="1"/>
  <c r="H777" i="17"/>
  <c r="I777" i="17" s="1"/>
  <c r="H778" i="17"/>
  <c r="I778" i="17" s="1"/>
  <c r="H779" i="17"/>
  <c r="I779" i="17" s="1"/>
  <c r="H780" i="17"/>
  <c r="I780" i="17" s="1"/>
  <c r="H781" i="17"/>
  <c r="I781" i="17" s="1"/>
  <c r="H782" i="17"/>
  <c r="I782" i="17" s="1"/>
  <c r="H783" i="17"/>
  <c r="I783" i="17" s="1"/>
  <c r="H784" i="17"/>
  <c r="I784" i="17" s="1"/>
  <c r="H785" i="17"/>
  <c r="I785" i="17" s="1"/>
  <c r="H786" i="17"/>
  <c r="I786" i="17" s="1"/>
  <c r="H787" i="17"/>
  <c r="I787" i="17" s="1"/>
  <c r="H788" i="17"/>
  <c r="I788" i="17" s="1"/>
  <c r="H789" i="17"/>
  <c r="I789" i="17" s="1"/>
  <c r="H790" i="17"/>
  <c r="I790" i="17" s="1"/>
  <c r="H791" i="17"/>
  <c r="I791" i="17" s="1"/>
  <c r="H792" i="17"/>
  <c r="I792" i="17" s="1"/>
  <c r="H793" i="17"/>
  <c r="I793" i="17" s="1"/>
  <c r="H794" i="17"/>
  <c r="I794" i="17" s="1"/>
  <c r="H795" i="17"/>
  <c r="I795" i="17" s="1"/>
  <c r="H796" i="17"/>
  <c r="I796" i="17" s="1"/>
  <c r="H797" i="17"/>
  <c r="I797" i="17" s="1"/>
  <c r="H798" i="17"/>
  <c r="I798" i="17" s="1"/>
  <c r="H799" i="17"/>
  <c r="I799" i="17" s="1"/>
  <c r="H800" i="17"/>
  <c r="I800" i="17" s="1"/>
  <c r="H801" i="17"/>
  <c r="I801" i="17" s="1"/>
  <c r="H802" i="17"/>
  <c r="I802" i="17" s="1"/>
  <c r="H803" i="17"/>
  <c r="I803" i="17" s="1"/>
  <c r="H804" i="17"/>
  <c r="I804" i="17" s="1"/>
  <c r="H805" i="17"/>
  <c r="I805" i="17" s="1"/>
  <c r="H806" i="17"/>
  <c r="I806" i="17" s="1"/>
  <c r="H807" i="17"/>
  <c r="I807" i="17" s="1"/>
  <c r="H808" i="17"/>
  <c r="I808" i="17" s="1"/>
  <c r="H809" i="17"/>
  <c r="I809" i="17" s="1"/>
  <c r="H810" i="17"/>
  <c r="I810" i="17" s="1"/>
  <c r="H811" i="17"/>
  <c r="I811" i="17" s="1"/>
  <c r="H812" i="17"/>
  <c r="I812" i="17" s="1"/>
  <c r="H813" i="17"/>
  <c r="I813" i="17" s="1"/>
  <c r="H814" i="17"/>
  <c r="I814" i="17" s="1"/>
  <c r="H815" i="17"/>
  <c r="I815" i="17" s="1"/>
  <c r="H816" i="17"/>
  <c r="I816" i="17" s="1"/>
  <c r="H817" i="17"/>
  <c r="I817" i="17" s="1"/>
  <c r="H818" i="17"/>
  <c r="I818" i="17" s="1"/>
  <c r="H819" i="17"/>
  <c r="I819" i="17" s="1"/>
  <c r="H820" i="17"/>
  <c r="I820" i="17" s="1"/>
  <c r="H821" i="17"/>
  <c r="I821" i="17" s="1"/>
  <c r="H822" i="17"/>
  <c r="I822" i="17" s="1"/>
  <c r="H823" i="17"/>
  <c r="I823" i="17" s="1"/>
  <c r="H824" i="17"/>
  <c r="I824" i="17" s="1"/>
  <c r="H825" i="17"/>
  <c r="I825" i="17" s="1"/>
  <c r="H826" i="17"/>
  <c r="I826" i="17" s="1"/>
  <c r="H827" i="17"/>
  <c r="I827" i="17" s="1"/>
  <c r="H828" i="17"/>
  <c r="I828" i="17" s="1"/>
  <c r="H829" i="17"/>
  <c r="I829" i="17" s="1"/>
  <c r="H830" i="17"/>
  <c r="I830" i="17" s="1"/>
  <c r="H831" i="17"/>
  <c r="I831" i="17" s="1"/>
  <c r="H832" i="17"/>
  <c r="I832" i="17" s="1"/>
  <c r="H833" i="17"/>
  <c r="I833" i="17" s="1"/>
  <c r="H834" i="17"/>
  <c r="I834" i="17" s="1"/>
  <c r="H835" i="17"/>
  <c r="I835" i="17" s="1"/>
  <c r="H836" i="17"/>
  <c r="I836" i="17" s="1"/>
  <c r="H837" i="17"/>
  <c r="I837" i="17" s="1"/>
  <c r="H838" i="17"/>
  <c r="I838" i="17" s="1"/>
  <c r="H839" i="17"/>
  <c r="I839" i="17" s="1"/>
  <c r="H840" i="17"/>
  <c r="I840" i="17" s="1"/>
  <c r="H841" i="17"/>
  <c r="I841" i="17" s="1"/>
  <c r="H842" i="17"/>
  <c r="I842" i="17" s="1"/>
  <c r="H843" i="17"/>
  <c r="I843" i="17" s="1"/>
  <c r="H844" i="17"/>
  <c r="I844" i="17" s="1"/>
  <c r="H845" i="17"/>
  <c r="I845" i="17" s="1"/>
  <c r="H846" i="17"/>
  <c r="I846" i="17" s="1"/>
  <c r="H847" i="17"/>
  <c r="I847" i="17" s="1"/>
  <c r="H848" i="17"/>
  <c r="I848" i="17" s="1"/>
  <c r="H849" i="17"/>
  <c r="I849" i="17" s="1"/>
  <c r="H850" i="17"/>
  <c r="I850" i="17" s="1"/>
  <c r="H851" i="17"/>
  <c r="I851" i="17" s="1"/>
  <c r="H852" i="17"/>
  <c r="I852" i="17" s="1"/>
  <c r="H853" i="17"/>
  <c r="I853" i="17" s="1"/>
  <c r="H854" i="17"/>
  <c r="I854" i="17" s="1"/>
  <c r="H855" i="17"/>
  <c r="I855" i="17" s="1"/>
  <c r="H856" i="17"/>
  <c r="I856" i="17" s="1"/>
  <c r="H857" i="17"/>
  <c r="I857" i="17" s="1"/>
  <c r="H858" i="17"/>
  <c r="I858" i="17" s="1"/>
  <c r="H859" i="17"/>
  <c r="I859" i="17" s="1"/>
  <c r="H860" i="17"/>
  <c r="I860" i="17" s="1"/>
  <c r="H861" i="17"/>
  <c r="I861" i="17" s="1"/>
  <c r="H862" i="17"/>
  <c r="I862" i="17" s="1"/>
  <c r="H863" i="17"/>
  <c r="I863" i="17" s="1"/>
  <c r="H864" i="17"/>
  <c r="I864" i="17" s="1"/>
  <c r="H865" i="17"/>
  <c r="I865" i="17" s="1"/>
  <c r="H866" i="17"/>
  <c r="I866" i="17" s="1"/>
  <c r="H867" i="17"/>
  <c r="I867" i="17" s="1"/>
  <c r="H868" i="17"/>
  <c r="I868" i="17" s="1"/>
  <c r="H869" i="17"/>
  <c r="I869" i="17" s="1"/>
  <c r="H870" i="17"/>
  <c r="I870" i="17" s="1"/>
  <c r="H871" i="17"/>
  <c r="I871" i="17" s="1"/>
  <c r="H872" i="17"/>
  <c r="I872" i="17" s="1"/>
  <c r="H873" i="17"/>
  <c r="I873" i="17" s="1"/>
  <c r="H874" i="17"/>
  <c r="I874" i="17" s="1"/>
  <c r="H875" i="17"/>
  <c r="I875" i="17" s="1"/>
  <c r="H876" i="17"/>
  <c r="I876" i="17" s="1"/>
  <c r="H877" i="17"/>
  <c r="I877" i="17" s="1"/>
  <c r="H878" i="17"/>
  <c r="I878" i="17" s="1"/>
  <c r="H879" i="17"/>
  <c r="I879" i="17" s="1"/>
  <c r="H880" i="17"/>
  <c r="I880" i="17" s="1"/>
  <c r="H881" i="17"/>
  <c r="I881" i="17" s="1"/>
  <c r="H882" i="17"/>
  <c r="I882" i="17" s="1"/>
  <c r="H883" i="17"/>
  <c r="I883" i="17" s="1"/>
  <c r="H884" i="17"/>
  <c r="I884" i="17" s="1"/>
  <c r="H885" i="17"/>
  <c r="I885" i="17" s="1"/>
  <c r="H886" i="17"/>
  <c r="I886" i="17" s="1"/>
  <c r="H887" i="17"/>
  <c r="I887" i="17" s="1"/>
  <c r="H888" i="17"/>
  <c r="I888" i="17" s="1"/>
  <c r="H889" i="17"/>
  <c r="I889" i="17" s="1"/>
  <c r="H890" i="17"/>
  <c r="I890" i="17" s="1"/>
  <c r="H891" i="17"/>
  <c r="I891" i="17" s="1"/>
  <c r="H892" i="17"/>
  <c r="I892" i="17" s="1"/>
  <c r="H893" i="17"/>
  <c r="I893" i="17" s="1"/>
  <c r="H894" i="17"/>
  <c r="I894" i="17" s="1"/>
  <c r="H895" i="17"/>
  <c r="I895" i="17" s="1"/>
  <c r="H896" i="17"/>
  <c r="I896" i="17" s="1"/>
  <c r="H897" i="17"/>
  <c r="I897" i="17" s="1"/>
  <c r="H898" i="17"/>
  <c r="I898" i="17" s="1"/>
  <c r="H899" i="17"/>
  <c r="I899" i="17" s="1"/>
  <c r="H900" i="17"/>
  <c r="I900" i="17" s="1"/>
  <c r="H901" i="17"/>
  <c r="I901" i="17" s="1"/>
  <c r="H902" i="17"/>
  <c r="I902" i="17" s="1"/>
  <c r="H903" i="17"/>
  <c r="I903" i="17" s="1"/>
  <c r="H904" i="17"/>
  <c r="I904" i="17" s="1"/>
  <c r="H905" i="17"/>
  <c r="I905" i="17" s="1"/>
  <c r="H906" i="17"/>
  <c r="I906" i="17" s="1"/>
  <c r="H907" i="17"/>
  <c r="I907" i="17" s="1"/>
  <c r="H908" i="17"/>
  <c r="I908" i="17" s="1"/>
  <c r="H909" i="17"/>
  <c r="I909" i="17" s="1"/>
  <c r="H910" i="17"/>
  <c r="I910" i="17" s="1"/>
  <c r="H911" i="17"/>
  <c r="I911" i="17" s="1"/>
  <c r="H912" i="17"/>
  <c r="I912" i="17" s="1"/>
  <c r="H913" i="17"/>
  <c r="I913" i="17" s="1"/>
  <c r="H914" i="17"/>
  <c r="I914" i="17" s="1"/>
  <c r="H915" i="17"/>
  <c r="I915" i="17" s="1"/>
  <c r="H916" i="17"/>
  <c r="I916" i="17" s="1"/>
  <c r="H917" i="17"/>
  <c r="I917" i="17" s="1"/>
  <c r="H918" i="17"/>
  <c r="I918" i="17" s="1"/>
  <c r="H919" i="17"/>
  <c r="I919" i="17" s="1"/>
  <c r="H920" i="17"/>
  <c r="I920" i="17" s="1"/>
  <c r="H921" i="17"/>
  <c r="I921" i="17" s="1"/>
  <c r="H922" i="17"/>
  <c r="I922" i="17" s="1"/>
  <c r="H923" i="17"/>
  <c r="I923" i="17" s="1"/>
  <c r="H924" i="17"/>
  <c r="I924" i="17" s="1"/>
  <c r="H925" i="17"/>
  <c r="I925" i="17" s="1"/>
  <c r="H926" i="17"/>
  <c r="I926" i="17" s="1"/>
  <c r="H927" i="17"/>
  <c r="I927" i="17" s="1"/>
  <c r="H928" i="17"/>
  <c r="I928" i="17" s="1"/>
  <c r="H929" i="17"/>
  <c r="I929" i="17" s="1"/>
  <c r="H930" i="17"/>
  <c r="I930" i="17" s="1"/>
  <c r="H931" i="17"/>
  <c r="I931" i="17" s="1"/>
  <c r="H932" i="17"/>
  <c r="I932" i="17" s="1"/>
  <c r="H933" i="17"/>
  <c r="I933" i="17" s="1"/>
  <c r="H934" i="17"/>
  <c r="I934" i="17" s="1"/>
  <c r="H935" i="17"/>
  <c r="I935" i="17" s="1"/>
  <c r="H936" i="17"/>
  <c r="I936" i="17" s="1"/>
  <c r="H937" i="17"/>
  <c r="I937" i="17" s="1"/>
  <c r="H938" i="17"/>
  <c r="I938" i="17" s="1"/>
  <c r="H939" i="17"/>
  <c r="I939" i="17" s="1"/>
  <c r="H940" i="17"/>
  <c r="I940" i="17" s="1"/>
  <c r="H941" i="17"/>
  <c r="I941" i="17" s="1"/>
  <c r="H942" i="17"/>
  <c r="I942" i="17" s="1"/>
  <c r="H943" i="17"/>
  <c r="I943" i="17" s="1"/>
  <c r="H944" i="17"/>
  <c r="I944" i="17" s="1"/>
  <c r="H945" i="17"/>
  <c r="I945" i="17" s="1"/>
  <c r="H946" i="17"/>
  <c r="I946" i="17" s="1"/>
  <c r="H947" i="17"/>
  <c r="I947" i="17" s="1"/>
  <c r="H948" i="17"/>
  <c r="I948" i="17" s="1"/>
  <c r="H949" i="17"/>
  <c r="I949" i="17" s="1"/>
  <c r="H950" i="17"/>
  <c r="I950" i="17" s="1"/>
  <c r="H951" i="17"/>
  <c r="I951" i="17" s="1"/>
  <c r="H952" i="17"/>
  <c r="I952" i="17" s="1"/>
  <c r="H953" i="17"/>
  <c r="I953" i="17" s="1"/>
  <c r="H954" i="17"/>
  <c r="I954" i="17" s="1"/>
  <c r="H955" i="17"/>
  <c r="I955" i="17" s="1"/>
  <c r="H956" i="17"/>
  <c r="I956" i="17" s="1"/>
  <c r="H957" i="17"/>
  <c r="I957" i="17" s="1"/>
  <c r="H958" i="17"/>
  <c r="I958" i="17" s="1"/>
  <c r="H959" i="17"/>
  <c r="I959" i="17" s="1"/>
  <c r="H960" i="17"/>
  <c r="I960" i="17" s="1"/>
  <c r="H961" i="17"/>
  <c r="I961" i="17" s="1"/>
  <c r="H962" i="17"/>
  <c r="I962" i="17" s="1"/>
  <c r="H963" i="17"/>
  <c r="I963" i="17" s="1"/>
  <c r="H964" i="17"/>
  <c r="I964" i="17" s="1"/>
  <c r="H965" i="17"/>
  <c r="I965" i="17" s="1"/>
  <c r="H966" i="17"/>
  <c r="I966" i="17" s="1"/>
  <c r="H967" i="17"/>
  <c r="I967" i="17" s="1"/>
  <c r="H968" i="17"/>
  <c r="I968" i="17" s="1"/>
  <c r="H969" i="17"/>
  <c r="I969" i="17" s="1"/>
  <c r="H970" i="17"/>
  <c r="I970" i="17" s="1"/>
  <c r="H971" i="17"/>
  <c r="I971" i="17" s="1"/>
  <c r="H972" i="17"/>
  <c r="I972" i="17" s="1"/>
  <c r="H973" i="17"/>
  <c r="I973" i="17" s="1"/>
  <c r="H974" i="17"/>
  <c r="I974" i="17" s="1"/>
  <c r="H975" i="17"/>
  <c r="I975" i="17" s="1"/>
  <c r="H976" i="17"/>
  <c r="I976" i="17" s="1"/>
  <c r="H977" i="17"/>
  <c r="I977" i="17" s="1"/>
  <c r="H978" i="17"/>
  <c r="I978" i="17" s="1"/>
  <c r="H979" i="17"/>
  <c r="I979" i="17" s="1"/>
  <c r="H980" i="17"/>
  <c r="I980" i="17" s="1"/>
  <c r="H981" i="17"/>
  <c r="I981" i="17" s="1"/>
  <c r="H982" i="17"/>
  <c r="I982" i="17" s="1"/>
  <c r="H983" i="17"/>
  <c r="I983" i="17" s="1"/>
  <c r="H984" i="17"/>
  <c r="I984" i="17" s="1"/>
  <c r="H985" i="17"/>
  <c r="I985" i="17" s="1"/>
  <c r="H986" i="17"/>
  <c r="I986" i="17" s="1"/>
  <c r="H987" i="17"/>
  <c r="I987" i="17" s="1"/>
  <c r="H988" i="17"/>
  <c r="I988" i="17" s="1"/>
  <c r="H989" i="17"/>
  <c r="I989" i="17" s="1"/>
  <c r="H990" i="17"/>
  <c r="I990" i="17" s="1"/>
  <c r="H991" i="17"/>
  <c r="I991" i="17" s="1"/>
  <c r="H992" i="17"/>
  <c r="I992" i="17" s="1"/>
  <c r="H993" i="17"/>
  <c r="I993" i="17" s="1"/>
  <c r="H994" i="17"/>
  <c r="I994" i="17" s="1"/>
  <c r="H995" i="17"/>
  <c r="I995" i="17" s="1"/>
  <c r="H996" i="17"/>
  <c r="I996" i="17" s="1"/>
  <c r="H997" i="17"/>
  <c r="I997" i="17" s="1"/>
  <c r="H998" i="17"/>
  <c r="I998" i="17" s="1"/>
  <c r="H999" i="17"/>
  <c r="I999" i="17" s="1"/>
  <c r="H1000" i="17"/>
  <c r="I1000" i="17" s="1"/>
  <c r="H1001" i="17"/>
  <c r="I1001" i="17" s="1"/>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N11" i="28"/>
  <c r="I11" i="28"/>
  <c r="D11" i="2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FEC51A-C827-4367-84BD-2D8162E23874}" keepAlive="1" name="Query - OrderData" description="Connection to the 'OrderData' query in the workbook." type="5" refreshedVersion="8" background="1" saveData="1">
    <dbPr connection="Provider=Microsoft.Mashup.OleDb.1;Data Source=$Workbook$;Location=OrderData;Extended Properties=&quot;&quot;" command="SELECT * FROM [OrderData]"/>
  </connection>
  <connection id="2" xr16:uid="{570A6BCA-3716-4CBF-8B03-2C642E433E78}"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<sst xmlns="http://schemas.openxmlformats.org/spreadsheetml/2006/main" count="22270" uniqueCount="6754">
  <si>
    <t>Order ID</t>
  </si>
  <si>
    <t>Order Date</t>
  </si>
  <si>
    <t>Customer ID</t>
  </si>
  <si>
    <t>Product ID</t>
  </si>
  <si>
    <t>Quantity</t>
  </si>
  <si>
    <t>Customer Name</t>
  </si>
  <si>
    <t>Email</t>
  </si>
  <si>
    <t>Country</t>
  </si>
  <si>
    <t>Coffee Type</t>
  </si>
  <si>
    <t>Roast Type</t>
  </si>
  <si>
    <t>Size</t>
  </si>
  <si>
    <t>Unit Price</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</si>
  <si>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</si>
  <si>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</si>
  <si>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</si>
  <si>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</si>
  <si>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</si>
  <si>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</si>
  <si>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</si>
  <si>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</si>
  <si>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</si>
  <si>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</si>
  <si>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</si>
  <si>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</si>
  <si>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</si>
  <si>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</si>
  <si>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</si>
  <si>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</si>
  <si>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</si>
  <si>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</si>
  <si>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</si>
  <si>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</si>
  <si>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</si>
  <si>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</si>
  <si>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</si>
  <si>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</si>
  <si>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</si>
  <si>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</si>
  <si>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</si>
  <si>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</si>
  <si>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</si>
  <si>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</si>
  <si>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</si>
  <si>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</si>
  <si>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</si>
  <si>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</si>
  <si>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</si>
  <si>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</si>
  <si>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</si>
  <si>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</si>
  <si>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</si>
  <si>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</si>
  <si>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</si>
  <si>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</si>
  <si>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</si>
  <si>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</si>
  <si>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</si>
  <si>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</si>
  <si>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</si>
  <si>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</si>
  <si>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</si>
  <si>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</si>
  <si>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</si>
  <si>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</si>
  <si>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</si>
  <si>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</si>
  <si>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</si>
  <si>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</si>
  <si>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</si>
  <si>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</si>
  <si>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</si>
  <si>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</si>
  <si>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</si>
  <si>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</si>
  <si>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</si>
  <si>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</si>
  <si>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</si>
  <si>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</si>
  <si>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</si>
  <si>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</si>
  <si>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</si>
  <si>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</si>
  <si>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</si>
  <si>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</si>
  <si>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</si>
  <si>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</si>
  <si>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</si>
  <si>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</si>
  <si>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</si>
  <si>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</si>
  <si>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</si>
  <si>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</si>
  <si>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</si>
  <si>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</si>
  <si>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</si>
  <si>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</si>
  <si>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</si>
  <si>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</si>
  <si>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</si>
  <si>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</si>
  <si>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</si>
  <si>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</si>
  <si>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</si>
  <si>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</si>
  <si>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</si>
  <si>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</si>
  <si>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</si>
  <si>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</si>
  <si>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</si>
  <si>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</si>
  <si>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</si>
  <si>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</si>
  <si>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</si>
  <si>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</si>
  <si>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</si>
  <si>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</si>
  <si>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</si>
  <si>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</si>
  <si>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</si>
  <si>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</si>
  <si>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</si>
  <si>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</si>
  <si>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</si>
  <si>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</si>
  <si>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</si>
  <si>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</si>
  <si>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</si>
  <si>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</si>
  <si>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</si>
  <si>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</si>
  <si>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</si>
  <si>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</si>
  <si>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</si>
  <si>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</si>
  <si>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</si>
  <si>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</si>
  <si>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</si>
  <si>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</si>
  <si>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</si>
  <si>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</si>
  <si>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</si>
  <si>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</si>
  <si>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</si>
  <si>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</si>
  <si>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</si>
  <si>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</si>
  <si>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</si>
  <si>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</si>
  <si>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</si>
  <si>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</si>
  <si>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</si>
  <si>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</si>
  <si>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</si>
  <si>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</si>
  <si>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</si>
  <si>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</si>
  <si>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</si>
  <si>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</si>
  <si>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</si>
  <si>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</si>
  <si>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</si>
  <si>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</si>
  <si>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</si>
  <si>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</si>
  <si>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</si>
  <si>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</si>
  <si>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</si>
  <si>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</si>
  <si>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</si>
  <si>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</si>
  <si>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</si>
  <si>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</si>
  <si>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</si>
  <si>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</si>
  <si>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</si>
  <si>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</si>
  <si>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</si>
  <si>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</si>
  <si>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</si>
  <si>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</si>
  <si>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</si>
  <si>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</si>
  <si>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</si>
  <si>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</si>
  <si>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</si>
  <si>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</si>
  <si>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</si>
  <si>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</si>
  <si>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</si>
  <si>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</si>
  <si>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</si>
  <si>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</si>
  <si>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</si>
  <si>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</si>
  <si>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</si>
  <si>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</si>
  <si>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</si>
  <si>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</si>
  <si>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</si>
  <si>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</si>
  <si>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</si>
  <si>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</si>
  <si>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</si>
  <si>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</si>
  <si>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</si>
  <si>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</si>
  <si>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</si>
  <si>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</si>
  <si>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</si>
  <si>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</si>
  <si>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</si>
  <si>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</si>
  <si>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</si>
  <si>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</si>
  <si>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</si>
  <si>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</si>
  <si>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</si>
  <si>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</si>
  <si>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</si>
  <si>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</si>
  <si>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</si>
  <si>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</si>
  <si>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</si>
  <si>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</si>
  <si>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</si>
  <si>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</si>
  <si>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</si>
  <si>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</si>
  <si>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</si>
  <si>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</si>
  <si>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</si>
  <si>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</si>
  <si>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</si>
  <si>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</si>
  <si>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</si>
  <si>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</si>
  <si>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</si>
  <si>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</si>
  <si>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</si>
  <si>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</si>
  <si>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</si>
  <si>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</si>
  <si>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</si>
  <si>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</si>
  <si>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</si>
  <si>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</si>
  <si>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</si>
  <si>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</si>
  <si>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</si>
  <si>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</si>
  <si>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</si>
  <si>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</si>
  <si>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</si>
  <si>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</si>
  <si>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</si>
  <si>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</si>
  <si>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</si>
  <si>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</si>
  <si>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</si>
  <si>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</si>
  <si>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</si>
  <si>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</si>
  <si>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</si>
  <si>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</si>
  <si>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</si>
  <si>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</si>
  <si>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</si>
  <si>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</si>
  <si>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</si>
  <si>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</si>
  <si>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</si>
  <si>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</si>
  <si>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</si>
  <si>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</si>
  <si>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</si>
  <si>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</si>
  <si>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</si>
  <si>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</si>
  <si>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</si>
  <si>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</si>
  <si>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</si>
  <si>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</si>
  <si>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</si>
  <si>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</si>
  <si>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</si>
  <si>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</si>
  <si>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</si>
  <si>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</si>
  <si>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</si>
  <si>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</si>
  <si>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</si>
  <si>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</si>
  <si>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</si>
  <si>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</si>
  <si>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</si>
  <si>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</si>
  <si>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</si>
  <si>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</si>
  <si>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</si>
  <si>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</si>
  <si>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</si>
  <si>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</si>
  <si>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</si>
  <si>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</si>
  <si>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</si>
  <si>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</si>
  <si>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</si>
  <si>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</si>
  <si>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</si>
  <si>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</si>
  <si>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</si>
  <si>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</si>
  <si>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</si>
  <si>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</si>
  <si>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</si>
  <si>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</si>
  <si>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</si>
  <si>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</si>
  <si>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</si>
  <si>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</si>
  <si>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</si>
  <si>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</si>
  <si>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</si>
  <si>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</si>
  <si>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</si>
  <si>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</si>
  <si>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</si>
  <si>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</si>
  <si>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</si>
  <si>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</si>
  <si>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</si>
  <si>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</si>
  <si>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</si>
  <si>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</si>
  <si>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</si>
  <si>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</si>
  <si>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</si>
  <si>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</si>
  <si>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</si>
  <si>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</si>
  <si>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</si>
  <si>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</si>
  <si>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</si>
  <si>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</si>
  <si>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</si>
  <si>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</si>
  <si>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</si>
  <si>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</si>
  <si>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</si>
  <si>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</si>
  <si>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</si>
  <si>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</si>
  <si>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</si>
  <si>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</si>
  <si>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</si>
  <si>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</si>
  <si>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</si>
  <si>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</si>
  <si>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</si>
  <si>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</si>
  <si>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</si>
  <si>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</si>
  <si>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</si>
  <si>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</si>
  <si>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</si>
  <si>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</si>
  <si>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</si>
  <si>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</si>
  <si>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</si>
  <si>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</si>
  <si>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</si>
  <si>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</si>
  <si>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</si>
  <si>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</si>
  <si>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</si>
  <si>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</si>
  <si>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</si>
  <si>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</si>
  <si>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</si>
  <si>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</si>
  <si>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</si>
  <si>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</si>
  <si>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</si>
  <si>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</si>
  <si>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</si>
  <si>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</si>
  <si>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</si>
  <si>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</si>
  <si>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</si>
  <si>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</si>
  <si>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</si>
  <si>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</si>
  <si>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</si>
  <si>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</si>
  <si>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</si>
  <si>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</si>
  <si>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</si>
  <si>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</si>
  <si>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</si>
  <si>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</si>
  <si>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</si>
  <si>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</si>
  <si>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</si>
  <si>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</si>
  <si>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</si>
  <si>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</si>
  <si>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</si>
  <si>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</si>
  <si>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</si>
  <si>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</si>
  <si>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</si>
  <si>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</si>
  <si>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</si>
  <si>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</si>
  <si>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</si>
  <si>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</si>
  <si>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</si>
  <si>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</si>
  <si>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</si>
  <si>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</si>
  <si>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</si>
  <si>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</si>
  <si>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</si>
  <si>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</si>
  <si>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</si>
  <si>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</si>
  <si>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</si>
  <si>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</si>
  <si>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</si>
  <si>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</si>
  <si>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</si>
  <si>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</si>
  <si>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</si>
  <si>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</si>
  <si>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</si>
  <si>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</si>
  <si>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</si>
  <si>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</si>
  <si>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</si>
  <si>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</si>
  <si>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</si>
  <si>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</si>
  <si>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</si>
  <si>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</si>
  <si>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</si>
  <si>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</si>
  <si>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</si>
  <si>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</si>
  <si>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</si>
  <si>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</si>
  <si>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</si>
  <si>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</si>
  <si>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</si>
  <si>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</si>
  <si>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</si>
  <si>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</si>
  <si>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</si>
  <si>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</si>
  <si>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</si>
  <si>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</si>
  <si>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</si>
  <si>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</si>
  <si>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</si>
  <si>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</si>
  <si>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</si>
  <si>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</si>
  <si>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</si>
  <si>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</si>
  <si>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</si>
  <si>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</si>
  <si>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</si>
  <si>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</si>
  <si>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</si>
  <si>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</si>
  <si>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</si>
  <si>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</si>
  <si>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</si>
  <si>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</si>
  <si>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</si>
  <si>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</si>
  <si>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</si>
  <si>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</si>
  <si>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</si>
  <si>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</si>
  <si>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</si>
  <si>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</si>
  <si>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</si>
  <si>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</si>
  <si>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</si>
  <si>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</si>
  <si>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</si>
  <si>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</si>
  <si>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</si>
  <si>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</si>
  <si>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</si>
  <si>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</si>
  <si>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</si>
  <si>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</si>
  <si>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</si>
  <si>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</si>
  <si>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</si>
  <si>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</si>
  <si>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</si>
  <si>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</si>
  <si>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</si>
  <si>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</si>
  <si>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</si>
  <si>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</si>
  <si>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</si>
  <si>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</si>
  <si>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</si>
  <si>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</si>
  <si>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</si>
  <si>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</si>
  <si>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</si>
  <si>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</si>
  <si>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</si>
  <si>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</si>
  <si>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</si>
  <si>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</si>
  <si>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</si>
  <si>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</si>
  <si>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</si>
  <si>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</si>
  <si>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</si>
  <si>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</si>
  <si>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</si>
  <si>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</si>
  <si>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</si>
  <si>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</si>
  <si>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</si>
  <si>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</si>
  <si>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</si>
  <si>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</si>
  <si>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</si>
  <si>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</si>
  <si>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</si>
  <si>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</si>
  <si>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</si>
  <si>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</si>
  <si>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</si>
  <si>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</si>
  <si>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</si>
  <si>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</si>
  <si>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</si>
  <si>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</si>
  <si>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</si>
  <si>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</si>
  <si>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</si>
  <si>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</si>
  <si>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</si>
  <si>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</si>
  <si>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</si>
  <si>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</si>
  <si>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</si>
  <si>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</si>
  <si>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</si>
  <si>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</si>
  <si>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</si>
  <si>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</si>
  <si>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</si>
  <si>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</si>
  <si>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</si>
  <si>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</si>
  <si>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</si>
  <si>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</si>
  <si>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</si>
  <si>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</si>
  <si>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</si>
  <si>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</si>
  <si>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</si>
  <si>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</si>
  <si>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</si>
  <si>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</si>
  <si>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</si>
  <si>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</si>
  <si>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</si>
  <si>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</si>
  <si>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</si>
  <si>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</si>
  <si>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</si>
  <si>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</si>
  <si>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</si>
  <si>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</si>
  <si>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</si>
  <si>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</si>
  <si>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</si>
  <si>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</si>
  <si>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</si>
  <si>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</si>
  <si>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</si>
  <si>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</si>
  <si>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</si>
  <si>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</si>
  <si>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</si>
  <si>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</si>
  <si>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</si>
  <si>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</si>
  <si>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</si>
  <si>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</si>
  <si>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</si>
  <si>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</si>
  <si>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</si>
  <si>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</si>
  <si>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</si>
  <si>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</si>
  <si>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</si>
  <si>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</si>
  <si>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</si>
  <si>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</si>
  <si>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</si>
  <si>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</si>
  <si>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</si>
  <si>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</si>
  <si>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</si>
  <si>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</si>
  <si>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</si>
  <si>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</si>
  <si>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</si>
  <si>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</si>
  <si>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</si>
  <si>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</si>
  <si>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</si>
  <si>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</si>
  <si>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</si>
  <si>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</si>
  <si>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</si>
  <si>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</si>
  <si>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</si>
  <si>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</si>
  <si>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</si>
  <si>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</si>
  <si>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</si>
  <si>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</si>
  <si>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</si>
  <si>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</si>
  <si>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</si>
  <si>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</si>
  <si>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</si>
  <si>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</si>
  <si>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</si>
  <si>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</si>
  <si>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</si>
  <si>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</si>
  <si>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</si>
  <si>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</si>
  <si>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</si>
  <si>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</si>
  <si>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</si>
  <si>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</si>
  <si>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</si>
  <si>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</si>
  <si>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</si>
  <si>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</si>
  <si>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</si>
  <si>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</si>
  <si>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</si>
  <si>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</si>
  <si>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</si>
  <si>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</si>
  <si>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</si>
  <si>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</si>
  <si>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</si>
  <si>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</si>
  <si>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</si>
  <si>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</si>
  <si>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</si>
  <si>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</si>
  <si>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</si>
  <si>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</si>
  <si>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</si>
  <si>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</si>
  <si>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</si>
  <si>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</si>
  <si>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</si>
  <si>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</si>
  <si>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</si>
  <si>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</si>
  <si>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</si>
  <si>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</si>
  <si>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</si>
  <si>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</si>
  <si>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</si>
  <si>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</si>
  <si>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</si>
  <si>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</si>
  <si>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</si>
  <si>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</si>
  <si>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</si>
  <si>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</si>
  <si>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</si>
  <si>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</si>
  <si>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</si>
  <si>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</si>
  <si>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</si>
  <si>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</si>
  <si>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</si>
  <si>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</si>
  <si>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</si>
  <si>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</si>
  <si>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</si>
  <si>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</si>
  <si>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</si>
  <si>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</si>
  <si>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</si>
  <si>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</si>
  <si>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</si>
  <si>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</si>
  <si>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</si>
  <si>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</si>
  <si>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</si>
  <si>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</si>
  <si>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</si>
  <si>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</si>
  <si>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</si>
  <si>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</si>
  <si>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</si>
  <si>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</si>
  <si>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</si>
  <si>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</si>
  <si>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</si>
  <si>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</si>
  <si>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</si>
  <si>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</si>
  <si>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</si>
  <si>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</si>
  <si>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</si>
  <si>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</si>
  <si>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</si>
  <si>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</si>
  <si>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</si>
  <si>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</si>
  <si>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</si>
  <si>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</si>
  <si>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</si>
  <si>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</si>
  <si>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</si>
  <si>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</si>
  <si>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</si>
  <si>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</si>
  <si>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</si>
  <si>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</si>
  <si>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</si>
  <si>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</si>
  <si>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</si>
  <si>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</si>
  <si>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</si>
  <si>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</si>
  <si>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</si>
  <si>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</si>
  <si>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</si>
  <si>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</si>
  <si>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</si>
  <si>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</si>
  <si>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</si>
  <si>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</si>
  <si>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</si>
  <si>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</si>
  <si>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</si>
  <si>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</si>
  <si>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</si>
  <si>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</si>
  <si>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</si>
  <si>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</si>
  <si>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</si>
  <si>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</si>
  <si>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</si>
  <si>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</si>
  <si>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</si>
  <si>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</si>
  <si>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</si>
  <si>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</si>
  <si>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</si>
  <si>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</si>
  <si>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</si>
  <si>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</si>
  <si>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</si>
  <si>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</si>
  <si>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</si>
  <si>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</si>
  <si>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</si>
  <si>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</si>
  <si>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</si>
  <si>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</si>
  <si>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</si>
  <si>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</si>
  <si>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</si>
  <si>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</si>
  <si>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</si>
  <si>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</si>
  <si>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</si>
  <si>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</si>
  <si>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</si>
  <si>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</si>
  <si>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</si>
  <si>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</si>
  <si>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</si>
  <si>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</si>
  <si>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</si>
  <si>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</si>
  <si>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</si>
  <si>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</si>
  <si>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</si>
  <si>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</si>
  <si>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</si>
  <si>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</si>
  <si>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</si>
  <si>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</si>
  <si>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</si>
  <si>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</si>
  <si>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</si>
  <si>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</si>
  <si>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</si>
  <si>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</si>
  <si>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</si>
  <si>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</si>
  <si>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</si>
  <si>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</si>
  <si>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</si>
  <si>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</si>
  <si>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</si>
  <si>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</si>
  <si>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</si>
  <si>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</si>
  <si>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</si>
  <si>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</si>
  <si>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</si>
  <si>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</si>
  <si>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</si>
  <si>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</si>
  <si>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</si>
  <si>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</si>
  <si>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</si>
  <si>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</si>
  <si>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</si>
  <si>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</si>
  <si>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</si>
  <si>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</si>
  <si>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</si>
  <si>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</si>
  <si>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</si>
  <si>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</si>
  <si>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</si>
  <si>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</si>
  <si>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</si>
  <si>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</si>
  <si>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</si>
  <si>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</si>
  <si>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</si>
  <si>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</si>
  <si>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</si>
  <si>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</si>
  <si>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</si>
  <si>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</si>
  <si>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</si>
  <si>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</si>
  <si>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</si>
  <si>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</si>
  <si>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</si>
  <si>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</si>
  <si>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</si>
  <si>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</si>
  <si>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</si>
  <si>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</si>
  <si>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</si>
  <si>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</si>
  <si>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</si>
  <si>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</si>
  <si>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</si>
  <si>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</si>
  <si>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</si>
  <si>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</si>
  <si>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</si>
  <si>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</si>
  <si>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</si>
  <si>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</si>
  <si>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</si>
  <si>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</si>
  <si>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</si>
  <si>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</si>
  <si>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</si>
  <si>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</si>
  <si>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</si>
  <si>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</si>
  <si>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</si>
  <si>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</si>
  <si>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</si>
  <si>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</si>
  <si>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</si>
  <si>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</si>
  <si>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</si>
  <si>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</si>
  <si>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</si>
  <si>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</si>
  <si>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</si>
  <si>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</si>
  <si>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</si>
  <si>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</si>
  <si>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</si>
  <si>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</si>
  <si>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</si>
  <si>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</si>
  <si>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</si>
  <si>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</si>
  <si>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</si>
  <si>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</si>
  <si>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</si>
  <si>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</si>
  <si>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</si>
  <si>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</si>
  <si>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</si>
  <si>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</si>
  <si>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</si>
  <si>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</si>
  <si>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</si>
  <si>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</si>
  <si>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</si>
  <si>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</si>
  <si>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</si>
  <si>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</si>
  <si>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</si>
  <si>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</si>
  <si>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</si>
  <si>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</si>
  <si>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</si>
  <si>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</si>
  <si>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</si>
  <si>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</si>
  <si>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</si>
  <si>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</si>
  <si>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</si>
  <si>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</si>
  <si>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</si>
  <si>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</si>
  <si>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</si>
  <si>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</si>
  <si>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</si>
  <si>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</si>
  <si>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</si>
  <si>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</si>
  <si>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</si>
  <si>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</si>
  <si>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</si>
  <si>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</si>
  <si>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</si>
  <si>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</si>
  <si>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</si>
  <si>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</si>
  <si>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</si>
  <si>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</si>
  <si>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</si>
  <si>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</si>
  <si>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</si>
  <si>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</si>
  <si>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</si>
  <si>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</si>
  <si>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</si>
  <si>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</si>
  <si>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</si>
  <si>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</si>
  <si>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</si>
  <si>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</si>
  <si>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</si>
  <si>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</si>
  <si>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</si>
  <si>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</si>
  <si>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</si>
  <si>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</si>
  <si>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</si>
  <si>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</si>
  <si>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</si>
  <si>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</si>
  <si>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</si>
  <si>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</si>
  <si>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</si>
  <si>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</si>
  <si>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</si>
  <si>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</si>
  <si>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</si>
  <si>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</si>
  <si>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</si>
  <si>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</si>
  <si>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</si>
  <si>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</si>
  <si>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</si>
  <si>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</si>
  <si>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</si>
  <si>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</si>
  <si>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</si>
  <si>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</si>
  <si>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</si>
  <si>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</si>
  <si>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</si>
  <si>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</si>
  <si>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</si>
  <si>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</si>
  <si>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</si>
  <si>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</si>
  <si>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</si>
  <si>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</si>
  <si>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</si>
  <si>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</si>
  <si>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</si>
  <si>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</si>
  <si>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</si>
  <si>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</si>
  <si>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</si>
  <si>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</si>
  <si>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</si>
  <si>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</si>
  <si>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</si>
  <si>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</si>
  <si>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</si>
  <si>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</si>
  <si>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</si>
  <si>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</si>
  <si>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</si>
  <si>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</si>
  <si>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</si>
  <si>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</si>
  <si>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</si>
  <si>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</si>
  <si>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</si>
  <si>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</si>
  <si>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</si>
  <si>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</si>
  <si>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</si>
  <si>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</si>
  <si>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</si>
  <si>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</si>
  <si>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</si>
  <si>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</si>
  <si>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</si>
  <si>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</si>
  <si>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</si>
  <si>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</si>
  <si>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</si>
  <si>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</si>
  <si>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</si>
  <si>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</si>
  <si>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</si>
  <si>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</si>
  <si>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</si>
  <si>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</si>
  <si>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</si>
  <si>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</si>
  <si>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</si>
  <si>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</si>
  <si>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</si>
  <si>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</si>
  <si>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</si>
  <si>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</si>
  <si>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</si>
  <si>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</si>
  <si>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</si>
  <si>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</si>
  <si>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</si>
  <si>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</si>
  <si>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</si>
  <si>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</si>
  <si>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</si>
  <si>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</si>
  <si>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</si>
  <si>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</si>
  <si>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</si>
  <si>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</si>
  <si>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</si>
  <si>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</si>
  <si>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</si>
  <si>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</si>
  <si>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</si>
  <si>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</si>
  <si>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</si>
  <si>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</si>
  <si>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</si>
  <si>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</si>
  <si>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</si>
  <si>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</si>
  <si>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</si>
  <si>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</si>
  <si>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</si>
  <si>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</si>
  <si>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</si>
  <si>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</si>
  <si>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</si>
  <si>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</si>
  <si>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</si>
  <si>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</si>
  <si>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</si>
  <si>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</si>
  <si>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</si>
  <si>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</si>
  <si>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</si>
  <si>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</si>
  <si>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</si>
  <si>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</si>
  <si>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</si>
  <si>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</si>
  <si>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</si>
  <si>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</si>
  <si>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</si>
  <si>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</si>
  <si>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</si>
  <si>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</si>
  <si>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</si>
  <si>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</si>
  <si>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</si>
  <si>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</si>
  <si>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</si>
  <si>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</si>
  <si>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</si>
  <si>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</si>
  <si>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</si>
  <si>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</si>
  <si>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</si>
  <si>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</si>
  <si>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</si>
  <si>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</si>
  <si>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</si>
  <si>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</si>
  <si>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</si>
  <si>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</si>
  <si>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</si>
  <si>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</si>
  <si>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</si>
  <si>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</si>
  <si>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</si>
  <si>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</si>
  <si>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</si>
  <si>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</si>
  <si>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</si>
  <si>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</si>
  <si>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</si>
  <si>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</si>
  <si>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</si>
  <si>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</si>
  <si>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</si>
  <si>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</si>
  <si>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</si>
  <si>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</si>
  <si>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</si>
  <si>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</si>
  <si>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</si>
  <si>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</si>
  <si>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</si>
  <si>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</si>
  <si>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</si>
  <si>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</si>
  <si>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</si>
  <si>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</si>
  <si>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</si>
  <si>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</si>
  <si>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</si>
  <si>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</si>
  <si>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</si>
  <si>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</si>
  <si>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</si>
  <si>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</si>
  <si>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</si>
  <si>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</si>
  <si>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</si>
  <si>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</si>
  <si>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</si>
  <si>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</si>
  <si>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</si>
  <si>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</si>
  <si>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</si>
  <si>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</si>
  <si>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</si>
  <si>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</si>
  <si>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</si>
  <si>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</si>
  <si>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</si>
  <si>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</si>
  <si>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</si>
  <si>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</si>
  <si>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</si>
  <si>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</si>
  <si>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</si>
  <si>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</si>
  <si>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</si>
  <si>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</si>
  <si>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</si>
  <si>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</si>
  <si>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</si>
  <si>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</si>
  <si>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</si>
  <si>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</si>
  <si>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</si>
  <si>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</si>
  <si>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</si>
  <si>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</si>
  <si>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</si>
  <si>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</si>
  <si>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</si>
  <si>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</si>
  <si>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</si>
  <si>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</si>
  <si>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</si>
  <si>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</si>
  <si>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</si>
  <si>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</si>
  <si>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</si>
  <si>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</si>
  <si>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</si>
  <si>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</si>
  <si>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</si>
  <si>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</si>
  <si>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</si>
  <si>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</si>
  <si>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</si>
  <si>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</si>
  <si>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</si>
  <si>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</si>
  <si>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</si>
  <si>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</si>
  <si>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</si>
  <si>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</si>
  <si>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</si>
  <si>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</si>
  <si>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</si>
  <si>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</si>
  <si>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</si>
  <si>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</si>
  <si>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</si>
  <si>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</si>
  <si>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</si>
  <si>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</si>
  <si>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</si>
  <si>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</si>
  <si>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</si>
  <si>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</si>
  <si>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</si>
  <si>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</si>
  <si>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</si>
  <si>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</si>
  <si>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</si>
  <si>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</si>
  <si>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</si>
  <si>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</si>
  <si>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</si>
  <si>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</si>
  <si>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</si>
  <si>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</si>
  <si>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</si>
  <si>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</si>
  <si>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</si>
  <si>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</si>
  <si>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</si>
  <si>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</si>
  <si>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</si>
  <si>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</si>
  <si>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</si>
  <si>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</si>
  <si>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</si>
  <si>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</si>
  <si>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</si>
  <si>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</si>
  <si>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</si>
  <si>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</si>
  <si>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</si>
  <si>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</si>
  <si>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</si>
  <si>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</si>
  <si>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</si>
  <si>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</si>
  <si>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</si>
  <si>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</si>
  <si>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</si>
  <si>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</si>
  <si>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</si>
  <si>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</si>
  <si>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</si>
  <si>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</si>
  <si>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</si>
  <si>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</si>
  <si>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</si>
  <si>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</si>
  <si>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</si>
  <si>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</si>
  <si>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</si>
  <si>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</si>
  <si>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</si>
  <si>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</si>
  <si>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</si>
  <si>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</si>
  <si>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</si>
  <si>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</si>
  <si>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</si>
  <si>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</si>
  <si>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</si>
  <si>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</si>
  <si>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</si>
  <si>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</si>
  <si>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</si>
  <si>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</si>
  <si>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</si>
  <si>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</si>
  <si>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</si>
  <si>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</si>
  <si>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</si>
  <si>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</si>
  <si>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</si>
  <si>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</si>
  <si>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</si>
  <si>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</si>
  <si>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</si>
  <si>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</si>
  <si>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</si>
  <si>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</si>
  <si>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</si>
  <si>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</si>
  <si>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</si>
  <si>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</si>
  <si>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</si>
  <si>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</si>
  <si>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</si>
  <si>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</si>
  <si>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</si>
  <si>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</si>
  <si>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</si>
  <si>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</si>
  <si>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</si>
  <si>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</si>
  <si>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</si>
  <si>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</si>
  <si>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</si>
  <si>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</si>
  <si>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</si>
  <si>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</si>
  <si>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</si>
  <si>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</si>
  <si>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</si>
  <si>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</si>
  <si>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</si>
  <si>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</si>
  <si>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</si>
  <si>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</si>
  <si>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</si>
  <si>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</si>
  <si>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</si>
  <si>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</si>
  <si>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</si>
  <si>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</si>
  <si>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</si>
  <si>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</si>
  <si>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</si>
  <si>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</si>
  <si>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</si>
  <si>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</si>
  <si>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</si>
  <si>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</si>
  <si>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</si>
  <si>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</si>
  <si>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</si>
  <si>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</si>
  <si>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</si>
  <si>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</si>
  <si>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</si>
  <si>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</si>
  <si>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</si>
  <si>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</si>
  <si>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</si>
  <si>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</si>
  <si>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</si>
  <si>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</si>
  <si>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</si>
  <si>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</si>
  <si>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</si>
  <si>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</si>
  <si>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</si>
  <si>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</si>
  <si>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</si>
  <si>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</si>
  <si>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</si>
  <si>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</si>
  <si>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</si>
  <si>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</si>
  <si>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</si>
  <si>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</si>
  <si>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</si>
  <si>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</si>
  <si>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</si>
  <si>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</si>
  <si>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</si>
  <si>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</si>
  <si>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</si>
  <si>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</si>
  <si>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</si>
  <si>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</si>
  <si>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</si>
  <si>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</si>
  <si>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</si>
  <si>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</si>
  <si>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</si>
  <si>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</si>
  <si>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</si>
  <si>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</si>
  <si>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</si>
  <si>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</si>
  <si>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</si>
  <si>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</si>
  <si>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</si>
  <si>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</si>
  <si>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</si>
  <si>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</si>
  <si>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</si>
  <si>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</si>
  <si>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</si>
  <si>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</si>
  <si>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</si>
  <si>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</si>
  <si>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</si>
  <si>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</si>
  <si>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</si>
  <si>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</si>
  <si>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</si>
  <si>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</si>
  <si>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</si>
  <si>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</si>
  <si>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</si>
  <si>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</si>
  <si>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</si>
  <si>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</si>
  <si>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</si>
  <si>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</si>
  <si>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</si>
  <si>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</si>
  <si>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</si>
  <si>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</si>
  <si>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</si>
  <si>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</si>
  <si>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</si>
  <si>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</si>
  <si>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</si>
  <si>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</si>
  <si>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</si>
  <si>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</si>
  <si>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</si>
  <si>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</si>
  <si>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</si>
  <si>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</si>
  <si>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</si>
  <si>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</si>
  <si>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</si>
  <si>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</si>
  <si>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</si>
  <si>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</si>
  <si>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</si>
  <si>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</si>
  <si>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</si>
  <si>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</si>
  <si>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</si>
  <si>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</si>
  <si>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</si>
  <si>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</si>
  <si>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</si>
  <si>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</si>
  <si>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</si>
  <si>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</si>
  <si>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</si>
  <si>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</si>
  <si>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</si>
  <si>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</si>
  <si>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</si>
  <si>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</si>
  <si>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</si>
  <si>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</si>
  <si>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</si>
  <si>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</si>
  <si>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</si>
  <si>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</si>
  <si>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</si>
  <si>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</si>
  <si>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</si>
  <si>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</si>
  <si>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</si>
  <si>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</si>
  <si>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</si>
  <si>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</si>
  <si>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</si>
  <si>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</si>
  <si>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</si>
  <si>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</si>
  <si>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</si>
  <si>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</si>
  <si>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</si>
  <si>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</si>
  <si>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</si>
  <si>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</si>
  <si>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</si>
  <si>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</si>
  <si>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</si>
  <si>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</si>
  <si>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</si>
  <si>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</si>
  <si>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</si>
  <si>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</si>
  <si>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</si>
  <si>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</si>
  <si>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</si>
  <si>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</si>
  <si>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</si>
  <si>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</si>
  <si>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</si>
  <si>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</si>
  <si>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</si>
  <si>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</si>
  <si>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</si>
  <si>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</si>
  <si>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</si>
  <si>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</si>
  <si>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</si>
  <si>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</si>
  <si>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</si>
  <si>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</si>
  <si>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</si>
  <si>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</si>
  <si>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</si>
  <si>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</si>
  <si>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</si>
  <si>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</si>
  <si>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</si>
  <si>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</si>
  <si>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</si>
  <si>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</si>
  <si>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</si>
  <si>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</si>
  <si>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</si>
  <si>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</si>
  <si>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</si>
  <si>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</si>
  <si>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</si>
  <si>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</si>
  <si>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</si>
  <si>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</si>
  <si>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</si>
  <si>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</si>
  <si>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</si>
  <si>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</si>
  <si>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</si>
  <si>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</si>
  <si>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</si>
  <si>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</si>
  <si>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</si>
  <si>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</si>
  <si>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</si>
  <si>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</si>
  <si>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</si>
  <si>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</si>
  <si>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</si>
  <si>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</si>
  <si>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</si>
  <si>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</si>
  <si>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</si>
  <si>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</si>
  <si>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</si>
  <si>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</si>
  <si>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</si>
  <si>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</si>
  <si>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</si>
  <si>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</si>
  <si>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</si>
  <si>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</si>
  <si>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</si>
  <si>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</si>
  <si>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</si>
  <si>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</si>
  <si>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</si>
  <si>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</si>
  <si>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</si>
  <si>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</si>
  <si>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</si>
  <si>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</si>
  <si>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</si>
  <si>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</si>
  <si>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</si>
  <si>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</si>
  <si>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</si>
  <si>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</si>
  <si>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</si>
  <si>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</si>
  <si>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</si>
  <si>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</si>
  <si>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</si>
  <si>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</si>
  <si>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</si>
  <si>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</si>
  <si>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</si>
  <si>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</si>
  <si>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</si>
  <si>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</si>
  <si>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</si>
  <si>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</si>
  <si>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</si>
  <si>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</si>
  <si>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</si>
  <si>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</si>
  <si>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</si>
  <si>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</si>
  <si>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</si>
  <si>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</si>
  <si>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</si>
  <si>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</si>
  <si>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</si>
  <si>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</si>
  <si>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</si>
  <si>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</si>
  <si>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</si>
  <si>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</si>
  <si>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</si>
  <si>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</si>
  <si>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</si>
  <si>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</si>
  <si>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</si>
  <si>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</si>
  <si>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</si>
  <si>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</si>
  <si>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</si>
  <si>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</si>
  <si>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</si>
  <si>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</si>
  <si>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</si>
  <si>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</si>
  <si>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</si>
  <si>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</si>
  <si>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</si>
  <si>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</si>
  <si>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</si>
  <si>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</si>
  <si>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</si>
  <si>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</si>
  <si>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</si>
  <si>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</si>
  <si>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</si>
  <si>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</si>
  <si>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</si>
  <si>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</si>
  <si>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</si>
  <si>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</si>
  <si>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</si>
  <si>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</si>
  <si>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</si>
  <si>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</si>
  <si>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</si>
  <si>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</si>
  <si>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</si>
  <si>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</si>
  <si>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</si>
  <si>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</si>
  <si>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</si>
  <si>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</si>
  <si>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</si>
  <si>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</si>
  <si>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</si>
  <si>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</si>
  <si>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</si>
  <si>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</si>
  <si>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</si>
  <si>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</si>
  <si>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</si>
  <si>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</si>
  <si>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</si>
  <si>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</si>
  <si>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</si>
  <si>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</si>
  <si>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</si>
  <si>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</si>
  <si>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</si>
  <si>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</si>
  <si>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</si>
  <si>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</si>
  <si>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</si>
  <si>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</si>
  <si>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</si>
  <si>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</si>
  <si>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</si>
  <si>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</si>
  <si>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</si>
  <si>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</si>
  <si>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</si>
  <si>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</si>
  <si>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</si>
  <si>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</si>
  <si>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</si>
  <si>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</si>
  <si>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</si>
  <si>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</si>
  <si>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</si>
  <si>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</si>
  <si>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</si>
  <si>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</si>
  <si>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</si>
  <si>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</si>
  <si>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</si>
  <si>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</si>
  <si>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</si>
  <si>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</si>
  <si>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</si>
  <si>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</si>
  <si>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</si>
  <si>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</si>
  <si>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</si>
  <si>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</si>
  <si>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</si>
  <si>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</si>
  <si>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</si>
  <si>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</si>
  <si>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</si>
  <si>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</si>
  <si>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</si>
  <si>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</si>
  <si>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</si>
  <si>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</si>
  <si>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</si>
  <si>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</si>
  <si>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</si>
  <si>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</si>
  <si>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</si>
  <si>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</si>
  <si>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</si>
  <si>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</si>
  <si>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</si>
  <si>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</si>
  <si>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</si>
  <si>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</si>
  <si>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</si>
  <si>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</si>
  <si>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</si>
  <si>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</si>
  <si>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</si>
  <si>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</si>
  <si>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</si>
  <si>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</si>
  <si>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</si>
  <si>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</si>
  <si>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</si>
  <si>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</si>
  <si>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</si>
  <si>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</si>
  <si>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</si>
  <si>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</si>
  <si>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</si>
  <si>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</si>
  <si>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</si>
  <si>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</si>
  <si>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</si>
  <si>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</si>
  <si>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</si>
  <si>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</si>
  <si>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</si>
  <si>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</si>
  <si>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</si>
  <si>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</si>
  <si>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</si>
  <si>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</si>
  <si>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</si>
  <si>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</si>
  <si>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</si>
  <si>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</si>
  <si>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</si>
  <si>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</si>
  <si>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</si>
  <si>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</si>
  <si>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</si>
  <si>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</si>
  <si>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</si>
  <si>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</si>
  <si>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</si>
  <si>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</si>
  <si>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</si>
  <si>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</si>
  <si>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</si>
  <si>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</si>
  <si>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</si>
  <si>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</si>
  <si>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</si>
  <si>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</si>
  <si>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</si>
  <si>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</si>
  <si>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</si>
  <si>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</si>
  <si>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</si>
  <si>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</si>
  <si>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</si>
  <si>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</si>
  <si>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</si>
  <si>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</si>
  <si>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</si>
  <si>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</si>
  <si>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</si>
  <si>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</si>
  <si>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</si>
  <si>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</si>
  <si>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</si>
  <si>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</si>
  <si>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</si>
  <si>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</si>
  <si>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</si>
  <si>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</si>
  <si>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</si>
  <si>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</si>
  <si>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</si>
  <si>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</si>
  <si>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</si>
  <si>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</si>
  <si>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</si>
  <si>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</si>
  <si>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</si>
  <si>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</si>
  <si>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</si>
  <si>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</si>
  <si>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</si>
  <si>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</si>
  <si>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</si>
  <si>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</si>
  <si>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</si>
  <si>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</si>
  <si>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</si>
  <si>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</si>
  <si>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</si>
  <si>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</si>
  <si>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</si>
  <si>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</si>
  <si>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</si>
  <si>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</si>
  <si>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</si>
  <si>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</si>
  <si>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</si>
  <si>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</si>
  <si>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</si>
  <si>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</si>
  <si>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</si>
  <si>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</si>
  <si>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</si>
  <si>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</si>
  <si>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</si>
  <si>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</si>
  <si>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</si>
  <si>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</si>
  <si>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</si>
  <si>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</si>
  <si>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</si>
  <si>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</si>
  <si>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</si>
  <si>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</si>
  <si>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</si>
  <si>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</si>
  <si>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</si>
  <si>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</si>
  <si>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</si>
  <si>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</si>
  <si>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</si>
  <si>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</si>
  <si>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</si>
  <si>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</si>
  <si>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</si>
  <si>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</si>
  <si>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</si>
  <si>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</si>
  <si>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</si>
  <si>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</si>
  <si>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</si>
  <si>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</si>
  <si>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</si>
  <si>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</si>
  <si>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</si>
  <si>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</si>
  <si>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</si>
  <si>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</si>
  <si>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</si>
  <si>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</si>
  <si>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</si>
  <si>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</si>
  <si>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</si>
  <si>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</si>
  <si>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</si>
  <si>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</si>
  <si>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</si>
  <si>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</si>
  <si>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</si>
  <si>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</si>
  <si>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</si>
  <si>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</si>
  <si>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</si>
  <si>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</si>
  <si>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</si>
  <si>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</si>
  <si>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</si>
  <si>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</si>
  <si>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</si>
  <si>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</si>
  <si>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</si>
  <si>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</si>
  <si>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</si>
  <si>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</si>
  <si>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</si>
  <si>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</si>
  <si>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</si>
  <si>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</si>
  <si>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</si>
  <si>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</si>
  <si>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</si>
  <si>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</si>
  <si>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</si>
  <si>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</si>
  <si>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</si>
  <si>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</si>
  <si>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</si>
  <si>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</si>
  <si>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</si>
  <si>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</si>
  <si>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</si>
  <si>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</si>
  <si>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</si>
  <si>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</si>
  <si>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</si>
  <si>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</si>
  <si>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</si>
  <si>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</si>
  <si>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</si>
  <si>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</si>
  <si>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</si>
  <si>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</si>
  <si>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</si>
  <si>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</si>
  <si>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</si>
  <si>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</si>
  <si>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</si>
  <si>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</si>
  <si>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</si>
  <si>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</si>
  <si>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</si>
  <si>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</si>
  <si>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</si>
  <si>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</si>
  <si>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</si>
  <si>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</si>
  <si>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</si>
  <si>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</si>
  <si>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</si>
  <si>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</si>
  <si>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</si>
  <si>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</si>
  <si>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</si>
  <si>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</si>
  <si>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</si>
  <si>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</si>
  <si>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</si>
  <si>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</si>
  <si>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</si>
  <si>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</si>
  <si>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</si>
  <si>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</si>
  <si>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</si>
  <si>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</si>
  <si>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</si>
  <si>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</si>
  <si>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</si>
  <si>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</si>
  <si>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</si>
  <si>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</si>
  <si>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</si>
  <si>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</si>
  <si>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</si>
  <si>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</si>
  <si>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</si>
  <si>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</si>
  <si>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</si>
  <si>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</si>
  <si>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</si>
  <si>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</si>
  <si>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</si>
  <si>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</si>
  <si>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</si>
  <si>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</si>
  <si>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</si>
  <si>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</si>
  <si>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</si>
  <si>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</si>
  <si>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</si>
  <si>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</si>
  <si>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</si>
  <si>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</si>
  <si>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</si>
  <si>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</si>
  <si>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</si>
  <si>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</si>
  <si>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</si>
  <si>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</si>
  <si>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</si>
  <si>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</si>
  <si>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</si>
  <si>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</si>
  <si>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</si>
  <si>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</si>
  <si>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</si>
  <si>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</si>
  <si>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</si>
  <si>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</si>
  <si>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</si>
  <si>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</si>
  <si>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</si>
  <si>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</si>
  <si>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</si>
  <si>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</si>
  <si>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</si>
  <si>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</si>
  <si>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</si>
  <si>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</si>
  <si>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</si>
  <si>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</si>
  <si>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</si>
  <si>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</si>
  <si>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</si>
  <si>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</si>
  <si>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</si>
  <si>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</si>
  <si>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</si>
  <si>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</si>
  <si>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</si>
  <si>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</si>
  <si>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</si>
  <si>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</si>
  <si>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</si>
  <si>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</si>
  <si>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</si>
  <si>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</si>
  <si>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</si>
  <si>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</si>
  <si>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</si>
  <si>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</si>
  <si>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</si>
  <si>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</si>
  <si>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</si>
  <si>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</si>
  <si>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</si>
  <si>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</si>
  <si>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</si>
  <si>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</si>
  <si>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</si>
  <si>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</si>
  <si>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</si>
  <si>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</si>
  <si>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</si>
  <si>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</si>
  <si>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</si>
  <si>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</si>
  <si>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</si>
  <si>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</si>
  <si>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</si>
  <si>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</si>
  <si>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</si>
  <si>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</si>
  <si>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</si>
  <si>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</si>
  <si>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</si>
  <si>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</si>
  <si>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</si>
  <si>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</si>
  <si>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</si>
  <si>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</si>
  <si>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</si>
  <si>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</si>
  <si>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</si>
  <si>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</si>
  <si>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</si>
  <si>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</si>
  <si>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</si>
  <si>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</si>
  <si>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</si>
  <si>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</si>
  <si>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</si>
  <si>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</si>
  <si>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</si>
  <si>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</si>
  <si>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</si>
  <si>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</si>
  <si>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</si>
  <si>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</si>
  <si>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</si>
  <si>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</si>
  <si>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</si>
  <si>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</si>
  <si>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</si>
  <si>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</si>
  <si>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</si>
  <si>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</si>
  <si>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</si>
  <si>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</si>
  <si>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</si>
  <si>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</si>
  <si>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</si>
  <si>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</si>
  <si>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</si>
  <si>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</si>
  <si>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</si>
  <si>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</si>
  <si>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</si>
  <si>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</si>
  <si>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</si>
  <si>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</si>
  <si>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</si>
  <si>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</si>
  <si>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</si>
  <si>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</si>
  <si>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</si>
  <si>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</si>
  <si>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</si>
  <si>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</si>
  <si>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</si>
  <si>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</si>
  <si>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</si>
  <si>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</si>
  <si>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</si>
  <si>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</si>
  <si>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</si>
  <si>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</si>
  <si>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</si>
  <si>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</si>
  <si>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</si>
  <si>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</si>
  <si>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</si>
  <si>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</si>
  <si>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</si>
  <si>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</si>
  <si>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</si>
  <si>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</si>
  <si>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</si>
  <si>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</si>
  <si>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</si>
  <si>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</si>
  <si>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</si>
  <si>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</si>
  <si>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</si>
  <si>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</si>
  <si>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</si>
  <si>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</si>
  <si>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</si>
  <si>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</si>
  <si>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</si>
  <si>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</si>
  <si>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</si>
  <si>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</si>
  <si>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</si>
  <si>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</si>
  <si>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</si>
  <si>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</si>
  <si>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</si>
  <si>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</si>
  <si>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</si>
  <si>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</si>
  <si>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</si>
  <si>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</si>
  <si>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</si>
  <si>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</si>
  <si>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</si>
  <si>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</si>
  <si>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</si>
  <si>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</si>
  <si>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</si>
  <si>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</si>
  <si>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</si>
  <si>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</si>
  <si>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</si>
  <si>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</si>
  <si>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</si>
  <si>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</si>
  <si>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</si>
  <si>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</si>
  <si>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</si>
  <si>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</si>
  <si>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</si>
  <si>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</si>
  <si>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</si>
  <si>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</si>
  <si>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</si>
  <si>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</si>
  <si>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</si>
  <si>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</si>
  <si>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</si>
  <si>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</si>
  <si>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</si>
  <si>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</si>
  <si>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</si>
  <si>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</si>
  <si>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</si>
  <si>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</si>
  <si>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</si>
  <si>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</si>
  <si>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</si>
  <si>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</si>
  <si>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</si>
  <si>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</si>
  <si>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</si>
  <si>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</si>
  <si>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</si>
  <si>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</si>
  <si>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</si>
  <si>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</si>
  <si>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</si>
  <si>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</si>
  <si>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</si>
  <si>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</si>
  <si>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</si>
  <si>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</si>
  <si>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</si>
  <si>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</si>
  <si>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</si>
  <si>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</si>
  <si>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</si>
  <si>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</si>
  <si>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</si>
  <si>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</si>
  <si>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</si>
  <si>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</si>
  <si>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</si>
  <si>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</si>
  <si>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</si>
  <si>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</si>
  <si>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</si>
  <si>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</si>
  <si>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</si>
  <si>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</si>
  <si>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</si>
  <si>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</si>
  <si>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</si>
  <si>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</si>
  <si>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</si>
  <si>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</si>
  <si>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</si>
  <si>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</si>
  <si>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</si>
  <si>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</si>
  <si>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</si>
  <si>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</si>
  <si>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</si>
  <si>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</si>
  <si>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</si>
  <si>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</si>
  <si>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</si>
  <si>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</si>
  <si>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</si>
  <si>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</si>
  <si>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</si>
  <si>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</si>
  <si>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</si>
  <si>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</si>
  <si>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</si>
  <si>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</si>
  <si>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</si>
  <si>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</si>
  <si>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</si>
  <si>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</si>
  <si>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</si>
  <si>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</si>
  <si>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</si>
  <si>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</si>
  <si>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</si>
  <si>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</si>
  <si>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</si>
  <si>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</si>
  <si>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</si>
  <si>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</si>
  <si>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</si>
  <si>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</si>
  <si>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</si>
  <si>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</si>
  <si>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</si>
  <si>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</si>
  <si>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</si>
  <si>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</si>
  <si>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</si>
  <si>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</si>
  <si>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</si>
  <si>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</si>
  <si>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</si>
  <si>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</si>
  <si>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</si>
  <si>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</si>
  <si>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</si>
  <si>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</si>
  <si>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</si>
  <si>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</si>
  <si>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</si>
  <si>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</si>
  <si>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</si>
  <si>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</si>
  <si>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</si>
  <si>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</si>
  <si>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</si>
  <si>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</si>
  <si>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</si>
  <si>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</si>
  <si>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</si>
  <si>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</si>
  <si>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</si>
  <si>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</si>
  <si>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</si>
  <si>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</si>
  <si>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</si>
  <si>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</si>
  <si>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</si>
  <si>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</si>
  <si>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</si>
  <si>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</si>
  <si>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</si>
  <si>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</si>
  <si>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</si>
  <si>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</si>
  <si>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</si>
  <si>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</si>
  <si>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</si>
  <si>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</si>
  <si>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</si>
  <si>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</si>
  <si>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</si>
  <si>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</si>
  <si>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</si>
  <si>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</si>
  <si>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</si>
  <si>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</si>
  <si>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</si>
  <si>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</si>
  <si>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</si>
  <si>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</si>
  <si>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</si>
  <si>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</si>
  <si>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</si>
  <si>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</si>
  <si>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</si>
  <si>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</si>
  <si>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</si>
  <si>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</si>
  <si>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</si>
  <si>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</si>
  <si>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</si>
  <si>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</si>
  <si>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</si>
  <si>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</si>
  <si>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</si>
  <si>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</si>
  <si>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</si>
  <si>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</si>
  <si>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</si>
  <si>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</si>
  <si>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</si>
  <si>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</si>
  <si>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</si>
  <si>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</si>
  <si>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</si>
  <si>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</si>
  <si>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</si>
  <si>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</si>
  <si>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</si>
  <si>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</si>
  <si>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</si>
  <si>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</si>
  <si>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</si>
  <si>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</si>
  <si>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</si>
  <si>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</si>
  <si>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</si>
  <si>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</si>
  <si>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</si>
  <si>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</si>
  <si>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</si>
  <si>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</si>
  <si>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</si>
  <si>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</si>
  <si>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</si>
  <si>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</si>
  <si>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</si>
  <si>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</si>
  <si>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</si>
  <si>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</si>
  <si>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</si>
  <si>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</si>
  <si>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</si>
  <si>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</si>
  <si>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</si>
  <si>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</si>
  <si>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</si>
  <si>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</si>
  <si>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</si>
  <si>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</si>
  <si>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</si>
  <si>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</si>
  <si>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</si>
  <si>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</si>
  <si>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</si>
  <si>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</si>
  <si>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</si>
  <si>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</si>
  <si>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</si>
  <si>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</si>
  <si>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</si>
  <si>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</si>
  <si>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</si>
  <si>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</si>
  <si>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</si>
  <si>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</si>
  <si>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</si>
  <si>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</si>
  <si>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</si>
  <si>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</si>
  <si>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</si>
  <si>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</si>
  <si>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</si>
  <si>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</si>
  <si>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</si>
  <si>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</si>
  <si>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</si>
  <si>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</si>
  <si>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</si>
  <si>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</si>
  <si>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</si>
  <si>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</si>
  <si>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</si>
  <si>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</si>
  <si>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</si>
  <si>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</si>
  <si>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</si>
  <si>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</si>
  <si>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</si>
  <si>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</si>
  <si>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</si>
  <si>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</si>
  <si>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</si>
  <si>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</si>
  <si>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</si>
  <si>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</si>
  <si>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</si>
  <si>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</si>
  <si>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</si>
  <si>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</si>
  <si>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</si>
  <si>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</si>
  <si>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</si>
  <si>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</si>
  <si>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</si>
  <si>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</si>
  <si>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</si>
  <si>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</si>
  <si>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</si>
  <si>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</si>
  <si>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</si>
  <si>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</si>
  <si>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</si>
  <si>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</si>
  <si>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</si>
  <si>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</si>
  <si>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</si>
  <si>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</si>
  <si>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</si>
  <si>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</si>
  <si>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</si>
  <si>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</si>
  <si>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</si>
  <si>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</si>
  <si>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</si>
  <si>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</si>
  <si>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</si>
  <si>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</si>
  <si>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</si>
  <si>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</si>
  <si>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</si>
  <si>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</si>
  <si>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</si>
  <si>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</si>
  <si>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</si>
  <si>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</si>
  <si>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</si>
  <si>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</si>
  <si>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</si>
  <si>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</si>
  <si>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</si>
  <si>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</si>
  <si>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</si>
  <si>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</si>
  <si>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</si>
  <si>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</si>
  <si>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</si>
  <si>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</si>
  <si>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</si>
  <si>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</si>
  <si>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</si>
  <si>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</si>
  <si>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</si>
  <si>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</si>
  <si>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</si>
  <si>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</si>
  <si>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</si>
  <si>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</si>
  <si>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</si>
  <si>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</si>
  <si>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</si>
  <si>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</si>
  <si>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</si>
  <si>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</si>
  <si>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</si>
  <si>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</si>
  <si>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</si>
  <si>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</si>
  <si>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</si>
  <si>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</si>
  <si>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</si>
  <si>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</si>
  <si>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</si>
  <si>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</si>
  <si>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</si>
  <si>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</si>
  <si>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</si>
  <si>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</si>
  <si>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</si>
  <si>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</si>
  <si>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</si>
  <si>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</si>
  <si>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</si>
  <si>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</si>
  <si>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</si>
  <si>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</si>
  <si>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</si>
  <si>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</si>
  <si>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</si>
  <si>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</si>
  <si>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</si>
  <si>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</si>
  <si>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</si>
  <si>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</si>
  <si>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</si>
  <si>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</si>
  <si>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</si>
  <si>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</si>
  <si>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</si>
  <si>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</si>
  <si>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</si>
  <si>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</si>
  <si>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</si>
  <si>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</si>
  <si>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</si>
  <si>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</si>
  <si>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</si>
  <si>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</si>
  <si>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</si>
  <si>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</si>
  <si>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</si>
  <si>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</si>
  <si>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</si>
  <si>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</si>
  <si>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</si>
  <si>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</si>
  <si>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</si>
  <si>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</si>
  <si>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</si>
  <si>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</si>
  <si>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</si>
  <si>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</si>
  <si>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</si>
  <si>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</si>
  <si>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</si>
  <si>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</si>
  <si>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</si>
  <si>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</si>
  <si>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</si>
  <si>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</si>
  <si>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</si>
  <si>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</si>
  <si>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</si>
  <si>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</si>
  <si>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</si>
  <si>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</si>
  <si>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</si>
  <si>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</si>
  <si>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</si>
  <si>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</si>
  <si>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</si>
  <si>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</si>
  <si>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</si>
  <si>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</si>
  <si>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</si>
  <si>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</si>
  <si>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</si>
  <si>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</si>
  <si>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</si>
  <si>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</si>
  <si>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</si>
  <si>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</si>
  <si>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</si>
  <si>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</si>
  <si>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</si>
  <si>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</si>
  <si>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</si>
  <si>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</si>
  <si>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</si>
  <si>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</si>
  <si>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</si>
  <si>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</si>
  <si>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</si>
  <si>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</si>
  <si>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</si>
  <si>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</si>
  <si>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</si>
  <si>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</si>
  <si>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</si>
  <si>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</si>
  <si>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</si>
  <si>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</si>
  <si>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</si>
  <si>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</si>
  <si>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</si>
  <si>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</si>
  <si>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</si>
  <si>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</si>
  <si>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</si>
  <si>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</si>
  <si>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</si>
  <si>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</si>
  <si>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</si>
  <si>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</si>
  <si>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</si>
  <si>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</si>
  <si>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</si>
  <si>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</si>
  <si>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</si>
  <si>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</si>
  <si>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</si>
  <si>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</si>
  <si>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</si>
  <si>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</si>
  <si>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</si>
  <si>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</si>
  <si>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</si>
  <si>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</si>
  <si>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</si>
  <si>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</si>
  <si>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</si>
  <si>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</si>
  <si>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</si>
  <si>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</si>
  <si>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</si>
  <si>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</si>
  <si>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</si>
  <si>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</si>
  <si>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</si>
  <si>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</si>
  <si>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</si>
  <si>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</si>
  <si>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</si>
  <si>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</si>
  <si>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</si>
  <si>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</si>
  <si>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</si>
  <si>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</si>
  <si>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</si>
  <si>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</si>
  <si>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</si>
  <si>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</si>
  <si>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</si>
  <si>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</si>
  <si>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</si>
  <si>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</si>
  <si>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</si>
  <si>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</si>
  <si>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</si>
  <si>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</si>
  <si>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</si>
  <si>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</si>
  <si>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</si>
  <si>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</si>
  <si>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</si>
  <si>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</si>
  <si>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</si>
  <si>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</si>
  <si>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</si>
  <si>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</si>
  <si>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</si>
  <si>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</si>
  <si>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</si>
  <si>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</si>
  <si>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</si>
  <si>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</si>
  <si>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</si>
  <si>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</si>
  <si>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</si>
  <si>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</si>
  <si>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</si>
  <si>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</si>
  <si>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</si>
  <si>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</si>
  <si>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</si>
  <si>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</si>
  <si>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</si>
  <si>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</si>
  <si>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</si>
  <si>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</si>
  <si>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</si>
  <si>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</si>
  <si>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</si>
  <si>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</si>
  <si>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</si>
  <si>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</si>
  <si>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</si>
  <si>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</si>
  <si>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</si>
  <si>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</si>
  <si>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</si>
  <si>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</si>
  <si>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</si>
  <si>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</si>
  <si>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</si>
  <si>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</si>
  <si>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</si>
  <si>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</si>
  <si>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</si>
  <si>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</si>
  <si>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</si>
  <si>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</si>
  <si>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</si>
  <si>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</si>
  <si>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</si>
  <si>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</si>
  <si>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</si>
  <si>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</si>
  <si>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</si>
  <si>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</si>
  <si>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</si>
  <si>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</si>
  <si>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</si>
  <si>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</si>
  <si>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</si>
  <si>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</si>
  <si>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</si>
  <si>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</si>
  <si>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</si>
  <si>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</si>
  <si>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</si>
  <si>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</si>
  <si>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</si>
  <si>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</si>
  <si>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</si>
  <si>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</si>
  <si>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</si>
  <si>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</si>
  <si>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</si>
  <si>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</si>
  <si>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</si>
  <si>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</si>
  <si>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</si>
  <si>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</si>
  <si>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</si>
  <si>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</si>
  <si>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</si>
  <si>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</si>
  <si>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</si>
  <si>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</si>
  <si>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</si>
  <si>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</si>
  <si>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</si>
  <si>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</si>
  <si>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</si>
  <si>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</si>
  <si>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</si>
  <si>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</si>
  <si>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</si>
  <si>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</si>
  <si>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</si>
  <si>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</si>
  <si>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</si>
  <si>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</si>
  <si>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</si>
  <si>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</si>
  <si>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</si>
  <si>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</si>
  <si>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</si>
  <si>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</si>
  <si>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</si>
  <si>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</si>
  <si>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</si>
  <si>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</si>
  <si>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</si>
  <si>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</si>
  <si>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</si>
  <si>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</si>
  <si>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</si>
  <si>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</si>
  <si>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</si>
  <si>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</si>
  <si>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</si>
  <si>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</si>
  <si>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</si>
  <si>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</si>
  <si>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</si>
  <si>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</si>
  <si>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</si>
  <si>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</si>
  <si>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</si>
  <si>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</si>
  <si>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</si>
  <si>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</si>
  <si>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</si>
  <si>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</si>
  <si>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</si>
  <si>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</si>
  <si>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</si>
  <si>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</si>
  <si>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</si>
  <si>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</si>
  <si>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</si>
  <si>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</si>
  <si>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</si>
  <si>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</si>
  <si>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</si>
  <si>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</si>
  <si>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</si>
  <si>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</si>
  <si>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</si>
  <si>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</si>
  <si>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</si>
  <si>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</si>
  <si>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</si>
  <si>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</si>
  <si>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</si>
  <si>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</si>
  <si>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</si>
  <si>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</si>
  <si>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</si>
  <si>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</si>
  <si>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</si>
  <si>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</si>
  <si>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</si>
  <si>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</si>
  <si>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</si>
  <si>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</si>
  <si>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</si>
  <si>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</si>
  <si>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</si>
  <si>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</si>
  <si>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</si>
  <si>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</si>
  <si>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</si>
  <si>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</si>
  <si>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</si>
  <si>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</si>
  <si>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</si>
  <si>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</si>
  <si>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</si>
  <si>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</si>
  <si>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</si>
  <si>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</si>
  <si>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</si>
  <si>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</si>
  <si>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</si>
  <si>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</si>
  <si>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</si>
  <si>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</si>
  <si>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</si>
  <si>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</si>
  <si>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</si>
  <si>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</si>
  <si>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</si>
  <si>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</si>
  <si>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</si>
  <si>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</si>
  <si>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</si>
  <si>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</si>
  <si>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</si>
  <si>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</si>
  <si>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</si>
  <si>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</si>
  <si>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</si>
  <si>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</si>
  <si>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</si>
  <si>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</si>
  <si>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</si>
  <si>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</si>
  <si>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</si>
  <si>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</si>
  <si>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</si>
  <si>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</si>
  <si>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</si>
  <si>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</si>
  <si>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</si>
  <si>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</si>
  <si>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</si>
  <si>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</si>
  <si>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</si>
  <si>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</si>
  <si>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</si>
  <si>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</si>
  <si>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</si>
  <si>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</si>
  <si>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</si>
  <si>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</si>
  <si>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</si>
  <si>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</si>
  <si>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</si>
  <si>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</si>
  <si>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</si>
  <si>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</si>
  <si>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</si>
  <si>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</si>
  <si>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</si>
  <si>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</si>
  <si>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</si>
  <si>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</si>
  <si>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</si>
  <si>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</si>
  <si>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</si>
  <si>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</si>
  <si>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</si>
  <si>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</si>
  <si>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</si>
  <si>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</si>
  <si>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</si>
  <si>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</si>
  <si>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</si>
  <si>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</si>
  <si>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</si>
  <si>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</si>
  <si>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</si>
  <si>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</si>
  <si>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</si>
  <si>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</si>
  <si>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</si>
  <si>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</si>
  <si>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</si>
  <si>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</si>
  <si>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</si>
  <si>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</si>
  <si>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</si>
  <si>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</si>
  <si>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</si>
  <si>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</si>
  <si>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</si>
  <si>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</si>
  <si>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</si>
  <si>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</si>
  <si>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</si>
  <si>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</si>
  <si>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</si>
  <si>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</si>
  <si>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</si>
  <si>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</si>
  <si>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</si>
  <si>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</si>
  <si>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</si>
  <si>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</si>
  <si>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</si>
  <si>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</si>
  <si>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</si>
  <si>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</si>
  <si>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</si>
  <si>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</si>
  <si>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</si>
  <si>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</si>
  <si>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</si>
  <si>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</si>
  <si>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</si>
  <si>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</si>
  <si>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</si>
  <si>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</si>
  <si>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</si>
  <si>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</si>
  <si>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</si>
  <si>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</si>
  <si>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</si>
  <si>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</si>
  <si>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</si>
  <si>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</si>
  <si>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</si>
  <si>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</si>
  <si>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</si>
  <si>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</si>
  <si>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</si>
  <si>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</si>
  <si>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</si>
  <si>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</si>
  <si>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</si>
  <si>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</si>
  <si>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</si>
  <si>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</si>
  <si>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</si>
  <si>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</si>
  <si>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</si>
  <si>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</si>
  <si>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</si>
  <si>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</si>
  <si>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</si>
  <si>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</si>
  <si>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</si>
  <si>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</si>
  <si>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</si>
  <si>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</si>
  <si>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</si>
  <si>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</si>
  <si>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</si>
  <si>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</si>
  <si>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</si>
  <si>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</si>
  <si>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</si>
  <si>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</si>
  <si>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</si>
  <si>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</si>
  <si>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</si>
  <si>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</si>
  <si>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</si>
  <si>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</si>
  <si>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</si>
  <si>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</si>
  <si>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</si>
  <si>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</si>
  <si>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</si>
  <si>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</si>
  <si>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</si>
  <si>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</si>
  <si>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</si>
  <si>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</si>
  <si>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</si>
  <si>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</si>
  <si>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</si>
  <si>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</si>
  <si>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</si>
  <si>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</si>
  <si>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</si>
  <si>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</si>
  <si>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</si>
  <si>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</si>
  <si>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</si>
  <si>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</si>
  <si>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</si>
  <si>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</si>
  <si>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</si>
  <si>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</si>
  <si>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</si>
  <si>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</si>
  <si>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</si>
  <si>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</si>
  <si>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</si>
  <si>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</si>
  <si>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</si>
  <si>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</si>
  <si>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</si>
  <si>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</si>
  <si>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</si>
  <si>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</si>
  <si>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</si>
  <si>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</si>
  <si>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</si>
  <si>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</si>
  <si>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</si>
  <si>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</si>
  <si>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</si>
  <si>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</si>
  <si>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</si>
  <si>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</si>
  <si>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</si>
  <si>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</si>
  <si>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</si>
  <si>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</si>
  <si>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</si>
  <si>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</si>
  <si>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</si>
  <si>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</si>
  <si>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</si>
  <si>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</si>
  <si>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</si>
  <si>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</si>
  <si>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</si>
  <si>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</si>
  <si>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</si>
  <si>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</si>
  <si>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</si>
  <si>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</si>
  <si>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</si>
  <si>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</si>
  <si>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</si>
  <si>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</si>
  <si>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</si>
  <si>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</si>
  <si>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</si>
  <si>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</si>
  <si>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</si>
  <si>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</si>
  <si>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</si>
  <si>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</si>
  <si>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</si>
  <si>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</si>
  <si>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</si>
  <si>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</si>
  <si>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</si>
  <si>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</si>
  <si>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</si>
  <si>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</si>
  <si>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</si>
  <si>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</si>
  <si>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</si>
  <si>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</si>
  <si>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</si>
  <si>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</si>
  <si>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</si>
  <si>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</si>
  <si>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</si>
  <si>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</si>
  <si>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</si>
  <si>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</si>
  <si>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</si>
  <si>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</si>
  <si>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</si>
  <si>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</si>
  <si>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</si>
  <si>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</si>
  <si>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</si>
  <si>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</si>
  <si>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</si>
  <si>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</si>
  <si>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</si>
  <si>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</si>
  <si>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</si>
  <si>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</si>
  <si>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</si>
  <si>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</si>
  <si>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</si>
  <si>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</si>
  <si>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</si>
  <si>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</si>
  <si>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</si>
  <si>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</si>
  <si>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</si>
  <si>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</si>
  <si>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</si>
  <si>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</si>
  <si>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</si>
  <si>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</si>
  <si>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</si>
  <si>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</si>
  <si>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</si>
  <si>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</si>
  <si>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</si>
  <si>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</si>
  <si>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</si>
  <si>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</si>
  <si>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</si>
  <si>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</si>
  <si>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</si>
  <si>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</si>
  <si>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</si>
  <si>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</si>
  <si>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</si>
  <si>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</si>
  <si>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</si>
  <si>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</si>
  <si>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</si>
  <si>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</si>
  <si>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</si>
  <si>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</si>
  <si>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</si>
  <si>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</si>
  <si>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</si>
  <si>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</si>
  <si>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</si>
  <si>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</si>
  <si>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</si>
  <si>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</si>
  <si>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</si>
  <si>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</si>
  <si>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</si>
  <si>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</si>
  <si>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</si>
  <si>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</si>
  <si>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</si>
  <si>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</si>
  <si>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</si>
  <si>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</si>
  <si>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</si>
  <si>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</si>
  <si>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</si>
  <si>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</si>
  <si>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</si>
  <si>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</si>
  <si>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</si>
  <si>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</si>
  <si>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</si>
  <si>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</si>
  <si>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</si>
  <si>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</si>
  <si>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</si>
  <si>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</si>
  <si>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</si>
  <si>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</si>
  <si>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</si>
  <si>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</si>
  <si>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</si>
  <si>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</si>
  <si>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</si>
  <si>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</si>
  <si>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</si>
  <si>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</si>
  <si>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</si>
  <si>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</si>
  <si>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</si>
  <si>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</si>
  <si>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</si>
  <si>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</si>
  <si>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</si>
  <si>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</si>
  <si>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</si>
  <si>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</si>
  <si>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</si>
  <si>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</si>
  <si>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</si>
  <si>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</si>
  <si>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</si>
  <si>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</si>
  <si>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</si>
  <si>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</si>
  <si>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</si>
  <si>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</si>
  <si>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</si>
  <si>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</si>
  <si>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</si>
  <si>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</si>
  <si>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</si>
  <si>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</si>
  <si>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</si>
  <si>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</si>
  <si>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</si>
  <si>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</si>
  <si>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</si>
  <si>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</si>
  <si>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</si>
  <si>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</si>
  <si>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</si>
  <si>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</si>
  <si>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</si>
  <si>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</si>
  <si>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</si>
  <si>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</si>
  <si>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</si>
  <si>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</si>
  <si>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</si>
  <si>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</si>
  <si>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</si>
  <si>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</si>
  <si>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</si>
  <si>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</si>
  <si>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</si>
  <si>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</si>
  <si>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</si>
  <si>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</si>
  <si>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</si>
  <si>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</si>
  <si>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</si>
  <si>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</si>
  <si>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</si>
  <si>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</si>
  <si>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</si>
  <si>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</si>
  <si>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</si>
  <si>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</si>
  <si>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</si>
  <si>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</si>
  <si>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</si>
  <si>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</si>
  <si>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</si>
  <si>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</si>
  <si>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</si>
  <si>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</si>
  <si>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</si>
  <si>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</si>
  <si>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</si>
  <si>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</si>
  <si>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</si>
  <si>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</si>
  <si>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</si>
  <si>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</si>
  <si>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</si>
  <si>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</si>
  <si>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</si>
  <si>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</si>
  <si>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</si>
  <si>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</si>
  <si>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</si>
  <si>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</si>
  <si>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</si>
  <si>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</si>
  <si>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</si>
  <si>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</si>
  <si>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</si>
  <si>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</si>
  <si>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</si>
  <si>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</si>
  <si>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</si>
  <si>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</si>
  <si>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</si>
  <si>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</si>
  <si>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</si>
  <si>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</si>
  <si>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</si>
  <si>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</si>
  <si>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</si>
  <si>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</si>
  <si>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</si>
  <si>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</si>
  <si>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</si>
  <si>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</si>
  <si>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</si>
  <si>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</si>
  <si>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</si>
  <si>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</si>
  <si>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</si>
  <si>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</si>
  <si>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</si>
  <si>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</si>
  <si>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</si>
  <si>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</si>
  <si>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</si>
  <si>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</si>
  <si>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</si>
  <si>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</si>
  <si>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</si>
  <si>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</si>
  <si>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</si>
  <si>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</si>
  <si>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</si>
  <si>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</si>
  <si>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</si>
  <si>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</si>
  <si>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</si>
  <si>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</si>
  <si>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</si>
  <si>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</si>
  <si>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</si>
  <si>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</si>
  <si>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</si>
  <si>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</si>
  <si>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</si>
  <si>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</si>
  <si>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</si>
  <si>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</si>
  <si>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</si>
  <si>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</si>
  <si>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</si>
  <si>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</si>
  <si>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</si>
  <si>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</si>
  <si>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</si>
  <si>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</si>
  <si>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</si>
  <si>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</si>
  <si>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</si>
  <si>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</si>
  <si>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</si>
  <si>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</si>
  <si>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</si>
  <si>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</si>
  <si>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</si>
  <si>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</si>
  <si>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</si>
  <si>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</si>
  <si>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</si>
  <si>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</si>
  <si>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</si>
  <si>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</si>
  <si>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</si>
  <si>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</si>
  <si>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</si>
  <si>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</si>
  <si>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</si>
  <si>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</si>
  <si>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</si>
  <si>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</si>
  <si>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</si>
  <si>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</si>
  <si>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</si>
  <si>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</si>
  <si>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</si>
  <si>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</si>
  <si>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</si>
  <si>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</si>
  <si>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</si>
  <si>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</si>
  <si>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</si>
  <si>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</si>
  <si>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</si>
  <si>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</si>
  <si>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</si>
  <si>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</si>
  <si>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</si>
  <si>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</si>
  <si>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</si>
  <si>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</si>
  <si>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</si>
  <si>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</si>
  <si>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</si>
  <si>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</si>
  <si>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</si>
  <si>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</si>
  <si>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</si>
  <si>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</si>
  <si>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</si>
  <si>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</si>
  <si>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</si>
  <si>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</si>
  <si>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</si>
  <si>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</si>
  <si>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</si>
  <si>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</si>
  <si>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</si>
  <si>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</si>
  <si>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</si>
  <si>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</si>
  <si>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</si>
  <si>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</si>
  <si>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</si>
  <si>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</si>
  <si>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</si>
  <si>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</si>
  <si>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</si>
  <si>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</si>
  <si>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</si>
  <si>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</si>
  <si>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</si>
  <si>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</si>
  <si>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</si>
  <si>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</si>
  <si>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</si>
  <si>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</si>
  <si>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</si>
  <si>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</si>
  <si>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</si>
  <si>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</si>
  <si>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</si>
  <si>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</si>
  <si>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</si>
  <si>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</si>
  <si>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</si>
  <si>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</si>
  <si>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</si>
  <si>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</si>
  <si>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</si>
  <si>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</si>
  <si>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</si>
  <si>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</si>
  <si>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</si>
  <si>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</si>
  <si>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</si>
  <si>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</si>
  <si>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</si>
  <si>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</si>
  <si>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</si>
  <si>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</si>
  <si>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</si>
  <si>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</si>
  <si>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</si>
  <si>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</si>
  <si>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</si>
  <si>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</si>
  <si>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</si>
  <si>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</si>
  <si>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</si>
  <si>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</si>
  <si>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</si>
  <si>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</si>
  <si>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</si>
  <si>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</si>
  <si>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</si>
  <si>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</si>
  <si>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</si>
  <si>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</si>
  <si>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</si>
  <si>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</si>
  <si>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</si>
  <si>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</si>
  <si>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</si>
  <si>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</si>
  <si>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</si>
  <si>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</si>
  <si>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</si>
  <si>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</si>
  <si>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</si>
  <si>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</si>
  <si>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</si>
  <si>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</si>
  <si>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</si>
  <si>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</si>
  <si>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</si>
  <si>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</si>
  <si>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</si>
  <si>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</si>
  <si>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</si>
  <si>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</si>
  <si>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</si>
  <si>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</si>
  <si>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</si>
  <si>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</si>
  <si>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</si>
  <si>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</si>
  <si>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</si>
  <si>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</si>
  <si>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</si>
  <si>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</si>
  <si>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</si>
  <si>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</si>
  <si>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</si>
  <si>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</si>
  <si>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</si>
  <si>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</si>
  <si>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</si>
  <si>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</si>
  <si>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</si>
  <si>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</si>
  <si>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</si>
  <si>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</si>
  <si>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</si>
  <si>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</si>
  <si>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</si>
  <si>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</si>
  <si>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</si>
  <si>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</si>
  <si>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</si>
  <si>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</si>
  <si>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</si>
  <si>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</si>
  <si>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</si>
  <si>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</si>
  <si>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</si>
  <si>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</si>
  <si>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</si>
  <si>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</si>
  <si>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</si>
  <si>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</si>
  <si>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</si>
  <si>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</si>
  <si>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</si>
  <si>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</si>
  <si>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</si>
  <si>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</si>
  <si>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</si>
  <si>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</si>
  <si>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</si>
  <si>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</si>
  <si>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</si>
  <si>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</si>
  <si>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</si>
  <si>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</si>
  <si>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</si>
  <si>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</si>
  <si>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</si>
  <si>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</si>
  <si>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</si>
  <si>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</si>
  <si>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</si>
  <si>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</si>
  <si>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</si>
  <si>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</si>
  <si>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</si>
  <si>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</si>
  <si>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</si>
  <si>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</si>
  <si>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</si>
  <si>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</si>
  <si>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</si>
  <si>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</si>
  <si>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</si>
  <si>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</si>
  <si>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</si>
  <si>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</si>
  <si>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</si>
  <si>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</si>
  <si>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</si>
  <si>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</si>
  <si>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</si>
  <si>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</si>
  <si>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</si>
  <si>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</si>
  <si>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</si>
  <si>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</si>
  <si>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</si>
  <si>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</si>
  <si>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</si>
  <si>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</si>
  <si>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</si>
  <si>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</si>
  <si>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</si>
  <si>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</si>
  <si>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</si>
  <si>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</si>
  <si>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</si>
  <si>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</si>
  <si>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</si>
  <si>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</si>
  <si>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</si>
  <si>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</si>
  <si>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</si>
  <si>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</si>
  <si>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</si>
  <si>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</si>
  <si>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</si>
  <si>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</si>
  <si>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</si>
  <si>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</si>
  <si>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</si>
  <si>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</si>
  <si>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</si>
  <si>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</si>
  <si>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</si>
  <si>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</si>
  <si>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</si>
  <si>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</si>
  <si>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</si>
  <si>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</si>
  <si>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</si>
  <si>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</si>
  <si>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</si>
  <si>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</si>
  <si>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</si>
  <si>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</si>
  <si>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</si>
  <si>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</si>
  <si>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</si>
  <si>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</si>
  <si>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</si>
  <si>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</si>
  <si>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</si>
  <si>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</si>
  <si>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</si>
  <si>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</si>
  <si>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</si>
  <si>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</si>
  <si>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</si>
  <si>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</si>
  <si>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</si>
  <si>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</si>
  <si>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</si>
  <si>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</si>
  <si>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</si>
  <si>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</si>
  <si>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</si>
  <si>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</si>
  <si>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</si>
  <si>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</si>
  <si>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</si>
  <si>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</si>
  <si>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</si>
  <si>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</si>
  <si>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</si>
  <si>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</si>
  <si>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</si>
  <si>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</si>
  <si>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</si>
  <si>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</si>
  <si>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</si>
  <si>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</si>
  <si>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</si>
  <si>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</si>
  <si>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</si>
  <si>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</si>
  <si>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</si>
  <si>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</si>
  <si>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</si>
  <si>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</si>
  <si>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</si>
  <si>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</si>
  <si>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</si>
  <si>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</si>
  <si>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</si>
  <si>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</si>
  <si>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</si>
  <si>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</si>
  <si>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</si>
  <si>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</si>
  <si>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</si>
  <si>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</si>
  <si>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</si>
  <si>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</si>
  <si>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</si>
  <si>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</si>
  <si>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</si>
  <si>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</si>
  <si>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</si>
  <si>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</si>
  <si>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</si>
  <si>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</si>
  <si>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</si>
  <si>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</si>
  <si>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</si>
  <si>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</si>
  <si>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</si>
  <si>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</si>
  <si>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</si>
  <si>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</si>
  <si>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</si>
  <si>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</si>
  <si>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</si>
  <si>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</si>
  <si>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</si>
  <si>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</si>
  <si>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</si>
  <si>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</si>
  <si>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</si>
  <si>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</si>
  <si>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</si>
  <si>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</si>
  <si>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</si>
  <si>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</si>
  <si>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</si>
  <si>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</si>
  <si>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</si>
  <si>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</si>
  <si>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</si>
  <si>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</si>
  <si>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</si>
  <si>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</si>
  <si>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</si>
  <si>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</si>
  <si>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</si>
  <si>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</si>
  <si>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</si>
  <si>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</si>
  <si>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</si>
  <si>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</si>
  <si>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</si>
  <si>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</si>
  <si>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</si>
  <si>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</si>
  <si>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</si>
  <si>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</si>
  <si>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</si>
  <si>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</si>
  <si>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</si>
  <si>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</si>
  <si>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</si>
  <si>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</si>
  <si>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</si>
  <si>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</si>
  <si>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</si>
  <si>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</si>
  <si>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</si>
  <si>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</si>
  <si>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</si>
  <si>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</si>
  <si>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</si>
  <si>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</si>
  <si>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</si>
  <si>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</si>
  <si>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</si>
  <si>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</si>
  <si>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</si>
  <si>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</si>
  <si>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</si>
  <si>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</si>
  <si>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</si>
  <si>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</si>
  <si>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</si>
  <si>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</si>
  <si>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</si>
  <si>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</si>
  <si>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</si>
  <si>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</si>
  <si>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</si>
  <si>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</si>
  <si>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</si>
  <si>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</si>
  <si>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</si>
  <si>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</si>
  <si>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</si>
  <si>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</si>
  <si>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</si>
  <si>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</si>
  <si>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</si>
  <si>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</si>
  <si>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</si>
  <si>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</si>
  <si>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</si>
  <si>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</si>
  <si>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</si>
  <si>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</si>
  <si>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</si>
  <si>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</si>
  <si>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</si>
  <si>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</si>
  <si>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</si>
  <si>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</si>
  <si>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</si>
  <si>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</si>
  <si>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</si>
  <si>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</si>
  <si>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</si>
  <si>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</si>
  <si>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</si>
  <si>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</si>
  <si>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</si>
  <si>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</si>
  <si>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</si>
  <si>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</si>
  <si>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</si>
  <si>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</si>
  <si>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</si>
  <si>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</si>
  <si>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</si>
  <si>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</si>
  <si>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</si>
  <si>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</si>
  <si>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</si>
  <si>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</si>
  <si>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</si>
  <si>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</si>
  <si>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</si>
  <si>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</si>
  <si>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</si>
  <si>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</si>
  <si>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</si>
  <si>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</si>
  <si>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</si>
  <si>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</si>
  <si>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</si>
  <si>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</si>
  <si>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</si>
  <si>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</si>
  <si>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</si>
  <si>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</si>
  <si>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</si>
  <si>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</si>
  <si>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</si>
  <si>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</si>
  <si>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</si>
  <si>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</si>
  <si>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</si>
  <si>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</si>
  <si>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</si>
  <si>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</si>
  <si>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</si>
  <si>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</si>
  <si>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</si>
  <si>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</si>
  <si>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</si>
  <si>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</si>
  <si>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</si>
  <si>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</si>
  <si>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</si>
  <si>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</si>
  <si>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</si>
  <si>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</si>
  <si>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</si>
  <si>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</si>
  <si>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</si>
  <si>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</si>
  <si>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</si>
  <si>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</si>
  <si>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</si>
  <si>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</si>
  <si>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</si>
  <si>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</si>
  <si>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</si>
  <si>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</si>
  <si>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</si>
  <si>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</si>
  <si>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</si>
  <si>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</si>
  <si>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</si>
  <si>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</si>
  <si>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</si>
  <si>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</si>
  <si>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</si>
  <si>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</si>
  <si>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</si>
  <si>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</si>
  <si>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</si>
  <si>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</si>
  <si>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</si>
  <si>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</si>
  <si>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</si>
  <si>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</si>
  <si>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</si>
  <si>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</si>
  <si>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</si>
  <si>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</si>
  <si>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</si>
  <si>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</si>
  <si>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</si>
  <si>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</si>
  <si>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</si>
  <si>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</si>
  <si>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</si>
  <si>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</si>
  <si>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</si>
  <si>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</si>
  <si>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</si>
  <si>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</si>
  <si>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</si>
  <si>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</si>
  <si>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</si>
  <si>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</si>
  <si>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</si>
  <si>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</si>
  <si>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</si>
  <si>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</si>
  <si>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</si>
  <si>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</si>
  <si>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</si>
  <si>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</si>
  <si>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</si>
  <si>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</si>
  <si>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</si>
  <si>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</si>
  <si>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</si>
  <si>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</si>
  <si>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</si>
  <si>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</si>
  <si>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</si>
  <si>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</si>
  <si>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</si>
  <si>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</si>
  <si>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</si>
  <si>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</si>
  <si>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</si>
  <si>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</si>
  <si>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</si>
  <si>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</si>
  <si>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</si>
  <si>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</si>
  <si>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</si>
  <si>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</si>
  <si>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</si>
  <si>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</si>
  <si>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</si>
  <si>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</si>
  <si>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</si>
  <si>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</si>
  <si>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</si>
  <si>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</si>
  <si>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</si>
  <si>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</si>
  <si>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</si>
  <si>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</si>
  <si>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</si>
  <si>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</si>
  <si>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</si>
  <si>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</si>
  <si>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</si>
  <si>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</si>
  <si>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</si>
  <si>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</si>
  <si>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</si>
  <si>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</si>
  <si>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</si>
  <si>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</si>
  <si>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</si>
  <si>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</si>
  <si>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</si>
  <si>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</si>
  <si>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</si>
  <si>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</si>
  <si>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</si>
  <si>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</si>
  <si>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</si>
  <si>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</si>
  <si>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</si>
  <si>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</si>
  <si>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</si>
  <si>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</si>
  <si>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</si>
  <si>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</si>
  <si>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</si>
  <si>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</si>
  <si>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</si>
  <si>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</si>
  <si>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</si>
  <si>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</si>
  <si>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</si>
  <si>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</si>
  <si>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</si>
  <si>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</si>
  <si>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</si>
  <si>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</si>
  <si>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</si>
  <si>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</si>
  <si>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</si>
  <si>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</si>
  <si>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</si>
  <si>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</si>
  <si>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</si>
  <si>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</si>
  <si>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</si>
  <si>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</si>
  <si>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</si>
  <si>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</si>
  <si>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</si>
  <si>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</si>
  <si>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</si>
  <si>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</si>
  <si>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</si>
  <si>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</si>
  <si>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</si>
  <si>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</si>
  <si>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</si>
  <si>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</si>
  <si>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</si>
  <si>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</si>
  <si>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</si>
  <si>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</si>
  <si>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</si>
  <si>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</si>
  <si>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</si>
  <si>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</si>
  <si>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</si>
  <si>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</si>
  <si>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</si>
  <si>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</si>
  <si>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</si>
  <si>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</si>
  <si>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</si>
  <si>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</si>
  <si>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</si>
  <si>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</si>
  <si>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</si>
  <si>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</si>
  <si>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</si>
  <si>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</si>
  <si>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</si>
  <si>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</si>
  <si>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</si>
  <si>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</si>
  <si>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</si>
  <si>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</si>
  <si>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</si>
  <si>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</si>
  <si>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</si>
  <si>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</si>
  <si>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</si>
  <si>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</si>
  <si>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</si>
  <si>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</si>
  <si>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</si>
  <si>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</si>
  <si>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</si>
  <si>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</si>
  <si>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</si>
  <si>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</si>
  <si>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</si>
  <si>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</si>
  <si>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</si>
  <si>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</si>
  <si>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</si>
  <si>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</si>
  <si>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</si>
  <si>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</si>
  <si>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</si>
  <si>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</si>
  <si>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</si>
  <si>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</si>
  <si>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</si>
  <si>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</si>
  <si>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</si>
  <si>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</si>
  <si>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</si>
  <si>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</si>
  <si>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</si>
  <si>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</si>
  <si>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</si>
  <si>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</si>
  <si>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</si>
  <si>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</si>
  <si>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</si>
  <si>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</si>
  <si>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</si>
  <si>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</si>
  <si>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</si>
  <si>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</si>
  <si>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</si>
  <si>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</si>
  <si>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</si>
  <si>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</si>
  <si>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</si>
  <si>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</si>
  <si>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</si>
  <si>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</si>
  <si>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</si>
  <si>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</si>
  <si>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</si>
  <si>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</si>
  <si>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</si>
  <si>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</si>
  <si>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</si>
  <si>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</si>
  <si>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</si>
  <si>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</si>
  <si>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</si>
  <si>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</si>
  <si>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</si>
  <si>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</si>
  <si>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</si>
  <si>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</si>
  <si>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</si>
  <si>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</si>
  <si>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</si>
  <si>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</si>
  <si>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</si>
  <si>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</si>
  <si>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</si>
  <si>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</si>
  <si>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</si>
  <si>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</si>
  <si>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</si>
  <si>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</si>
  <si>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</si>
  <si>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</si>
  <si>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</si>
  <si>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</si>
  <si>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</si>
  <si>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</si>
  <si>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</si>
  <si>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</si>
  <si>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</si>
  <si>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</si>
  <si>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</si>
  <si>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</si>
  <si>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</si>
  <si>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</si>
  <si>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</si>
  <si>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</si>
  <si>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</si>
  <si>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</si>
  <si>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</si>
  <si>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</si>
  <si>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</si>
  <si>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</si>
  <si>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</si>
  <si>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</si>
  <si>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</si>
  <si>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</si>
  <si>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</si>
  <si>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</si>
  <si>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</si>
  <si>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</si>
  <si>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</si>
  <si>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</si>
  <si>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</si>
  <si>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</si>
  <si>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</si>
  <si>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</si>
  <si>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</si>
  <si>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</si>
  <si>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</si>
  <si>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</si>
  <si>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</si>
  <si>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</si>
  <si>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</si>
  <si>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</si>
  <si>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</si>
  <si>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</si>
  <si>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</si>
  <si>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</si>
  <si>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</si>
  <si>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</si>
  <si>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</si>
  <si>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</si>
  <si>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</si>
  <si>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</si>
  <si>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</si>
  <si>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</si>
  <si>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</si>
  <si>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</si>
  <si>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</si>
  <si>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</si>
  <si>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</si>
  <si>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</si>
  <si>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</si>
  <si>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</si>
  <si>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</si>
  <si>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</si>
  <si>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</si>
  <si>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</si>
  <si>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</si>
  <si>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</si>
  <si>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</si>
  <si>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</si>
  <si>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</si>
  <si>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</si>
  <si>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</si>
  <si>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</si>
  <si>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</si>
  <si>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</si>
  <si>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</si>
  <si>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</si>
  <si>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</si>
  <si>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</si>
  <si>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</si>
  <si>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</si>
  <si>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</si>
  <si>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</si>
  <si>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</si>
  <si>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</si>
  <si>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</si>
  <si>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</si>
  <si>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</si>
  <si>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</si>
  <si>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</si>
  <si>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</si>
  <si>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</si>
  <si>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</si>
  <si>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</si>
  <si>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</si>
  <si>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</si>
  <si>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</si>
  <si>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</si>
  <si>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</si>
  <si>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</si>
  <si>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</si>
  <si>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</si>
  <si>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</si>
  <si>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</si>
  <si>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</si>
  <si>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</si>
  <si>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</si>
  <si>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</si>
  <si>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</si>
  <si>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</si>
  <si>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</si>
  <si>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</si>
  <si>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</si>
  <si>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</si>
  <si>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</si>
  <si>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</si>
  <si>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</si>
  <si>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</si>
  <si>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</si>
  <si>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</si>
  <si>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</si>
  <si>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</si>
  <si>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</si>
  <si>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</si>
  <si>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</si>
  <si>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</si>
  <si>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</si>
  <si>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</si>
  <si>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</si>
  <si>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</si>
  <si>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</si>
  <si>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</si>
  <si>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</si>
  <si>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</si>
  <si>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</si>
  <si>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</si>
  <si>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</si>
  <si>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</si>
  <si>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</si>
  <si>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</si>
  <si>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</si>
  <si>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</si>
  <si>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</si>
  <si>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</si>
  <si>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</si>
  <si>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</si>
  <si>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</si>
  <si>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</si>
  <si>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</si>
  <si>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</si>
  <si>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</si>
  <si>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</si>
  <si>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</si>
  <si>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</si>
  <si>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</si>
  <si>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</si>
  <si>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</si>
  <si>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</si>
  <si>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</si>
  <si>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</si>
  <si>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</si>
  <si>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</si>
  <si>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</si>
  <si>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</si>
  <si>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</si>
  <si>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</si>
  <si>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</si>
  <si>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</si>
  <si>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</si>
  <si>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</si>
  <si>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</si>
  <si>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</si>
  <si>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</si>
  <si>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</si>
  <si>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</si>
  <si>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</si>
  <si>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</si>
  <si>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</si>
  <si>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</si>
  <si>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</si>
  <si>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</si>
  <si>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</si>
  <si>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</si>
  <si>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</si>
  <si>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</si>
  <si>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</si>
  <si>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</si>
  <si>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</si>
  <si>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</si>
  <si>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</si>
  <si>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</si>
  <si>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</si>
  <si>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</si>
  <si>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</si>
  <si>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</si>
  <si>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</si>
  <si>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</si>
  <si>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</si>
  <si>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</si>
  <si>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</si>
  <si>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</si>
  <si>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</si>
  <si>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</si>
  <si>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</si>
  <si>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</si>
  <si>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</si>
  <si>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</si>
  <si>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</si>
  <si>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</si>
  <si>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</si>
  <si>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</si>
  <si>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</si>
  <si>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</si>
  <si>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</si>
  <si>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</si>
  <si>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</si>
  <si>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</si>
  <si>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</si>
  <si>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</si>
  <si>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</si>
  <si>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</si>
  <si>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</si>
  <si>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</si>
  <si>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</si>
  <si>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</si>
  <si>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</si>
  <si>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</si>
  <si>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</si>
  <si>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</si>
  <si>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</si>
  <si>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</si>
  <si>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</si>
  <si>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</si>
  <si>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</si>
  <si>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</si>
  <si>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</si>
  <si>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</si>
  <si>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</si>
  <si>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</si>
  <si>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</si>
  <si>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</si>
  <si>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</si>
  <si>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</si>
  <si>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</si>
  <si>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</si>
  <si>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</si>
  <si>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</si>
  <si>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</si>
  <si>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</si>
  <si>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</si>
  <si>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</si>
  <si>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</si>
  <si>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</si>
  <si>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</si>
  <si>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</si>
  <si>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</si>
  <si>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</si>
  <si>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</si>
  <si>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</si>
  <si>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</si>
  <si>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</si>
  <si>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</si>
  <si>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</si>
  <si>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</si>
  <si>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</si>
  <si>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</si>
  <si>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</si>
  <si>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</si>
  <si>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</si>
  <si>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</si>
  <si>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</si>
  <si>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</si>
  <si>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</si>
  <si>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</si>
  <si>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</si>
  <si>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</si>
  <si>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</si>
  <si>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</si>
  <si>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</si>
  <si>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</si>
  <si>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</si>
  <si>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</si>
  <si>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</si>
  <si>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</si>
  <si>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</si>
  <si>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</si>
  <si>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</si>
  <si>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</si>
  <si>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</si>
  <si>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</si>
  <si>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</si>
  <si>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</si>
  <si>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</si>
  <si>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</si>
  <si>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</si>
  <si>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</si>
  <si>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</si>
  <si>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</si>
  <si>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</si>
  <si>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</si>
  <si>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</si>
  <si>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</si>
  <si>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</si>
  <si>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</si>
  <si>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</si>
  <si>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</si>
  <si>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</si>
  <si>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</si>
  <si>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</si>
  <si>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</si>
  <si>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</si>
  <si>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</si>
  <si>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</si>
  <si>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</si>
  <si>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</si>
  <si>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</si>
  <si>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</si>
  <si>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</si>
  <si>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</si>
  <si>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</si>
  <si>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</si>
  <si>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</si>
  <si>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</si>
  <si>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</si>
  <si>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</si>
  <si>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</si>
  <si>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</si>
  <si>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</si>
  <si>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</si>
  <si>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</si>
  <si>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</si>
  <si>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</si>
  <si>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</si>
  <si>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</si>
  <si>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</si>
  <si>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</si>
  <si>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</si>
  <si>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</si>
  <si>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</si>
  <si>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</si>
  <si>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</si>
  <si>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</si>
  <si>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</si>
  <si>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</si>
  <si>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</si>
  <si>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</si>
  <si>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</si>
  <si>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</si>
  <si>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</si>
  <si>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</si>
  <si>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</si>
  <si>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</si>
  <si>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</si>
  <si>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</si>
  <si>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</si>
  <si>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</si>
  <si>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</si>
  <si>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</si>
  <si>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</si>
  <si>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</si>
  <si>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</si>
  <si>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</si>
  <si>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</si>
  <si>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</si>
  <si>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</si>
  <si>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</si>
  <si>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</si>
  <si>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</si>
  <si>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</si>
  <si>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</si>
  <si>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</si>
  <si>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</si>
  <si>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</si>
  <si>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</si>
  <si>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</si>
  <si>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</si>
  <si>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</si>
  <si>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</si>
  <si>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</si>
  <si>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</si>
  <si>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</si>
  <si>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</si>
  <si>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</si>
  <si>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</si>
  <si>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</si>
  <si>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</si>
  <si>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</si>
  <si>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</si>
  <si>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</si>
  <si>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</si>
  <si>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</si>
  <si>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</si>
  <si>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</si>
  <si>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</si>
  <si>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</si>
  <si>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</si>
  <si>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</si>
  <si>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</si>
  <si>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</si>
  <si>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</si>
  <si>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</si>
  <si>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</si>
  <si>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</si>
  <si>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</si>
  <si>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</si>
  <si>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</si>
  <si>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</si>
  <si>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</si>
  <si>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</si>
  <si>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</si>
  <si>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</si>
  <si>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</si>
  <si>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</si>
  <si>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</si>
  <si>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</si>
  <si>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</si>
  <si>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</si>
  <si>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</si>
  <si>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</si>
  <si>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</si>
  <si>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</si>
  <si>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</si>
  <si>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</si>
  <si>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</si>
  <si>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</si>
  <si>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</si>
  <si>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</si>
  <si>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</si>
  <si>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</si>
  <si>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</si>
  <si>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</si>
  <si>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</si>
  <si>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</si>
  <si>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</si>
  <si>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</si>
  <si>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</si>
  <si>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</si>
  <si>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</si>
  <si>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</si>
  <si>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</si>
  <si>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</si>
  <si>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</si>
  <si>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</si>
  <si>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</si>
  <si>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</si>
  <si>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</si>
  <si>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</si>
  <si>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</si>
  <si>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</si>
  <si>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</si>
  <si>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</si>
  <si>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</si>
  <si>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</si>
  <si>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</si>
  <si>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</si>
  <si>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</si>
  <si>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</si>
  <si>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</si>
  <si>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</si>
  <si>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</si>
  <si>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</si>
  <si>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</si>
  <si>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</si>
  <si>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</si>
  <si>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</si>
  <si>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</si>
  <si>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</si>
  <si>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</si>
  <si>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</si>
  <si>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</si>
  <si>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</si>
  <si>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</si>
  <si>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</si>
  <si>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</si>
  <si>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</si>
  <si>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</si>
  <si>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</si>
  <si>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</si>
  <si>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</si>
  <si>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</si>
  <si>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</si>
  <si>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</si>
  <si>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</si>
  <si>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</si>
  <si>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</si>
  <si>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</si>
  <si>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</si>
  <si>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</si>
  <si>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</si>
  <si>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</si>
  <si>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</si>
  <si>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</si>
  <si>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</si>
  <si>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</si>
  <si>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</si>
  <si>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</si>
  <si>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</si>
  <si>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</si>
  <si>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</si>
  <si>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</si>
  <si>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</si>
  <si>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</si>
  <si>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</si>
  <si>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</si>
  <si>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</si>
  <si>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</si>
  <si>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</si>
  <si>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</si>
  <si>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</si>
  <si>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</si>
  <si>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</si>
  <si>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</si>
  <si>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</si>
  <si>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</si>
  <si>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</si>
  <si>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</si>
  <si>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</si>
  <si>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</si>
  <si>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</si>
  <si>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</si>
  <si>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</si>
  <si>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</si>
  <si>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</si>
  <si>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</si>
  <si>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</si>
  <si>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</si>
  <si>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</si>
  <si>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</si>
  <si>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</si>
  <si>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</si>
  <si>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</si>
  <si>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</si>
  <si>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</si>
  <si>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</si>
  <si>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</si>
  <si>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</si>
  <si>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</si>
  <si>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</si>
  <si>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</si>
  <si>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</si>
  <si>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</si>
  <si>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</si>
  <si>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</si>
  <si>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</si>
  <si>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</si>
  <si>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</si>
  <si>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</si>
  <si>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</si>
  <si>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</si>
  <si>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</si>
  <si>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</si>
  <si>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</si>
  <si>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</si>
  <si>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</si>
  <si>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</si>
  <si>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</si>
  <si>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</si>
  <si>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</si>
  <si>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</si>
  <si>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</si>
  <si>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</si>
  <si>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</si>
  <si>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</si>
  <si>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</si>
  <si>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</si>
  <si>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</si>
  <si>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</si>
  <si>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</si>
  <si>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</si>
  <si>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</si>
  <si>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</si>
  <si>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</si>
  <si>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</si>
  <si>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</si>
  <si>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</si>
  <si>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</si>
  <si>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</si>
  <si>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</si>
  <si>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</si>
  <si>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</si>
  <si>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</si>
  <si>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</si>
  <si>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</si>
  <si>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</si>
  <si>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</si>
  <si>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</si>
  <si>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</si>
  <si>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</si>
  <si>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</si>
  <si>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</si>
  <si>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</si>
  <si>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</si>
  <si>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</si>
  <si>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</si>
  <si>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</si>
  <si>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</si>
  <si>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</si>
  <si>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</si>
  <si>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</si>
  <si>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</si>
  <si>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</si>
  <si>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</si>
  <si>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</si>
  <si>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</si>
  <si>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</si>
  <si>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</si>
  <si>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</si>
  <si>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</si>
  <si>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</si>
  <si>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</si>
  <si>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</si>
  <si>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</si>
  <si>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</si>
  <si>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</si>
  <si>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</si>
  <si>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</si>
  <si>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</si>
  <si>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</si>
  <si>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</si>
  <si>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</si>
  <si>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</si>
  <si>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</si>
  <si>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</si>
  <si>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</si>
  <si>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</si>
  <si>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</si>
  <si>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</si>
  <si>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</si>
  <si>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</si>
  <si>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</si>
  <si>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</si>
  <si>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</si>
  <si>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</si>
  <si>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</si>
  <si>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</si>
  <si>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</si>
  <si>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</si>
  <si>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</si>
  <si>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</si>
  <si>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</si>
  <si>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</si>
  <si>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</si>
  <si>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</si>
  <si>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</si>
  <si>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</si>
  <si>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</si>
  <si>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</si>
  <si>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</si>
  <si>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</si>
  <si>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</si>
  <si>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</si>
  <si>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</si>
  <si>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</si>
  <si>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</si>
  <si>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</si>
  <si>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</si>
  <si>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</si>
  <si>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</si>
  <si>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</si>
  <si>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</si>
  <si>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</si>
  <si>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</si>
  <si>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</si>
  <si>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</si>
  <si>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</si>
  <si>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</si>
  <si>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</si>
  <si>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</si>
  <si>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</si>
  <si>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</si>
  <si>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</si>
  <si>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</si>
  <si>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</si>
  <si>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</si>
  <si>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</si>
  <si>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</si>
  <si>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</si>
  <si>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</si>
  <si>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</si>
  <si>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</si>
  <si>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</si>
  <si>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</si>
  <si>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</si>
  <si>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</si>
  <si>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</si>
  <si>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</si>
  <si>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</si>
  <si>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</si>
  <si>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</si>
  <si>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</si>
  <si>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</si>
  <si>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</si>
  <si>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</si>
  <si>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</si>
  <si>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</si>
  <si>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</si>
  <si>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</si>
  <si>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</si>
  <si>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</si>
  <si>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</si>
  <si>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</si>
  <si>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</si>
  <si>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</si>
  <si>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</si>
  <si>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</si>
  <si>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</si>
  <si>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</si>
  <si>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</si>
  <si>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</si>
  <si>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</si>
  <si>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</si>
  <si>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</si>
  <si>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</si>
  <si>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</si>
  <si>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</si>
  <si>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</si>
  <si>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</si>
  <si>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</si>
  <si>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</si>
  <si>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</si>
  <si>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</si>
  <si>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</si>
  <si>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</si>
  <si>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</si>
  <si>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</si>
  <si>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</si>
  <si>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</si>
  <si>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</si>
  <si>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</si>
  <si>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</si>
  <si>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</si>
  <si>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</si>
  <si>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</si>
  <si>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</si>
  <si>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</si>
  <si>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</si>
  <si>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</si>
  <si>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</si>
  <si>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</si>
  <si>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</si>
  <si>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</si>
  <si>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</si>
  <si>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</si>
  <si>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</si>
  <si>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</si>
  <si>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</si>
  <si>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</si>
  <si>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</si>
  <si>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</si>
  <si>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</si>
  <si>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</si>
  <si>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</si>
  <si>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</si>
  <si>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</si>
  <si>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</si>
  <si>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</si>
  <si>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</si>
  <si>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</si>
  <si>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</si>
  <si>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</si>
  <si>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</si>
  <si>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</si>
  <si>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</si>
  <si>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</si>
  <si>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</si>
  <si>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</si>
  <si>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</si>
  <si>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</si>
  <si>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</si>
  <si>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</si>
  <si>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</si>
  <si>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</si>
  <si>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</si>
  <si>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</si>
  <si>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</si>
  <si>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</si>
  <si>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</si>
  <si>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</si>
  <si>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</si>
  <si>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</si>
  <si>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</si>
  <si>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</si>
  <si>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</si>
  <si>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</si>
  <si>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</si>
  <si>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</si>
  <si>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</si>
  <si>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</si>
  <si>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</si>
  <si>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</si>
  <si>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</si>
  <si>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</si>
  <si>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</si>
  <si>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</si>
  <si>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</si>
  <si>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</si>
  <si>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</si>
  <si>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</si>
  <si>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</si>
  <si>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</si>
  <si>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</si>
  <si>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</si>
  <si>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</si>
  <si>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</si>
  <si>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</si>
  <si>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</si>
  <si>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</si>
  <si>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</si>
  <si>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</si>
  <si>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</si>
  <si>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</si>
  <si>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</si>
  <si>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</si>
  <si>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</si>
  <si>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</si>
  <si>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</si>
  <si>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</si>
  <si>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</si>
  <si>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</si>
  <si>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</si>
  <si>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</si>
  <si>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</si>
  <si>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</si>
  <si>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</si>
  <si>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</si>
  <si>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</si>
  <si>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</si>
  <si>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</si>
  <si>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</si>
  <si>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</si>
  <si>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</si>
  <si>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</si>
  <si>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</si>
  <si>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</si>
  <si>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</si>
  <si>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</si>
  <si>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</si>
  <si>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</si>
  <si>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</si>
  <si>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</si>
  <si>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</si>
  <si>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</si>
  <si>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</si>
  <si>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</si>
  <si>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</si>
  <si>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</si>
  <si>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</si>
  <si>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</si>
  <si>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</si>
  <si>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</si>
  <si>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</si>
  <si>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</si>
  <si>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</si>
  <si>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</si>
  <si>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</si>
  <si>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</si>
  <si>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</si>
  <si>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</si>
  <si>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</si>
  <si>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</si>
  <si>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</si>
  <si>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</si>
  <si>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</si>
  <si>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</si>
  <si>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</si>
  <si>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</si>
  <si>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</si>
  <si>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</si>
  <si>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</si>
  <si>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</si>
  <si>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</si>
  <si>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</si>
  <si>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</si>
  <si>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</si>
  <si>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</si>
  <si>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</si>
  <si>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</si>
  <si>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</si>
  <si>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</si>
  <si>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</si>
  <si>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</si>
  <si>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</si>
  <si>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</si>
  <si>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</si>
  <si>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</si>
  <si>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</si>
  <si>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</si>
  <si>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</si>
  <si>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</si>
  <si>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</si>
  <si>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</si>
  <si>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</si>
  <si>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</si>
  <si>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</si>
  <si>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</si>
  <si>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</si>
  <si>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</si>
  <si>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</si>
  <si>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</si>
  <si>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</si>
  <si>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</si>
  <si>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</si>
  <si>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</si>
  <si>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</si>
  <si>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</si>
  <si>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</si>
  <si>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</si>
  <si>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</si>
  <si>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</si>
  <si>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</si>
  <si>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</si>
  <si>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</si>
  <si>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</si>
  <si>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</si>
  <si>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</si>
  <si>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</si>
  <si>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</si>
  <si>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</si>
  <si>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</si>
  <si>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</si>
  <si>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</si>
  <si>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</si>
  <si>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</si>
  <si>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</si>
  <si>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</si>
  <si>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</si>
  <si>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</si>
  <si>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</si>
  <si>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</si>
  <si>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</si>
  <si>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</si>
  <si>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</si>
  <si>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</si>
  <si>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</si>
  <si>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</si>
  <si>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</si>
  <si>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</si>
  <si>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</si>
  <si>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</si>
  <si>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</si>
  <si>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</si>
  <si>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</si>
  <si>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</si>
  <si>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</si>
  <si>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</si>
  <si>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</si>
  <si>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</si>
  <si>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</si>
  <si>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</si>
  <si>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</si>
  <si>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</si>
  <si>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</si>
  <si>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</si>
  <si>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</si>
  <si>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</si>
  <si>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</si>
  <si>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</si>
  <si>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</si>
  <si>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</si>
  <si>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</si>
  <si>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</si>
  <si>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</si>
  <si>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</si>
  <si>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</si>
  <si>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</si>
  <si>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</si>
  <si>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</si>
  <si>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</si>
  <si>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</si>
  <si>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</si>
  <si>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</si>
  <si>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</si>
  <si>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</si>
  <si>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</si>
  <si>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</si>
  <si>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</si>
  <si>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</si>
  <si>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</si>
  <si>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</si>
  <si>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</si>
  <si>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</si>
  <si>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</si>
  <si>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</si>
  <si>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</si>
  <si>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</si>
  <si>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</si>
  <si>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</si>
  <si>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</si>
  <si>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</si>
  <si>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</si>
  <si>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</si>
  <si>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</si>
  <si>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</si>
  <si>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</si>
  <si>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</si>
  <si>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</si>
  <si>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</si>
  <si>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</si>
  <si>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</si>
  <si>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</si>
  <si>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</si>
  <si>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</si>
  <si>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</si>
  <si>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</si>
  <si>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</si>
  <si>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</si>
  <si>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</si>
  <si>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</si>
  <si>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</si>
  <si>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</si>
  <si>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</si>
  <si>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</si>
  <si>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</si>
  <si>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</si>
  <si>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</si>
  <si>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</si>
  <si>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</si>
  <si>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</si>
  <si>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</si>
  <si>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</si>
  <si>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</si>
  <si>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</si>
  <si>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</si>
  <si>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</si>
  <si>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</si>
  <si>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</si>
  <si>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</si>
  <si>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</si>
  <si>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</si>
  <si>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</si>
  <si>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</si>
  <si>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</si>
  <si>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</si>
  <si>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</si>
  <si>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</si>
  <si>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</si>
  <si>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</si>
  <si>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</si>
  <si>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</si>
  <si>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</si>
  <si>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</si>
  <si>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</si>
  <si>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</si>
  <si>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</si>
  <si>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</si>
  <si>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</si>
  <si>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</si>
  <si>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</si>
  <si>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</si>
  <si>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</si>
  <si>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</si>
  <si>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</si>
  <si>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</si>
  <si>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</si>
  <si>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</si>
  <si>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</si>
  <si>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</si>
  <si>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</si>
  <si>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</si>
  <si>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</si>
  <si>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</si>
  <si>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</si>
  <si>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</si>
  <si>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</si>
  <si>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</si>
  <si>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</si>
  <si>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</si>
  <si>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</si>
  <si>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</si>
  <si>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</si>
  <si>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</si>
  <si>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</si>
  <si>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</si>
  <si>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</si>
  <si>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</si>
  <si>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</si>
  <si>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</si>
  <si>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</si>
  <si>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</si>
  <si>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</si>
  <si>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</si>
  <si>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</si>
  <si>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</si>
  <si>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</si>
  <si>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</si>
  <si>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</si>
  <si>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</si>
  <si>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</si>
  <si>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</si>
  <si>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</si>
  <si>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</si>
  <si>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</si>
  <si>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</si>
  <si>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</si>
  <si>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</si>
  <si>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</si>
  <si>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</si>
  <si>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</si>
  <si>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</si>
  <si>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</si>
  <si>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</si>
  <si>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</si>
  <si>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</si>
  <si>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</si>
  <si>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</si>
  <si>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</si>
  <si>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</si>
  <si>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</si>
  <si>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</si>
  <si>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</si>
  <si>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</si>
  <si>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</si>
  <si>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</si>
  <si>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</si>
  <si>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</si>
  <si>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</si>
  <si>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</si>
  <si>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</si>
  <si>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</si>
  <si>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</si>
  <si>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</si>
  <si>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</si>
  <si>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</si>
  <si>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</si>
  <si>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</si>
  <si>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</si>
  <si>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</si>
  <si>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</si>
  <si>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</si>
  <si>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</si>
  <si>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</si>
  <si>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</si>
  <si>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</si>
  <si>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</si>
  <si>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</si>
  <si>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</si>
  <si>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</si>
  <si>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</si>
  <si>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</si>
  <si>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</si>
  <si>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</si>
  <si>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</si>
  <si>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</si>
  <si>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</si>
  <si>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</si>
  <si>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</si>
  <si>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</si>
  <si>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</si>
  <si>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</si>
  <si>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</si>
  <si>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</si>
  <si>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</si>
  <si>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</si>
  <si>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</si>
  <si>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</si>
  <si>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</si>
  <si>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</si>
  <si>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</si>
  <si>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</si>
  <si>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</si>
  <si>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</si>
  <si>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</si>
  <si>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</si>
  <si>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</si>
  <si>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</si>
  <si>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</si>
  <si>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</si>
  <si>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</si>
  <si>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</si>
  <si>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</si>
  <si>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</si>
  <si>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</si>
  <si>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</si>
  <si>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</si>
  <si>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</si>
  <si>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</si>
  <si>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</si>
  <si>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</si>
  <si>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</si>
  <si>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</si>
  <si>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</si>
  <si>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</si>
  <si>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</si>
  <si>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</si>
  <si>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</si>
  <si>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</si>
  <si>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</si>
  <si>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</si>
  <si>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</si>
  <si>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</si>
  <si>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</si>
  <si>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</si>
  <si>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</si>
  <si>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</si>
  <si>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</si>
  <si>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</si>
  <si>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</si>
  <si>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</si>
  <si>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</si>
  <si>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</si>
  <si>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</si>
  <si>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</si>
  <si>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</si>
  <si>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</si>
  <si>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</si>
  <si>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</si>
  <si>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</si>
  <si>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</si>
  <si>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</si>
  <si>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</si>
  <si>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</si>
  <si>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</si>
  <si>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</si>
  <si>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</si>
  <si>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</si>
  <si>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</si>
  <si>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</si>
  <si>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</si>
  <si>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</si>
  <si>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</si>
  <si>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</si>
  <si>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</si>
  <si>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</si>
  <si>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</si>
  <si>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</si>
  <si>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</si>
  <si>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</si>
  <si>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</si>
  <si>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</si>
  <si>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</si>
  <si>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</si>
  <si>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</si>
  <si>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</si>
  <si>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</si>
  <si>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</si>
  <si>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</si>
  <si>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</si>
  <si>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</si>
  <si>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</si>
  <si>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</si>
  <si>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</si>
  <si>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</si>
  <si>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</si>
  <si>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</si>
  <si>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</si>
  <si>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</si>
  <si>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</si>
  <si>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</si>
  <si>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</si>
  <si>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</si>
  <si>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</si>
  <si>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</si>
  <si>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</si>
  <si>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</si>
  <si>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</si>
  <si>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</si>
  <si>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</si>
  <si>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</si>
  <si>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</si>
  <si>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</si>
  <si>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</si>
  <si>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</si>
  <si>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</si>
  <si>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</si>
  <si>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</si>
  <si>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</si>
  <si>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</si>
  <si>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</si>
  <si>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</si>
  <si>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</si>
  <si>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</si>
  <si>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</si>
  <si>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</si>
  <si>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</si>
  <si>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</si>
  <si>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</si>
  <si>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</si>
  <si>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</si>
  <si>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</si>
  <si>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</si>
  <si>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</si>
  <si>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</si>
  <si>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</si>
  <si>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</si>
  <si>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</si>
  <si>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</si>
  <si>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</si>
  <si>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</si>
  <si>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</si>
  <si>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</si>
  <si>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</si>
  <si>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</si>
  <si>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</si>
  <si>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</si>
  <si>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</si>
  <si>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</si>
  <si>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</si>
  <si>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</si>
  <si>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</si>
  <si>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</si>
  <si>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</si>
  <si>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</si>
  <si>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</si>
  <si>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</si>
  <si>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</si>
  <si>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</si>
  <si>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</si>
  <si>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</si>
  <si>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</si>
  <si>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</si>
  <si>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</si>
  <si>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</si>
  <si>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</si>
  <si>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</si>
  <si>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</si>
  <si>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</si>
  <si>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</si>
  <si>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</si>
  <si>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</si>
  <si>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</si>
  <si>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</si>
  <si>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</si>
  <si>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</si>
  <si>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</si>
  <si>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</si>
  <si>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</si>
  <si>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</si>
  <si>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</si>
  <si>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</si>
  <si>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</si>
  <si>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</si>
  <si>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</si>
  <si>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</si>
  <si>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</si>
  <si>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</si>
  <si>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</si>
  <si>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</si>
  <si>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</si>
  <si>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</si>
  <si>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</si>
  <si>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</si>
  <si>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</si>
  <si>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</si>
  <si>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</si>
  <si>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</si>
  <si>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</si>
  <si>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</si>
  <si>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</si>
  <si>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</si>
  <si>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</si>
  <si>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</si>
  <si>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</si>
  <si>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</si>
  <si>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</si>
  <si>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</si>
  <si>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</si>
  <si>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</si>
  <si>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</si>
  <si>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</si>
  <si>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</si>
  <si>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</si>
  <si>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</si>
  <si>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</si>
  <si>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</si>
  <si>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</si>
  <si>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</si>
  <si>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</si>
  <si>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</si>
  <si>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</si>
  <si>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</si>
  <si>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</si>
  <si>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</si>
  <si>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</si>
  <si>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</si>
  <si>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</si>
  <si>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</si>
  <si>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</si>
  <si>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</si>
  <si>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</si>
  <si>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</si>
  <si>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</si>
  <si>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</si>
  <si>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</si>
  <si>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</si>
  <si>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</si>
  <si>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</si>
  <si>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</si>
  <si>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</si>
  <si>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</si>
  <si>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</si>
  <si>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</si>
  <si>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</si>
  <si>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</si>
  <si>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</si>
  <si>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</si>
  <si>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</si>
  <si>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</si>
  <si>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</si>
  <si>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</si>
  <si>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</si>
  <si>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</si>
  <si>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</si>
  <si>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</si>
  <si>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</si>
  <si>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</si>
  <si>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</si>
  <si>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</si>
  <si>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</si>
  <si>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</si>
  <si>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</si>
  <si>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</si>
  <si>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</si>
  <si>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</si>
  <si>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</si>
  <si>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</si>
  <si>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</si>
  <si>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</si>
  <si>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</si>
  <si>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</si>
  <si>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</si>
  <si>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</si>
  <si>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</si>
  <si>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</si>
  <si>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</si>
  <si>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</si>
  <si>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</si>
  <si>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</si>
  <si>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</si>
  <si>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</si>
  <si>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</si>
  <si>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</si>
  <si>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</si>
  <si>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</si>
  <si>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</si>
  <si>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</si>
  <si>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</si>
  <si>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</si>
  <si>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</si>
  <si>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</si>
  <si>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</si>
  <si>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</si>
  <si>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</si>
  <si>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</si>
  <si>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</si>
  <si>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</si>
  <si>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</si>
  <si>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</si>
  <si>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</si>
  <si>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</si>
  <si>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</si>
  <si>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</si>
  <si>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</si>
  <si>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</si>
  <si>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</si>
  <si>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</si>
  <si>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</si>
  <si>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</si>
  <si>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</si>
  <si>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</si>
  <si>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</si>
  <si>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</si>
  <si>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</si>
  <si>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</si>
  <si>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</si>
  <si>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</si>
  <si>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</si>
  <si>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</si>
  <si>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</si>
  <si>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</si>
  <si>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</si>
  <si>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</si>
  <si>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</si>
  <si>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</si>
  <si>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</si>
  <si>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</si>
  <si>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</si>
  <si>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</si>
  <si>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</si>
  <si>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</si>
  <si>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</si>
  <si>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</si>
  <si>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</si>
  <si>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</si>
  <si>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</si>
  <si>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</si>
  <si>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</si>
  <si>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</si>
  <si>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</si>
  <si>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</si>
  <si>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</si>
  <si>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</si>
  <si>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</si>
  <si>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</si>
  <si>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</si>
  <si>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</si>
  <si>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</si>
  <si>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</si>
  <si>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</si>
  <si>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</si>
  <si>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</si>
  <si>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</si>
  <si>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</si>
  <si>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</si>
  <si>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</si>
  <si>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</si>
  <si>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</si>
  <si>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</si>
  <si>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</si>
  <si>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</si>
  <si>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</si>
  <si>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</si>
  <si>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</si>
  <si>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</si>
  <si>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</si>
  <si>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</si>
  <si>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</si>
  <si>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</si>
  <si>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</si>
  <si>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</si>
  <si>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</si>
  <si>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</si>
  <si>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</si>
  <si>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</si>
  <si>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</si>
  <si>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</si>
  <si>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</si>
  <si>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</si>
  <si>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</si>
  <si>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</si>
  <si>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</si>
  <si>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</si>
  <si>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</si>
  <si>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</si>
  <si>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</si>
  <si>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</si>
  <si>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</si>
  <si>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</si>
  <si>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</si>
  <si>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</si>
  <si>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</si>
  <si>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</si>
  <si>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</si>
  <si>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</si>
  <si>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</si>
  <si>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</si>
  <si>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</si>
  <si>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</si>
  <si>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</si>
  <si>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</si>
  <si>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</si>
  <si>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</si>
  <si>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</si>
  <si>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</si>
  <si>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</si>
  <si>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</si>
  <si>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</si>
  <si>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</si>
  <si>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</si>
  <si>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</si>
  <si>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</si>
  <si>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</si>
  <si>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</si>
  <si>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</si>
  <si>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</si>
  <si>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</si>
  <si>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</si>
  <si>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</si>
  <si>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</si>
  <si>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</si>
  <si>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</si>
  <si>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</si>
  <si>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</si>
  <si>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</si>
  <si>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</si>
  <si>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</si>
  <si>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</si>
  <si>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</si>
  <si>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</si>
  <si>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</si>
  <si>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</si>
  <si>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</si>
  <si>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</si>
  <si>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</si>
  <si>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</si>
  <si>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</si>
  <si>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</si>
  <si>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</si>
  <si>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</si>
  <si>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</si>
  <si>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</si>
  <si>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</si>
  <si>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</si>
  <si>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</si>
  <si>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</si>
  <si>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</si>
  <si>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</si>
  <si>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</si>
  <si>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</si>
  <si>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</si>
  <si>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</si>
  <si>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</si>
  <si>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</si>
  <si>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</si>
  <si>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</si>
  <si>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</si>
  <si>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</si>
  <si>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</si>
  <si>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</si>
  <si>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</si>
  <si>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</si>
  <si>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</si>
  <si>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</si>
  <si>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</si>
  <si>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</si>
  <si>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</si>
  <si>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</si>
  <si>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</si>
  <si>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</si>
  <si>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</si>
  <si>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</si>
  <si>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</si>
  <si>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</si>
  <si>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</si>
  <si>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</si>
  <si>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</si>
  <si>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</si>
  <si>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</si>
  <si>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</si>
  <si>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</si>
  <si>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</si>
  <si>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</si>
  <si>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</si>
  <si>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</si>
  <si>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</si>
  <si>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</si>
  <si>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</si>
  <si>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</si>
  <si>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</si>
  <si>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</si>
  <si>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</si>
  <si>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</si>
  <si>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</si>
  <si>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</si>
  <si>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</si>
  <si>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</si>
  <si>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</si>
  <si>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</si>
  <si>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</si>
  <si>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</si>
  <si>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</si>
  <si>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</si>
  <si>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</si>
  <si>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</si>
  <si>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</si>
  <si>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</si>
  <si>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</si>
  <si>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</si>
  <si>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</si>
  <si>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</si>
  <si>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</si>
  <si>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</si>
  <si>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</si>
  <si>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</si>
  <si>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</si>
  <si>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</si>
  <si>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</si>
  <si>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</si>
  <si>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</si>
  <si>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</si>
  <si>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</si>
  <si>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</si>
  <si>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</si>
  <si>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</si>
  <si>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</si>
  <si>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</si>
  <si>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</si>
  <si>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</si>
  <si>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</si>
  <si>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</si>
  <si>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</si>
  <si>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</si>
  <si>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</si>
  <si>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</si>
  <si>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</si>
  <si>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</si>
  <si>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</si>
  <si>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</si>
  <si>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</si>
  <si>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</si>
  <si>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</si>
  <si>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</si>
  <si>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</si>
  <si>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</si>
  <si>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</si>
  <si>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</si>
  <si>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</si>
  <si>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</si>
  <si>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</si>
  <si>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</si>
  <si>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</si>
  <si>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</si>
  <si>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</si>
  <si>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</si>
  <si>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</si>
  <si>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</si>
  <si>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</si>
  <si>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</si>
  <si>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</si>
  <si>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</si>
  <si>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</si>
  <si>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</si>
  <si>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</si>
  <si>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</si>
  <si>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</si>
  <si>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</si>
  <si>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</si>
  <si>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</si>
  <si>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</si>
  <si>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</si>
  <si>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</si>
  <si>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</si>
  <si>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</si>
  <si>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</si>
  <si>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</si>
  <si>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</si>
  <si>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</si>
  <si>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</si>
  <si>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</si>
  <si>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</si>
  <si>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</si>
  <si>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</si>
  <si>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</si>
  <si>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</si>
  <si>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</si>
  <si>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</si>
  <si>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</si>
  <si>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</si>
  <si>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</si>
  <si>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</si>
  <si>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</si>
  <si>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</si>
  <si>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</si>
  <si>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</si>
  <si>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</si>
  <si>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</si>
  <si>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</si>
  <si>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</si>
  <si>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</si>
  <si>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</si>
  <si>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</si>
  <si>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</si>
  <si>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</si>
  <si>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</si>
  <si>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</si>
  <si>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</si>
  <si>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</si>
  <si>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</si>
  <si>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</si>
  <si>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</si>
  <si>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</si>
  <si>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</si>
  <si>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</si>
  <si>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</si>
  <si>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</si>
  <si>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</si>
  <si>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</si>
  <si>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</si>
  <si>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</si>
  <si>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</si>
  <si>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</si>
  <si>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</si>
  <si>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</si>
  <si>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</si>
  <si>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</si>
  <si>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</si>
  <si>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</si>
  <si>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</si>
  <si>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</si>
  <si>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</si>
  <si>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</si>
  <si>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</si>
  <si>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</si>
  <si>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</si>
  <si>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</si>
  <si>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</si>
  <si>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</si>
  <si>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</si>
  <si>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</si>
  <si>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</si>
  <si>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</si>
  <si>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</si>
  <si>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</si>
  <si>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</si>
  <si>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</si>
  <si>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</si>
  <si>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</si>
  <si>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</si>
  <si>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</si>
  <si>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</si>
  <si>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</si>
  <si>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</si>
  <si>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</si>
  <si>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</si>
  <si>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</si>
  <si>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</si>
  <si>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</si>
  <si>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</si>
  <si>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</si>
  <si>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</si>
  <si>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</si>
  <si>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</si>
  <si>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</si>
  <si>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</si>
  <si>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</si>
  <si>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</si>
  <si>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</si>
  <si>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</si>
  <si>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</si>
  <si>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</si>
  <si>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</si>
  <si>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</si>
  <si>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</si>
  <si>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</si>
  <si>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</si>
  <si>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</si>
  <si>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</si>
  <si>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</si>
  <si>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</si>
  <si>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</si>
  <si>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</si>
  <si>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</si>
  <si>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</si>
  <si>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</si>
  <si>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</si>
  <si>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</si>
  <si>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</si>
  <si>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</si>
  <si>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</si>
  <si>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</si>
  <si>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</si>
  <si>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</si>
  <si>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</si>
  <si>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</si>
  <si>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</si>
  <si>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</si>
  <si>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</si>
  <si>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</si>
  <si>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</si>
  <si>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</si>
  <si>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</si>
  <si>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</si>
  <si>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</si>
  <si>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</si>
  <si>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</si>
  <si>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</si>
  <si>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</si>
  <si>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</si>
  <si>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</si>
  <si>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</si>
  <si>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</si>
  <si>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</si>
  <si>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</si>
  <si>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</si>
  <si>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</si>
  <si>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</si>
  <si>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</si>
  <si>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</si>
  <si>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</si>
  <si>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</si>
  <si>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</si>
  <si>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</si>
  <si>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</si>
  <si>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</si>
  <si>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</si>
  <si>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</si>
  <si>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</si>
  <si>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</si>
  <si>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</si>
  <si>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</si>
  <si>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</si>
  <si>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</si>
  <si>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</si>
  <si>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</si>
  <si>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</si>
  <si>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</si>
  <si>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</si>
  <si>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</si>
  <si>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</si>
  <si>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</si>
  <si>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</si>
  <si>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</si>
  <si>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</si>
  <si>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</si>
  <si>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</si>
  <si>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</si>
  <si>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</si>
  <si>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</si>
  <si>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</si>
  <si>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</si>
  <si>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</si>
  <si>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</si>
  <si>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</si>
  <si>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</si>
  <si>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</si>
  <si>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</si>
  <si>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</si>
  <si>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</si>
  <si>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</si>
  <si>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</si>
  <si>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</si>
  <si>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</si>
  <si>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</si>
  <si>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</si>
  <si>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</si>
  <si>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</si>
  <si>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</si>
  <si>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</si>
  <si>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</si>
  <si>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</si>
  <si>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</si>
  <si>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</si>
  <si>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</si>
  <si>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</si>
  <si>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</si>
  <si>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</si>
  <si>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</si>
  <si>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</si>
  <si>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</si>
  <si>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</si>
  <si>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</si>
  <si>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</si>
  <si>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</si>
  <si>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</si>
  <si>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</si>
  <si>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</si>
  <si>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</si>
  <si>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</si>
  <si>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</si>
  <si>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</si>
  <si>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</si>
  <si>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</si>
  <si>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</si>
  <si>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</si>
  <si>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</si>
  <si>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</si>
  <si>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</si>
  <si>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</si>
  <si>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</si>
  <si>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</si>
  <si>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</si>
  <si>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</si>
  <si>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</si>
  <si>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</si>
  <si>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</si>
  <si>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</si>
  <si>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</si>
  <si>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</si>
  <si>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</si>
  <si>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</si>
  <si>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</si>
  <si>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</si>
  <si>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</si>
  <si>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</si>
  <si>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</si>
  <si>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</si>
  <si>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</si>
  <si>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</si>
  <si>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</si>
  <si>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</si>
  <si>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</si>
  <si>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</si>
  <si>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</si>
  <si>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</si>
  <si>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</si>
  <si>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</si>
  <si>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</si>
  <si>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</si>
  <si>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</si>
  <si>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</si>
  <si>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</si>
  <si>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</si>
  <si>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</si>
  <si>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</si>
  <si>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</si>
  <si>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</si>
  <si>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</si>
  <si>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</si>
  <si>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</si>
  <si>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</si>
  <si>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</si>
  <si>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</si>
  <si>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</si>
  <si>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</si>
  <si>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</si>
  <si>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</si>
  <si>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</si>
  <si>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</si>
  <si>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</si>
  <si>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</si>
  <si>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</si>
  <si>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</si>
  <si>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</si>
  <si>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</si>
  <si>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</si>
  <si>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</si>
  <si>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</si>
  <si>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</si>
  <si>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</si>
  <si>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</si>
  <si>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</si>
  <si>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</si>
  <si>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</si>
  <si>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</si>
  <si>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</si>
  <si>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</si>
  <si>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</si>
  <si>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</si>
  <si>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</si>
  <si>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</si>
  <si>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</si>
  <si>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</si>
  <si>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</si>
  <si>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</si>
  <si>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</si>
  <si>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</si>
  <si>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</si>
  <si>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</si>
  <si>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</si>
  <si>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</si>
  <si>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</si>
  <si>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</si>
  <si>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</si>
  <si>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</si>
  <si>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</si>
  <si>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</si>
  <si>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</si>
  <si>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</si>
  <si>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</si>
  <si>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</si>
  <si>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</si>
  <si>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</si>
  <si>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</si>
  <si>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</si>
  <si>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</si>
  <si>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</si>
  <si>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</si>
  <si>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</si>
  <si>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</si>
  <si>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</si>
  <si>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</si>
  <si>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</si>
  <si>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</si>
  <si>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</si>
  <si>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</si>
  <si>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</si>
  <si>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</si>
  <si>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</si>
  <si>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</si>
  <si>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</si>
  <si>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</si>
  <si>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</si>
  <si>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</si>
  <si>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</si>
  <si>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</si>
  <si>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</si>
  <si>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</si>
  <si>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</si>
  <si>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</si>
  <si>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</si>
  <si>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</si>
  <si>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</si>
  <si>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</si>
  <si>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</si>
  <si>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</si>
  <si>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</si>
  <si>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</si>
  <si>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</si>
  <si>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</si>
  <si>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</si>
  <si>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</si>
  <si>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</si>
  <si>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</si>
  <si>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</si>
  <si>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</si>
  <si>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</si>
  <si>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</si>
  <si>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7505</t>
  </si>
  <si>
    <t>78205</t>
  </si>
  <si>
    <t>62711</t>
  </si>
  <si>
    <t>Null</t>
  </si>
  <si>
    <t>18505</t>
  </si>
  <si>
    <t>45440</t>
  </si>
  <si>
    <t>90045</t>
  </si>
  <si>
    <t>90065</t>
  </si>
  <si>
    <t>95160</t>
  </si>
  <si>
    <t>95194</t>
  </si>
  <si>
    <t>23285</t>
  </si>
  <si>
    <t>41905</t>
  </si>
  <si>
    <t>63131</t>
  </si>
  <si>
    <t>19172</t>
  </si>
  <si>
    <t>97271</t>
  </si>
  <si>
    <t>77240</t>
  </si>
  <si>
    <t>10060</t>
  </si>
  <si>
    <t>49560</t>
  </si>
  <si>
    <t>33982</t>
  </si>
  <si>
    <t>98682</t>
  </si>
  <si>
    <t>80150</t>
  </si>
  <si>
    <t>94975</t>
  </si>
  <si>
    <t>80044</t>
  </si>
  <si>
    <t>11407</t>
  </si>
  <si>
    <t>58207</t>
  </si>
  <si>
    <t>25362</t>
  </si>
  <si>
    <t>72204</t>
  </si>
  <si>
    <t>80291</t>
  </si>
  <si>
    <t>55458</t>
  </si>
  <si>
    <t>85715</t>
  </si>
  <si>
    <t>70116</t>
  </si>
  <si>
    <t>6183</t>
  </si>
  <si>
    <t>84409</t>
  </si>
  <si>
    <t>2216</t>
  </si>
  <si>
    <t>14604</t>
  </si>
  <si>
    <t>10469</t>
  </si>
  <si>
    <t>35205</t>
  </si>
  <si>
    <t>92415</t>
  </si>
  <si>
    <t>23514</t>
  </si>
  <si>
    <t>20409</t>
  </si>
  <si>
    <t>33355</t>
  </si>
  <si>
    <t>84605</t>
  </si>
  <si>
    <t>43666</t>
  </si>
  <si>
    <t>8650</t>
  </si>
  <si>
    <t>33686</t>
  </si>
  <si>
    <t>32590</t>
  </si>
  <si>
    <t>33543</t>
  </si>
  <si>
    <t>55123</t>
  </si>
  <si>
    <t>46862</t>
  </si>
  <si>
    <t>34114</t>
  </si>
  <si>
    <t>60681</t>
  </si>
  <si>
    <t>7104</t>
  </si>
  <si>
    <t>22184</t>
  </si>
  <si>
    <t>76178</t>
  </si>
  <si>
    <t>91505</t>
  </si>
  <si>
    <t>37665</t>
  </si>
  <si>
    <t>43231</t>
  </si>
  <si>
    <t>70183</t>
  </si>
  <si>
    <t>28230</t>
  </si>
  <si>
    <t>1114</t>
  </si>
  <si>
    <t>79705</t>
  </si>
  <si>
    <t>75323</t>
  </si>
  <si>
    <t>20189</t>
  </si>
  <si>
    <t>94627</t>
  </si>
  <si>
    <t>80930</t>
  </si>
  <si>
    <t>14205</t>
  </si>
  <si>
    <t>93715</t>
  </si>
  <si>
    <t>76121</t>
  </si>
  <si>
    <t>73179</t>
  </si>
  <si>
    <t>77705</t>
  </si>
  <si>
    <t>89519</t>
  </si>
  <si>
    <t>64136</t>
  </si>
  <si>
    <t>92878</t>
  </si>
  <si>
    <t>78759</t>
  </si>
  <si>
    <t>93762</t>
  </si>
  <si>
    <t>63150</t>
  </si>
  <si>
    <t>93726</t>
  </si>
  <si>
    <t>43210</t>
  </si>
  <si>
    <t>95205</t>
  </si>
  <si>
    <t>14652</t>
  </si>
  <si>
    <t>35487</t>
  </si>
  <si>
    <t>77260</t>
  </si>
  <si>
    <t>88514</t>
  </si>
  <si>
    <t>80935</t>
  </si>
  <si>
    <t>11054</t>
  </si>
  <si>
    <t>1105</t>
  </si>
  <si>
    <t>32575</t>
  </si>
  <si>
    <t>23242</t>
  </si>
  <si>
    <t>25705</t>
  </si>
  <si>
    <t>45432</t>
  </si>
  <si>
    <t>99507</t>
  </si>
  <si>
    <t>37215</t>
  </si>
  <si>
    <t>90040</t>
  </si>
  <si>
    <t>28289</t>
  </si>
  <si>
    <t>80217</t>
  </si>
  <si>
    <t>6912</t>
  </si>
  <si>
    <t>23605</t>
  </si>
  <si>
    <t>99599</t>
  </si>
  <si>
    <t>58122</t>
  </si>
  <si>
    <t>47737</t>
  </si>
  <si>
    <t>28210</t>
  </si>
  <si>
    <t>35815</t>
  </si>
  <si>
    <t>92725</t>
  </si>
  <si>
    <t>20520</t>
  </si>
  <si>
    <t>96805</t>
  </si>
  <si>
    <t>77281</t>
  </si>
  <si>
    <t>92668</t>
  </si>
  <si>
    <t>88553</t>
  </si>
  <si>
    <t>89714</t>
  </si>
  <si>
    <t>76105</t>
  </si>
  <si>
    <t>33487</t>
  </si>
  <si>
    <t>24040</t>
  </si>
  <si>
    <t>50369</t>
  </si>
  <si>
    <t>33345</t>
  </si>
  <si>
    <t>6854</t>
  </si>
  <si>
    <t>76011</t>
  </si>
  <si>
    <t>37416</t>
  </si>
  <si>
    <t>97296</t>
  </si>
  <si>
    <t>73135</t>
  </si>
  <si>
    <t>27415</t>
  </si>
  <si>
    <t>22313</t>
  </si>
  <si>
    <t>53405</t>
  </si>
  <si>
    <t>34629</t>
  </si>
  <si>
    <t>36195</t>
  </si>
  <si>
    <t>89436</t>
  </si>
  <si>
    <t>31205</t>
  </si>
  <si>
    <t>90605</t>
  </si>
  <si>
    <t>37605</t>
  </si>
  <si>
    <t>14614</t>
  </si>
  <si>
    <t>11254</t>
  </si>
  <si>
    <t>22908</t>
  </si>
  <si>
    <t>75044</t>
  </si>
  <si>
    <t>55448</t>
  </si>
  <si>
    <t>48919</t>
  </si>
  <si>
    <t>99522</t>
  </si>
  <si>
    <t>73129</t>
  </si>
  <si>
    <t>74103</t>
  </si>
  <si>
    <t>48211</t>
  </si>
  <si>
    <t>20436</t>
  </si>
  <si>
    <t>85215</t>
  </si>
  <si>
    <t>44485</t>
  </si>
  <si>
    <t>38150</t>
  </si>
  <si>
    <t>20535</t>
  </si>
  <si>
    <t>33064</t>
  </si>
  <si>
    <t>60604</t>
  </si>
  <si>
    <t>12205</t>
  </si>
  <si>
    <t>29305</t>
  </si>
  <si>
    <t>10310</t>
  </si>
  <si>
    <t>20337</t>
  </si>
  <si>
    <t>28225</t>
  </si>
  <si>
    <t>79491</t>
  </si>
  <si>
    <t>10105</t>
  </si>
  <si>
    <t>24009</t>
  </si>
  <si>
    <t>10009</t>
  </si>
  <si>
    <t>84120</t>
  </si>
  <si>
    <t>43635</t>
  </si>
  <si>
    <t>91131</t>
  </si>
  <si>
    <t>64082</t>
  </si>
  <si>
    <t>92619</t>
  </si>
  <si>
    <t>11854</t>
  </si>
  <si>
    <t>20546</t>
  </si>
  <si>
    <t>66276</t>
  </si>
  <si>
    <t>94291</t>
  </si>
  <si>
    <t>18706</t>
  </si>
  <si>
    <t>27499</t>
  </si>
  <si>
    <t>19725</t>
  </si>
  <si>
    <t>96825</t>
  </si>
  <si>
    <t>10150</t>
  </si>
  <si>
    <t>45218</t>
  </si>
  <si>
    <t>48670</t>
  </si>
  <si>
    <t>82007</t>
  </si>
  <si>
    <t>31119</t>
  </si>
  <si>
    <t>30096</t>
  </si>
  <si>
    <t>94250</t>
  </si>
  <si>
    <t>33661</t>
  </si>
  <si>
    <t>70820</t>
  </si>
  <si>
    <t>94159</t>
  </si>
  <si>
    <t>85099</t>
  </si>
  <si>
    <t>61825</t>
  </si>
  <si>
    <t>53205</t>
  </si>
  <si>
    <t>90610</t>
  </si>
  <si>
    <t>63180</t>
  </si>
  <si>
    <t>16522</t>
  </si>
  <si>
    <t>98464</t>
  </si>
  <si>
    <t>23277</t>
  </si>
  <si>
    <t>77806</t>
  </si>
  <si>
    <t>76210</t>
  </si>
  <si>
    <t>27635</t>
  </si>
  <si>
    <t>6905</t>
  </si>
  <si>
    <t>65211</t>
  </si>
  <si>
    <t>46852</t>
  </si>
  <si>
    <t>63143</t>
  </si>
  <si>
    <t>97211</t>
  </si>
  <si>
    <t>80305</t>
  </si>
  <si>
    <t>40298</t>
  </si>
  <si>
    <t>14276</t>
  </si>
  <si>
    <t>44710</t>
  </si>
  <si>
    <t>2114</t>
  </si>
  <si>
    <t>24515</t>
  </si>
  <si>
    <t>90071</t>
  </si>
  <si>
    <t>35236</t>
  </si>
  <si>
    <t>22309</t>
  </si>
  <si>
    <t>6816</t>
  </si>
  <si>
    <t>34108</t>
  </si>
  <si>
    <t>33141</t>
  </si>
  <si>
    <t>30358</t>
  </si>
  <si>
    <t>78405</t>
  </si>
  <si>
    <t>96835</t>
  </si>
  <si>
    <t>78737</t>
  </si>
  <si>
    <t>21290</t>
  </si>
  <si>
    <t>40596</t>
  </si>
  <si>
    <t>60435</t>
  </si>
  <si>
    <t>68505</t>
  </si>
  <si>
    <t>45254</t>
  </si>
  <si>
    <t>6127</t>
  </si>
  <si>
    <t>28299</t>
  </si>
  <si>
    <t>71307</t>
  </si>
  <si>
    <t>89115</t>
  </si>
  <si>
    <t>44315</t>
  </si>
  <si>
    <t>33405</t>
  </si>
  <si>
    <t>52245</t>
  </si>
  <si>
    <t>37924</t>
  </si>
  <si>
    <t>94132</t>
  </si>
  <si>
    <t>35244</t>
  </si>
  <si>
    <t>11215</t>
  </si>
  <si>
    <t>79934</t>
  </si>
  <si>
    <t>20220</t>
  </si>
  <si>
    <t>33436</t>
  </si>
  <si>
    <t>90094</t>
  </si>
  <si>
    <t>21275</t>
  </si>
  <si>
    <t>84125</t>
  </si>
  <si>
    <t>75049</t>
  </si>
  <si>
    <t>43240</t>
  </si>
  <si>
    <t>10184</t>
  </si>
  <si>
    <t>46295</t>
  </si>
  <si>
    <t>32209</t>
  </si>
  <si>
    <t>98148</t>
  </si>
  <si>
    <t>36109</t>
  </si>
  <si>
    <t>75372</t>
  </si>
  <si>
    <t>66622</t>
  </si>
  <si>
    <t>75799</t>
  </si>
  <si>
    <t>71137</t>
  </si>
  <si>
    <t>83722</t>
  </si>
  <si>
    <t>36177</t>
  </si>
  <si>
    <t>34981</t>
  </si>
  <si>
    <t>94237</t>
  </si>
  <si>
    <t>78682</t>
  </si>
  <si>
    <t>22096</t>
  </si>
  <si>
    <t>29220</t>
  </si>
  <si>
    <t>85025</t>
  </si>
  <si>
    <t>33233</t>
  </si>
  <si>
    <t>92825</t>
  </si>
  <si>
    <t>10305</t>
  </si>
  <si>
    <t>84105</t>
  </si>
  <si>
    <t>98109</t>
  </si>
  <si>
    <t>79764</t>
  </si>
  <si>
    <t>75037</t>
  </si>
  <si>
    <t>45426</t>
  </si>
  <si>
    <t>62756</t>
  </si>
  <si>
    <t>90010</t>
  </si>
  <si>
    <t>21239</t>
  </si>
  <si>
    <t>17126</t>
  </si>
  <si>
    <t>75216</t>
  </si>
  <si>
    <t>64125</t>
  </si>
  <si>
    <t>62723</t>
  </si>
  <si>
    <t>6510</t>
  </si>
  <si>
    <t>30045</t>
  </si>
  <si>
    <t>28805</t>
  </si>
  <si>
    <t>21747</t>
  </si>
  <si>
    <t>20420</t>
  </si>
  <si>
    <t>14609</t>
  </si>
  <si>
    <t>98664</t>
  </si>
  <si>
    <t>20057</t>
  </si>
  <si>
    <t>25336</t>
  </si>
  <si>
    <t>95973</t>
  </si>
  <si>
    <t>72215</t>
  </si>
  <si>
    <t>8922</t>
  </si>
  <si>
    <t>70505</t>
  </si>
  <si>
    <t>92191</t>
  </si>
  <si>
    <t>91841</t>
  </si>
  <si>
    <t>70593</t>
  </si>
  <si>
    <t>85072</t>
  </si>
  <si>
    <t>94263</t>
  </si>
  <si>
    <t>70174</t>
  </si>
  <si>
    <t>53726</t>
  </si>
  <si>
    <t>94110</t>
  </si>
  <si>
    <t>23324</t>
  </si>
  <si>
    <t>39236</t>
  </si>
  <si>
    <t>53277</t>
  </si>
  <si>
    <t>2298</t>
  </si>
  <si>
    <t>77095</t>
  </si>
  <si>
    <t>73190</t>
  </si>
  <si>
    <t>18018</t>
  </si>
  <si>
    <t>43610</t>
  </si>
  <si>
    <t>85754</t>
  </si>
  <si>
    <t>55480</t>
  </si>
  <si>
    <t>37939</t>
  </si>
  <si>
    <t>48604</t>
  </si>
  <si>
    <t>32092</t>
  </si>
  <si>
    <t>94913</t>
  </si>
  <si>
    <t>95113</t>
  </si>
  <si>
    <t>34745</t>
  </si>
  <si>
    <t>14683</t>
  </si>
  <si>
    <t>11388</t>
  </si>
  <si>
    <t>20167</t>
  </si>
  <si>
    <t>23203</t>
  </si>
  <si>
    <t>84115</t>
  </si>
  <si>
    <t>95108</t>
  </si>
  <si>
    <t>79945</t>
  </si>
  <si>
    <t>53234</t>
  </si>
  <si>
    <t>70836</t>
  </si>
  <si>
    <t>49518</t>
  </si>
  <si>
    <t>66160</t>
  </si>
  <si>
    <t>14905</t>
  </si>
  <si>
    <t>27264</t>
  </si>
  <si>
    <t>88546</t>
  </si>
  <si>
    <t>44185</t>
  </si>
  <si>
    <t>56372</t>
  </si>
  <si>
    <t>19191</t>
  </si>
  <si>
    <t>12305</t>
  </si>
  <si>
    <t>33805</t>
  </si>
  <si>
    <t>32941</t>
  </si>
  <si>
    <t>77075</t>
  </si>
  <si>
    <t>70179</t>
  </si>
  <si>
    <t>73142</t>
  </si>
  <si>
    <t>66617</t>
  </si>
  <si>
    <t>8104</t>
  </si>
  <si>
    <t>98185</t>
  </si>
  <si>
    <t>76711</t>
  </si>
  <si>
    <t>33884</t>
  </si>
  <si>
    <t>47747</t>
  </si>
  <si>
    <t>60567</t>
  </si>
  <si>
    <t>29424</t>
  </si>
  <si>
    <t>48930</t>
  </si>
  <si>
    <t>71115</t>
  </si>
  <si>
    <t>19104</t>
  </si>
  <si>
    <t>21229</t>
  </si>
  <si>
    <t>73119</t>
  </si>
  <si>
    <t>7112</t>
  </si>
  <si>
    <t>71161</t>
  </si>
  <si>
    <t>32835</t>
  </si>
  <si>
    <t>40515</t>
  </si>
  <si>
    <t>53263</t>
  </si>
  <si>
    <t>79176</t>
  </si>
  <si>
    <t>30323</t>
  </si>
  <si>
    <t>66225</t>
  </si>
  <si>
    <t>33330</t>
  </si>
  <si>
    <t>78715</t>
  </si>
  <si>
    <t>44105</t>
  </si>
  <si>
    <t>20784</t>
  </si>
  <si>
    <t>91103</t>
  </si>
  <si>
    <t>90035</t>
  </si>
  <si>
    <t>27705</t>
  </si>
  <si>
    <t>23237</t>
  </si>
  <si>
    <t>89706</t>
  </si>
  <si>
    <t>35895</t>
  </si>
  <si>
    <t>30033</t>
  </si>
  <si>
    <t>92648</t>
  </si>
  <si>
    <t>53285</t>
  </si>
  <si>
    <t>43268</t>
  </si>
  <si>
    <t>91186</t>
  </si>
  <si>
    <t>19141</t>
  </si>
  <si>
    <t>80945</t>
  </si>
  <si>
    <t>15274</t>
  </si>
  <si>
    <t>33411</t>
  </si>
  <si>
    <t>71105</t>
  </si>
  <si>
    <t>94207</t>
  </si>
  <si>
    <t>37240</t>
  </si>
  <si>
    <t>74184</t>
  </si>
  <si>
    <t>10045</t>
  </si>
  <si>
    <t>34642</t>
  </si>
  <si>
    <t>90005</t>
  </si>
  <si>
    <t>76205</t>
  </si>
  <si>
    <t>72209</t>
  </si>
  <si>
    <t>16534</t>
  </si>
  <si>
    <t>15255</t>
  </si>
  <si>
    <t>75260</t>
  </si>
  <si>
    <t>76905</t>
  </si>
  <si>
    <t>92883</t>
  </si>
  <si>
    <t>20088</t>
  </si>
  <si>
    <t>52405</t>
  </si>
  <si>
    <t>80045</t>
  </si>
  <si>
    <t>94089</t>
  </si>
  <si>
    <t>37131</t>
  </si>
  <si>
    <t>39204</t>
  </si>
  <si>
    <t>27717</t>
  </si>
  <si>
    <t>29505</t>
  </si>
  <si>
    <t>13205</t>
  </si>
  <si>
    <t>30245</t>
  </si>
  <si>
    <t>77070</t>
  </si>
  <si>
    <t>34282</t>
  </si>
  <si>
    <t>18105</t>
  </si>
  <si>
    <t>23663</t>
  </si>
  <si>
    <t>67260</t>
  </si>
  <si>
    <t>77299</t>
  </si>
  <si>
    <t>97255</t>
  </si>
  <si>
    <t>43605</t>
  </si>
  <si>
    <t>45999</t>
  </si>
  <si>
    <t>63121</t>
  </si>
  <si>
    <t>10705</t>
  </si>
  <si>
    <t>32230</t>
  </si>
  <si>
    <t>33196</t>
  </si>
  <si>
    <t>94121</t>
  </si>
  <si>
    <t>10125</t>
  </si>
  <si>
    <t>93305</t>
  </si>
  <si>
    <t>63169</t>
  </si>
  <si>
    <t>46896</t>
  </si>
  <si>
    <t>55564</t>
  </si>
  <si>
    <t>72905</t>
  </si>
  <si>
    <t>95210</t>
  </si>
  <si>
    <t>48912</t>
  </si>
  <si>
    <t>34615</t>
  </si>
  <si>
    <t>93773</t>
  </si>
  <si>
    <t>10155</t>
  </si>
  <si>
    <t>90831</t>
  </si>
  <si>
    <t>89510</t>
  </si>
  <si>
    <t>89155</t>
  </si>
  <si>
    <t>19805</t>
  </si>
  <si>
    <t>89550</t>
  </si>
  <si>
    <t>92645</t>
  </si>
  <si>
    <t>45228</t>
  </si>
  <si>
    <t>38188</t>
  </si>
  <si>
    <t>32868</t>
  </si>
  <si>
    <t>48232</t>
  </si>
  <si>
    <t>76198</t>
  </si>
  <si>
    <t>85053</t>
  </si>
  <si>
    <t>20470</t>
  </si>
  <si>
    <t>75287</t>
  </si>
  <si>
    <t>59112</t>
  </si>
  <si>
    <t>63126</t>
  </si>
  <si>
    <t>64054</t>
  </si>
  <si>
    <t>27404</t>
  </si>
  <si>
    <t>71213</t>
  </si>
  <si>
    <t>76129</t>
  </si>
  <si>
    <t>36104</t>
  </si>
  <si>
    <t>22156</t>
  </si>
  <si>
    <t>80126</t>
  </si>
  <si>
    <t>49510</t>
  </si>
  <si>
    <t>34620</t>
  </si>
  <si>
    <t>55441</t>
  </si>
  <si>
    <t>33673</t>
  </si>
  <si>
    <t>33175</t>
  </si>
  <si>
    <t>60686</t>
  </si>
  <si>
    <t>94807</t>
  </si>
  <si>
    <t>98506</t>
  </si>
  <si>
    <t>11044</t>
  </si>
  <si>
    <t>95138</t>
  </si>
  <si>
    <t>75185</t>
  </si>
  <si>
    <t>55590</t>
  </si>
  <si>
    <t>11499</t>
  </si>
  <si>
    <t>34643</t>
  </si>
  <si>
    <t>20051</t>
  </si>
  <si>
    <t>30351</t>
  </si>
  <si>
    <t>78764</t>
  </si>
  <si>
    <t>85205</t>
  </si>
  <si>
    <t>31416</t>
  </si>
  <si>
    <t>87140</t>
  </si>
  <si>
    <t>34985</t>
  </si>
  <si>
    <t>73167</t>
  </si>
  <si>
    <t>68117</t>
  </si>
  <si>
    <t>85732</t>
  </si>
  <si>
    <t>20067</t>
  </si>
  <si>
    <t>93907</t>
  </si>
  <si>
    <t>91210</t>
  </si>
  <si>
    <t>47732</t>
  </si>
  <si>
    <t>36670</t>
  </si>
  <si>
    <t>33023</t>
  </si>
  <si>
    <t>66611</t>
  </si>
  <si>
    <t>25326</t>
  </si>
  <si>
    <t>33811</t>
  </si>
  <si>
    <t>90030</t>
  </si>
  <si>
    <t>33169</t>
  </si>
  <si>
    <t>94297</t>
  </si>
  <si>
    <t>20575</t>
  </si>
  <si>
    <t>7195</t>
  </si>
  <si>
    <t>98195</t>
  </si>
  <si>
    <t>61105</t>
  </si>
  <si>
    <t>31165</t>
  </si>
  <si>
    <t>74108</t>
  </si>
  <si>
    <t>93704</t>
  </si>
  <si>
    <t>94154</t>
  </si>
  <si>
    <t>36689</t>
  </si>
  <si>
    <t>11470</t>
  </si>
  <si>
    <t>80243</t>
  </si>
  <si>
    <t>92165</t>
  </si>
  <si>
    <t>15250</t>
  </si>
  <si>
    <t>10004</t>
  </si>
  <si>
    <t>49018</t>
  </si>
  <si>
    <t>45249</t>
  </si>
  <si>
    <t>88519</t>
  </si>
  <si>
    <t>50981</t>
  </si>
  <si>
    <t>97240</t>
  </si>
  <si>
    <t>20226</t>
  </si>
  <si>
    <t>99709</t>
  </si>
  <si>
    <t>19810</t>
  </si>
  <si>
    <t>78726</t>
  </si>
  <si>
    <t>91199</t>
  </si>
  <si>
    <t>20238</t>
  </si>
  <si>
    <t>20404</t>
  </si>
  <si>
    <t>91117</t>
  </si>
  <si>
    <t>60624</t>
  </si>
  <si>
    <t>77293</t>
  </si>
  <si>
    <t>49444</t>
  </si>
  <si>
    <t>20380</t>
  </si>
  <si>
    <t>98405</t>
  </si>
  <si>
    <t>35263</t>
  </si>
  <si>
    <t>17121</t>
  </si>
  <si>
    <t>79940</t>
  </si>
  <si>
    <t>63136</t>
  </si>
  <si>
    <t>37245</t>
  </si>
  <si>
    <t>90305</t>
  </si>
  <si>
    <t>40510</t>
  </si>
  <si>
    <t>11210</t>
  </si>
  <si>
    <t>32627</t>
  </si>
  <si>
    <t>79165</t>
  </si>
  <si>
    <t>79105</t>
  </si>
  <si>
    <t>20910</t>
  </si>
  <si>
    <t>77305</t>
  </si>
  <si>
    <t>32128</t>
  </si>
  <si>
    <t>92056</t>
  </si>
  <si>
    <t>19125</t>
  </si>
  <si>
    <t>75210</t>
  </si>
  <si>
    <t>80920</t>
  </si>
  <si>
    <t>Total Sale</t>
  </si>
  <si>
    <t>Grand Total</t>
  </si>
  <si>
    <t>Sum of Quantity</t>
  </si>
  <si>
    <t>Year</t>
  </si>
  <si>
    <t>Profit (USD)</t>
  </si>
  <si>
    <t>Total Sale (USD)</t>
  </si>
  <si>
    <t>Unit Price (USD)</t>
  </si>
  <si>
    <t>Sum of Total Sale (USD)</t>
  </si>
  <si>
    <t>Sum of Profit (USD)</t>
  </si>
  <si>
    <t>2019</t>
  </si>
  <si>
    <t>2020</t>
  </si>
  <si>
    <t>2021</t>
  </si>
  <si>
    <t>2022</t>
  </si>
  <si>
    <t>Qtr1</t>
  </si>
  <si>
    <t>Qtr2</t>
  </si>
  <si>
    <t>Qtr3</t>
  </si>
  <si>
    <t>Qtr4</t>
  </si>
  <si>
    <t>Jan</t>
  </si>
  <si>
    <t>Feb</t>
  </si>
  <si>
    <t>Mar</t>
  </si>
  <si>
    <t>Apr</t>
  </si>
  <si>
    <t>May</t>
  </si>
  <si>
    <t>Jun</t>
  </si>
  <si>
    <t>Jul</t>
  </si>
  <si>
    <t>Aug</t>
  </si>
  <si>
    <t>Sep</t>
  </si>
  <si>
    <t>Oct</t>
  </si>
  <si>
    <t>Nov</t>
  </si>
  <si>
    <t>Dec</t>
  </si>
  <si>
    <t>Qtr</t>
  </si>
  <si>
    <t>Coffee Size</t>
  </si>
  <si>
    <t/>
  </si>
  <si>
    <t>TS by Month/Year</t>
  </si>
  <si>
    <t>Top 10 Customer Name</t>
  </si>
  <si>
    <t>(All)</t>
  </si>
  <si>
    <t>CLICK TO BE REDIRECTED TO THE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</si>
</sst>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mmm/yyyy"/>
  </numFmts>
  <fonts count="8" x14ac:knownFonts="1">
    <font>
      <sz val="11"/>
      <color theme="1"/>
      <name val="Calibri"/>
      <family val="2"/>
      <scheme val="minor"/>
    </font>
    <font>
      <sz val="11"/>
      <color indexed="8"/>
      <name val="Calibri"/>
      <family val="2"/>
    </font>
    <font>
      <b/>
      <sz val="20"/>
      <color theme="1"/>
      <name val="Calibri"/>
      <family val="2"/>
      <scheme val="minor"/>
    </font>
    <font>
      <b/>
      <sz val="18"/>
      <color rgb="FF644632"/>
      <name val="Calibri"/>
      <family val="2"/>
      <scheme val="minor"/>
    </font>
    <font>
      <b/>
      <sz val="20"/>
      <color rgb="FF644632"/>
      <name val="Calibri"/>
      <family val="2"/>
      <scheme val="minor"/>
    </font>
    <font>
      <b/>
      <sz val="24"/>
      <color rgb="FF644632"/>
      <name val="Calibri"/>
      <family val="2"/>
      <scheme val="minor"/>
    </font>
    <font>
      <b/>
      <sz val="2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0" fontId="0" fillId="0" borderId="0" xfId="0" pivotButton="1"/>
    <xf numFmtId="0" fontId="0" fillId="0" borderId="0" xfId="0" applyAlignment="1">
      <alignment horizontal="left"/>
    </xf>
    <xf numFmtId="22" fontId="0" fillId="0" borderId="0" xfId="0" applyNumberFormat="1"/>
    <xf numFmtId="2" fontId="0" fillId="0" borderId="0" xfId="0" applyNumberFormat="1"/>
    <xf numFmtId="0" fontId="0" fillId="0" borderId="0" xfId="0" applyAlignment="1">
      <alignment horizontal="left" indent="1"/>
    </xf>
    <xf numFmtId="0" fontId="0" fillId="2" borderId="0" xfId="0" applyFill="1"/>
    <xf numFmtId="0" fontId="3" fillId="2" borderId="0" xfId="0" applyFont="1" applyFill="1"/>
    <xf numFmtId="0" fontId="4" fillId="2" borderId="0" xfId="0" applyFont="1" applyFill="1"/>
    <xf numFmtId="0" fontId="2" fillId="2" borderId="0" xfId="0" applyFont="1" applyFill="1"/>
    <xf numFmtId="0" fontId="5" fillId="2" borderId="0" xfId="0" applyFont="1" applyFill="1"/>
    <xf numFmtId="0" fontId="6" fillId="2" borderId="0" xfId="0" applyFont="1" applyFill="1"/>
    <xf numFmtId="14" fontId="0" fillId="0" borderId="0" xfId="0" applyNumberFormat="1"/>
    <xf numFmtId="0" fontId="7" fillId="0" borderId="0" xfId="0" applyFont="1"/>
  </cellXfs>
  <cellStyles count="1">
    <cellStyle name="Normal" xfId="0" builtinId="0"/>
  </cellStyles>
  <dxfs count="42">
    <dxf>
      <numFmt numFmtId="19" formatCode="dd/mm/yyyy"/>
    </dxf>
    <dxf>
      <numFmt numFmtId="2" formatCode="0.00"/>
    </dxf>
    <dxf>
      <numFmt numFmtId="2" formatCode="0.00"/>
    </dxf>
    <dxf>
      <numFmt numFmtId="2" formatCode="0.00"/>
    </dxf>
    <dxf>
      <numFmt numFmtId="164" formatCode="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sz val="9"/>
        <color theme="0"/>
        <name val="Calibri"/>
        <family val="2"/>
        <scheme val="minor"/>
      </font>
      <fill>
        <patternFill>
          <bgColor rgb="FF3C1464"/>
        </patternFill>
      </fill>
      <border>
        <left style="thin">
          <color auto="1"/>
        </left>
        <right style="thin">
          <color auto="1"/>
        </right>
        <top style="thin">
          <color auto="1"/>
        </top>
        <bottom style="thin">
          <color auto="1"/>
        </bottom>
      </border>
    </dxf>
  </dxfs>
  <tableStyles count="2" defaultTableStyle="TableStyleMedium2" defaultPivotStyle="PivotStyleMedium9">
    <tableStyle name="Purple Slicer " pivot="0" table="0" count="6" xr9:uid="{CACF026D-F2E9-4C0B-A509-CF70E9F0ECF9}">
      <tableStyleElement type="wholeTable" dxfId="41"/>
      <tableStyleElement type="headerRow" dxfId="40"/>
    </tableStyle>
    <tableStyle name="Purple Timeline Style" pivot="0" table="0" count="8" xr9:uid="{E42256D9-F702-4569-8DF7-89B804B440A3}">
      <tableStyleElement type="wholeTable" dxfId="39"/>
      <tableStyleElement type="headerRow" dxfId="38"/>
    </tableStyle>
  </tableStyles>
  <colors>
    <mruColors>
      <color rgb="FFDDC8B9"/>
      <color rgb="FF513929"/>
      <color rgb="FF644632"/>
      <color rgb="FF3C1464"/>
      <color rgb="FF944DDB"/>
      <color rgb="FFDBC3F3"/>
      <color rgb="FFB685E7"/>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color theme="0" tint="-0.14996795556505021"/>
            <name val="Calibri"/>
            <family val="2"/>
            <scheme val="minor"/>
          </font>
          <border>
            <left style="thin">
              <color theme="0"/>
            </left>
            <right style="thin">
              <color theme="0"/>
            </right>
            <top style="thin">
              <color theme="0"/>
            </top>
            <bottom style="thin">
              <color theme="0"/>
            </bottom>
          </border>
        </dxf>
        <dxf>
          <font>
            <b val="0"/>
            <i val="0"/>
            <color theme="0" tint="-0.14996795556505021"/>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944DDB"/>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dash.xlsx]Report!PivotTable12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Report!$B$55:$B$56</c:f>
              <c:strCache>
                <c:ptCount val="1"/>
                <c:pt idx="0">
                  <c:v>2019</c:v>
                </c:pt>
              </c:strCache>
            </c:strRef>
          </c:tx>
          <c:spPr>
            <a:ln w="28575" cap="rnd">
              <a:solidFill>
                <a:schemeClr val="accent1"/>
              </a:solidFill>
              <a:round/>
            </a:ln>
            <a:effectLst/>
          </c:spPr>
          <c:marker>
            <c:symbol val="none"/>
          </c:marker>
          <c:cat>
            <c:strRef>
              <c:f>Report!$A$57:$A$69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Report!$B$57:$B$69</c:f>
              <c:numCache>
                <c:formatCode>General</c:formatCode>
                <c:ptCount val="12"/>
                <c:pt idx="0">
                  <c:v>828.99000000000012</c:v>
                </c:pt>
                <c:pt idx="1">
                  <c:v>987.40999999999985</c:v>
                </c:pt>
                <c:pt idx="2">
                  <c:v>1021.1399999999996</c:v>
                </c:pt>
                <c:pt idx="3">
                  <c:v>1680.7500000000002</c:v>
                </c:pt>
                <c:pt idx="4">
                  <c:v>398.5800000000001</c:v>
                </c:pt>
                <c:pt idx="5">
                  <c:v>1384.6599999999996</c:v>
                </c:pt>
                <c:pt idx="6">
                  <c:v>1004.14</c:v>
                </c:pt>
                <c:pt idx="7">
                  <c:v>706.34</c:v>
                </c:pt>
                <c:pt idx="8">
                  <c:v>1277.03</c:v>
                </c:pt>
                <c:pt idx="9">
                  <c:v>884.95000000000016</c:v>
                </c:pt>
                <c:pt idx="10">
                  <c:v>823.38000000000011</c:v>
                </c:pt>
                <c:pt idx="11">
                  <c:v>1189.79</c:v>
                </c:pt>
              </c:numCache>
            </c:numRef>
          </c:val>
          <c:smooth val="0"/>
          <c:extLst>
            <c:ext xmlns:c16="http://schemas.microsoft.com/office/drawing/2014/chart" uri="{C3380CC4-5D6E-409C-BE32-E72D297353CC}">
              <c16:uniqueId val="{00000000-BB4B-49DA-8BE8-0F007AD9C586}"/>
            </c:ext>
          </c:extLst>
        </c:ser>
        <c:ser>
          <c:idx val="1"/>
          <c:order val="1"/>
          <c:tx>
            <c:strRef>
              <c:f>Report!$C$55:$C$56</c:f>
              <c:strCache>
                <c:ptCount val="1"/>
                <c:pt idx="0">
                  <c:v>2020</c:v>
                </c:pt>
              </c:strCache>
            </c:strRef>
          </c:tx>
          <c:spPr>
            <a:ln w="28575" cap="rnd">
              <a:solidFill>
                <a:schemeClr val="accent2"/>
              </a:solidFill>
              <a:round/>
            </a:ln>
            <a:effectLst/>
          </c:spPr>
          <c:marker>
            <c:symbol val="none"/>
          </c:marker>
          <c:cat>
            <c:strRef>
              <c:f>Report!$A$57:$A$69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Report!$C$57:$C$69</c:f>
              <c:numCache>
                <c:formatCode>General</c:formatCode>
                <c:ptCount val="12"/>
                <c:pt idx="0">
                  <c:v>566.95000000000005</c:v>
                </c:pt>
                <c:pt idx="1">
                  <c:v>1798.3299999999995</c:v>
                </c:pt>
                <c:pt idx="2">
                  <c:v>914.79000000000008</c:v>
                </c:pt>
                <c:pt idx="3">
                  <c:v>761.80999999999983</c:v>
                </c:pt>
                <c:pt idx="4">
                  <c:v>939.3499999999998</c:v>
                </c:pt>
                <c:pt idx="5">
                  <c:v>1438.4400000000003</c:v>
                </c:pt>
                <c:pt idx="6">
                  <c:v>1308.9299999999998</c:v>
                </c:pt>
                <c:pt idx="7">
                  <c:v>300.40000000000003</c:v>
                </c:pt>
                <c:pt idx="8">
                  <c:v>713.05</c:v>
                </c:pt>
                <c:pt idx="9">
                  <c:v>1514.7200000000003</c:v>
                </c:pt>
                <c:pt idx="10">
                  <c:v>1108.8499999999999</c:v>
                </c:pt>
                <c:pt idx="11">
                  <c:v>751.89</c:v>
                </c:pt>
              </c:numCache>
            </c:numRef>
          </c:val>
          <c:smooth val="0"/>
          <c:extLst>
            <c:ext xmlns:c16="http://schemas.microsoft.com/office/drawing/2014/chart" uri="{C3380CC4-5D6E-409C-BE32-E72D297353CC}">
              <c16:uniqueId val="{00000000-1338-435C-97B7-02A613EF6FE5}"/>
            </c:ext>
          </c:extLst>
        </c:ser>
        <c:ser>
          <c:idx val="2"/>
          <c:order val="2"/>
          <c:tx>
            <c:strRef>
              <c:f>Report!$D$55:$D$56</c:f>
              <c:strCache>
                <c:ptCount val="1"/>
                <c:pt idx="0">
                  <c:v>2021</c:v>
                </c:pt>
              </c:strCache>
            </c:strRef>
          </c:tx>
          <c:spPr>
            <a:ln w="28575" cap="rnd">
              <a:solidFill>
                <a:schemeClr val="accent3"/>
              </a:solidFill>
              <a:round/>
            </a:ln>
            <a:effectLst/>
          </c:spPr>
          <c:marker>
            <c:symbol val="none"/>
          </c:marker>
          <c:cat>
            <c:strRef>
              <c:f>Report!$A$57:$A$69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Report!$D$57:$D$69</c:f>
              <c:numCache>
                <c:formatCode>General</c:formatCode>
                <c:ptCount val="12"/>
                <c:pt idx="0">
                  <c:v>837.66999999999985</c:v>
                </c:pt>
                <c:pt idx="1">
                  <c:v>958.82999999999993</c:v>
                </c:pt>
                <c:pt idx="2">
                  <c:v>1544.6399999999996</c:v>
                </c:pt>
                <c:pt idx="3">
                  <c:v>1005.5899999999998</c:v>
                </c:pt>
                <c:pt idx="4">
                  <c:v>907.69000000000017</c:v>
                </c:pt>
                <c:pt idx="5">
                  <c:v>864.51</c:v>
                </c:pt>
                <c:pt idx="6">
                  <c:v>763.10000000000025</c:v>
                </c:pt>
                <c:pt idx="7">
                  <c:v>1075.9100000000001</c:v>
                </c:pt>
                <c:pt idx="8">
                  <c:v>1643.5599999999997</c:v>
                </c:pt>
                <c:pt idx="9">
                  <c:v>1400.3899999999999</c:v>
                </c:pt>
                <c:pt idx="10">
                  <c:v>1616.1800000000003</c:v>
                </c:pt>
                <c:pt idx="11">
                  <c:v>1147.97</c:v>
                </c:pt>
              </c:numCache>
            </c:numRef>
          </c:val>
          <c:smooth val="0"/>
          <c:extLst>
            <c:ext xmlns:c16="http://schemas.microsoft.com/office/drawing/2014/chart" uri="{C3380CC4-5D6E-409C-BE32-E72D297353CC}">
              <c16:uniqueId val="{00000001-1338-435C-97B7-02A613EF6FE5}"/>
            </c:ext>
          </c:extLst>
        </c:ser>
        <c:ser>
          <c:idx val="3"/>
          <c:order val="3"/>
          <c:tx>
            <c:strRef>
              <c:f>Report!$E$55:$E$56</c:f>
              <c:strCache>
                <c:ptCount val="1"/>
                <c:pt idx="0">
                  <c:v>2022</c:v>
                </c:pt>
              </c:strCache>
            </c:strRef>
          </c:tx>
          <c:spPr>
            <a:ln w="28575" cap="rnd">
              <a:solidFill>
                <a:schemeClr val="accent4"/>
              </a:solidFill>
              <a:round/>
            </a:ln>
            <a:effectLst/>
          </c:spPr>
          <c:marker>
            <c:symbol val="none"/>
          </c:marker>
          <c:cat>
            <c:strRef>
              <c:f>Report!$A$57:$A$69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Report!$E$57:$E$69</c:f>
              <c:numCache>
                <c:formatCode>General</c:formatCode>
                <c:ptCount val="12"/>
                <c:pt idx="0">
                  <c:v>1269.4099999999999</c:v>
                </c:pt>
                <c:pt idx="1">
                  <c:v>393.64000000000004</c:v>
                </c:pt>
                <c:pt idx="2">
                  <c:v>1315.1699999999998</c:v>
                </c:pt>
                <c:pt idx="3">
                  <c:v>776.44</c:v>
                </c:pt>
                <c:pt idx="4">
                  <c:v>1002.38</c:v>
                </c:pt>
                <c:pt idx="5">
                  <c:v>1155.3599999999999</c:v>
                </c:pt>
                <c:pt idx="6">
                  <c:v>906.72</c:v>
                </c:pt>
                <c:pt idx="7">
                  <c:v>244.23999999999995</c:v>
                </c:pt>
              </c:numCache>
            </c:numRef>
          </c:val>
          <c:smooth val="0"/>
          <c:extLst>
            <c:ext xmlns:c16="http://schemas.microsoft.com/office/drawing/2014/chart" uri="{C3380CC4-5D6E-409C-BE32-E72D297353CC}">
              <c16:uniqueId val="{00000002-1338-435C-97B7-02A613EF6FE5}"/>
            </c:ext>
          </c:extLst>
        </c:ser>
        <c:dLbls>
          <c:showLegendKey val="0"/>
          <c:showVal val="0"/>
          <c:showCatName val="0"/>
          <c:showSerName val="0"/>
          <c:showPercent val="0"/>
          <c:showBubbleSize val="0"/>
        </c:dLbls>
        <c:smooth val="0"/>
        <c:axId val="59830767"/>
        <c:axId val="59832207"/>
      </c:lineChart>
      <c:catAx>
        <c:axId val="59830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9832207"/>
        <c:crosses val="autoZero"/>
        <c:auto val="1"/>
        <c:lblAlgn val="ctr"/>
        <c:lblOffset val="100"/>
        <c:noMultiLvlLbl val="0"/>
      </c:catAx>
      <c:valAx>
        <c:axId val="59832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9830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dash.xlsx]Report!PivotTable1</c:name>
    <c:fmtId val="1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13929">
              <a:alpha val="85000"/>
            </a:srgbClr>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513929">
              <a:alpha val="85000"/>
            </a:srgbClr>
          </a:solidFill>
          <a:ln w="9525" cap="flat" cmpd="sng" algn="ctr">
            <a:noFill/>
            <a:round/>
          </a:ln>
          <a:effectLst/>
        </c:spPr>
      </c:pivotFmt>
    </c:pivotFmts>
    <c:plotArea>
      <c:layout>
        <c:manualLayout>
          <c:layoutTarget val="inner"/>
          <c:xMode val="edge"/>
          <c:yMode val="edge"/>
          <c:x val="0.11637536155551378"/>
          <c:y val="6.2333346421700034E-2"/>
          <c:w val="0.84962308659126773"/>
          <c:h val="0.80620977558210516"/>
        </c:manualLayout>
      </c:layout>
      <c:barChart>
        <c:barDir val="col"/>
        <c:grouping val="clustered"/>
        <c:varyColors val="0"/>
        <c:ser>
          <c:idx val="0"/>
          <c:order val="0"/>
          <c:tx>
            <c:strRef>
              <c:f>Report!$B$3</c:f>
              <c:strCache>
                <c:ptCount val="1"/>
                <c:pt idx="0">
                  <c:v>Total</c:v>
                </c:pt>
              </c:strCache>
            </c:strRef>
          </c:tx>
          <c:spPr>
            <a:solidFill>
              <a:srgbClr val="513929">
                <a:alpha val="85000"/>
              </a:srgbClr>
            </a:solidFill>
            <a:ln w="9525" cap="flat" cmpd="sng" algn="ctr">
              <a:no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Report!$A$4:$A$8</c:f>
              <c:strCache>
                <c:ptCount val="4"/>
                <c:pt idx="0">
                  <c:v>Exc</c:v>
                </c:pt>
                <c:pt idx="1">
                  <c:v>Lib</c:v>
                </c:pt>
                <c:pt idx="2">
                  <c:v>Ara</c:v>
                </c:pt>
                <c:pt idx="3">
                  <c:v>Rob</c:v>
                </c:pt>
              </c:strCache>
            </c:strRef>
          </c:cat>
          <c:val>
            <c:numRef>
              <c:f>Report!$B$4:$B$8</c:f>
              <c:numCache>
                <c:formatCode>General</c:formatCode>
                <c:ptCount val="4"/>
                <c:pt idx="0">
                  <c:v>12306.390000000009</c:v>
                </c:pt>
                <c:pt idx="1">
                  <c:v>12054.100000000017</c:v>
                </c:pt>
                <c:pt idx="2">
                  <c:v>11768.409999999985</c:v>
                </c:pt>
                <c:pt idx="3">
                  <c:v>9005.1700000000146</c:v>
                </c:pt>
              </c:numCache>
            </c:numRef>
          </c:val>
          <c:extLst>
            <c:ext xmlns:c16="http://schemas.microsoft.com/office/drawing/2014/chart" uri="{C3380CC4-5D6E-409C-BE32-E72D297353CC}">
              <c16:uniqueId val="{00000000-90A8-46C8-854A-5FEA053681B1}"/>
            </c:ext>
          </c:extLst>
        </c:ser>
        <c:dLbls>
          <c:showLegendKey val="0"/>
          <c:showVal val="1"/>
          <c:showCatName val="0"/>
          <c:showSerName val="0"/>
          <c:showPercent val="0"/>
          <c:showBubbleSize val="0"/>
        </c:dLbls>
        <c:gapWidth val="150"/>
        <c:axId val="167064144"/>
        <c:axId val="167070384"/>
      </c:barChart>
      <c:catAx>
        <c:axId val="167064144"/>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100" b="1" i="0" u="none" strike="noStrike" kern="1200" cap="all" baseline="0">
                <a:solidFill>
                  <a:schemeClr val="dk1">
                    <a:lumMod val="75000"/>
                    <a:lumOff val="25000"/>
                  </a:schemeClr>
                </a:solidFill>
                <a:latin typeface="+mn-lt"/>
                <a:ea typeface="+mn-ea"/>
                <a:cs typeface="+mn-cs"/>
              </a:defRPr>
            </a:pPr>
            <a:endParaRPr lang="en-NG"/>
          </a:p>
        </c:txPr>
        <c:crossAx val="167070384"/>
        <c:crosses val="autoZero"/>
        <c:auto val="1"/>
        <c:lblAlgn val="ctr"/>
        <c:lblOffset val="100"/>
        <c:noMultiLvlLbl val="0"/>
      </c:catAx>
      <c:valAx>
        <c:axId val="16707038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NG"/>
          </a:p>
        </c:txPr>
        <c:crossAx val="16706414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dash.xlsx]Report!PivotTable3</c:name>
    <c:fmtId val="5"/>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rgbClr val="644632"/>
          </a:solidFill>
          <a:ln>
            <a:noFill/>
          </a:ln>
          <a:effectLst>
            <a:outerShdw blurRad="254000" sx="102000" sy="102000" algn="ctr" rotWithShape="0">
              <a:prstClr val="black">
                <a:alpha val="20000"/>
              </a:prstClr>
            </a:outerShdw>
          </a:effectLst>
        </c:spPr>
      </c:pivotFmt>
      <c:pivotFmt>
        <c:idx val="11"/>
        <c:spPr>
          <a:solidFill>
            <a:srgbClr val="DDC8B9"/>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Report!$B$23</c:f>
              <c:strCache>
                <c:ptCount val="1"/>
                <c:pt idx="0">
                  <c:v>Total</c:v>
                </c:pt>
              </c:strCache>
            </c:strRef>
          </c:tx>
          <c:dPt>
            <c:idx val="0"/>
            <c:bubble3D val="0"/>
            <c:spPr>
              <a:solidFill>
                <a:srgbClr val="64463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326-43E9-B62D-8CEBC5EF7A48}"/>
              </c:ext>
            </c:extLst>
          </c:dPt>
          <c:dPt>
            <c:idx val="1"/>
            <c:bubble3D val="0"/>
            <c:spPr>
              <a:solidFill>
                <a:srgbClr val="DDC8B9"/>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326-43E9-B62D-8CEBC5EF7A4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326-43E9-B62D-8CEBC5EF7A4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showLegendKey val="0"/>
            <c:showVal val="0"/>
            <c:showCatName val="0"/>
            <c:showSerName val="0"/>
            <c:showPercent val="1"/>
            <c:showBubbleSize val="0"/>
            <c:showLeaderLines val="0"/>
            <c:extLst>
              <c:ext xmlns:c15="http://schemas.microsoft.com/office/drawing/2012/chart" uri="{CE6537A1-D6FC-4f65-9D91-7224C49458BB}"/>
            </c:extLst>
          </c:dLbls>
          <c:cat>
            <c:strRef>
              <c:f>Report!$A$24:$A$27</c:f>
              <c:strCache>
                <c:ptCount val="3"/>
                <c:pt idx="0">
                  <c:v>United States</c:v>
                </c:pt>
                <c:pt idx="1">
                  <c:v>Ireland</c:v>
                </c:pt>
                <c:pt idx="2">
                  <c:v>United Kingdom</c:v>
                </c:pt>
              </c:strCache>
            </c:strRef>
          </c:cat>
          <c:val>
            <c:numRef>
              <c:f>Report!$B$24:$B$27</c:f>
              <c:numCache>
                <c:formatCode>General</c:formatCode>
                <c:ptCount val="3"/>
                <c:pt idx="0">
                  <c:v>35638.740000000027</c:v>
                </c:pt>
                <c:pt idx="1">
                  <c:v>6696.8400000000011</c:v>
                </c:pt>
                <c:pt idx="2">
                  <c:v>2798.4900000000016</c:v>
                </c:pt>
              </c:numCache>
            </c:numRef>
          </c:val>
          <c:extLst>
            <c:ext xmlns:c16="http://schemas.microsoft.com/office/drawing/2014/chart" uri="{C3380CC4-5D6E-409C-BE32-E72D297353CC}">
              <c16:uniqueId val="{00000006-9326-43E9-B62D-8CEBC5EF7A48}"/>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l"/>
      <c:overlay val="0"/>
      <c:spPr>
        <a:solidFill>
          <a:schemeClr val="lt1">
            <a:lumMod val="95000"/>
            <a:alpha val="39000"/>
          </a:schemeClr>
        </a:solidFill>
        <a:ln>
          <a:noFill/>
        </a:ln>
        <a:effectLst/>
      </c:spPr>
      <c:txPr>
        <a:bodyPr rot="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6446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232570075324751E-2"/>
          <c:y val="5.4979761387048472E-2"/>
          <c:w val="0.94196931871342093"/>
          <c:h val="0.77416659615456518"/>
        </c:manualLayout>
      </c:layout>
      <c:barChart>
        <c:barDir val="col"/>
        <c:grouping val="stacked"/>
        <c:varyColors val="0"/>
        <c:ser>
          <c:idx val="0"/>
          <c:order val="0"/>
          <c:tx>
            <c:strRef>
              <c:f>Report!$F$3</c:f>
              <c:strCache>
                <c:ptCount val="1"/>
                <c:pt idx="0">
                  <c:v>Total</c:v>
                </c:pt>
              </c:strCache>
            </c:strRef>
          </c:tx>
          <c:spPr>
            <a:solidFill>
              <a:srgbClr val="644632"/>
            </a:solidFill>
            <a:ln>
              <a:noFill/>
            </a:ln>
            <a:effectLst/>
          </c:spPr>
          <c:invertIfNegative val="0"/>
          <c:cat>
            <c:strRef>
              <c:f>Report!$E$4:$E$19</c:f>
              <c:strCache>
                <c:ptCount val="15"/>
                <c:pt idx="0">
                  <c:v>Allis Wilmore</c:v>
                </c:pt>
                <c:pt idx="1">
                  <c:v>Brenn Dundredge</c:v>
                </c:pt>
                <c:pt idx="2">
                  <c:v>Terri Farra</c:v>
                </c:pt>
                <c:pt idx="3">
                  <c:v>Nealson Cuttler</c:v>
                </c:pt>
                <c:pt idx="4">
                  <c:v>Don Flintiff</c:v>
                </c:pt>
                <c:pt idx="5">
                  <c:v>Derick Snow</c:v>
                </c:pt>
                <c:pt idx="6">
                  <c:v>Brice Romera</c:v>
                </c:pt>
                <c:pt idx="7">
                  <c:v>Alexa Sizey</c:v>
                </c:pt>
                <c:pt idx="8">
                  <c:v>Ailey Brash</c:v>
                </c:pt>
                <c:pt idx="9">
                  <c:v>Nanny Lush</c:v>
                </c:pt>
                <c:pt idx="10">
                  <c:v>Shelli Keynd</c:v>
                </c:pt>
                <c:pt idx="11">
                  <c:v>Teddi Crowthe</c:v>
                </c:pt>
                <c:pt idx="12">
                  <c:v>Elysee Sketch</c:v>
                </c:pt>
                <c:pt idx="13">
                  <c:v>Daniel Heinonen</c:v>
                </c:pt>
                <c:pt idx="14">
                  <c:v>Lacee Tanti</c:v>
                </c:pt>
              </c:strCache>
            </c:strRef>
          </c:cat>
          <c:val>
            <c:numRef>
              <c:f>Report!$F$4:$F$19</c:f>
              <c:numCache>
                <c:formatCode>General</c:formatCode>
                <c:ptCount val="15"/>
                <c:pt idx="0">
                  <c:v>317.07</c:v>
                </c:pt>
                <c:pt idx="1">
                  <c:v>307.04000000000002</c:v>
                </c:pt>
                <c:pt idx="2">
                  <c:v>289.10999999999996</c:v>
                </c:pt>
                <c:pt idx="3">
                  <c:v>281.68</c:v>
                </c:pt>
                <c:pt idx="4">
                  <c:v>278.01</c:v>
                </c:pt>
                <c:pt idx="5">
                  <c:v>251.12</c:v>
                </c:pt>
                <c:pt idx="6">
                  <c:v>246.21</c:v>
                </c:pt>
                <c:pt idx="7">
                  <c:v>218.73</c:v>
                </c:pt>
                <c:pt idx="8">
                  <c:v>206.6</c:v>
                </c:pt>
                <c:pt idx="9">
                  <c:v>204.93</c:v>
                </c:pt>
                <c:pt idx="10">
                  <c:v>204.93</c:v>
                </c:pt>
                <c:pt idx="11">
                  <c:v>204.93</c:v>
                </c:pt>
                <c:pt idx="12">
                  <c:v>204.93</c:v>
                </c:pt>
                <c:pt idx="13">
                  <c:v>204.93</c:v>
                </c:pt>
                <c:pt idx="14">
                  <c:v>204.93</c:v>
                </c:pt>
              </c:numCache>
            </c:numRef>
          </c:val>
          <c:extLst>
            <c:ext xmlns:c16="http://schemas.microsoft.com/office/drawing/2014/chart" uri="{C3380CC4-5D6E-409C-BE32-E72D297353CC}">
              <c16:uniqueId val="{00000000-A4DB-4BF6-BA3F-68D4ED340D05}"/>
            </c:ext>
          </c:extLst>
        </c:ser>
        <c:dLbls>
          <c:showLegendKey val="0"/>
          <c:showVal val="0"/>
          <c:showCatName val="0"/>
          <c:showSerName val="0"/>
          <c:showPercent val="0"/>
          <c:showBubbleSize val="0"/>
        </c:dLbls>
        <c:gapWidth val="150"/>
        <c:overlap val="100"/>
        <c:axId val="167064624"/>
        <c:axId val="167068944"/>
      </c:barChart>
      <c:catAx>
        <c:axId val="167064624"/>
        <c:scaling>
          <c:orientation val="minMax"/>
        </c:scaling>
        <c:delete val="0"/>
        <c:axPos val="b"/>
        <c:numFmt formatCode="General" sourceLinked="0"/>
        <c:majorTickMark val="out"/>
        <c:minorTickMark val="none"/>
        <c:tickLblPos val="nextTo"/>
        <c:spPr>
          <a:noFill/>
          <a:ln w="9525" cap="flat" cmpd="sng" algn="ctr">
            <a:solidFill>
              <a:schemeClr val="tx1">
                <a:lumMod val="15000"/>
                <a:lumOff val="85000"/>
              </a:schemeClr>
            </a:solidFill>
            <a:round/>
          </a:ln>
          <a:effectLst>
            <a:glow>
              <a:schemeClr val="bg1"/>
            </a:glow>
          </a:effectLst>
        </c:spPr>
        <c:txPr>
          <a:bodyPr rot="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NG"/>
          </a:p>
        </c:txPr>
        <c:crossAx val="167068944"/>
        <c:crosses val="autoZero"/>
        <c:auto val="1"/>
        <c:lblAlgn val="ctr"/>
        <c:lblOffset val="100"/>
        <c:noMultiLvlLbl val="0"/>
      </c:catAx>
      <c:valAx>
        <c:axId val="16706894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167064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dash.xlsx]Report!PivotTable4</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446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Report!$B$30</c:f>
              <c:strCache>
                <c:ptCount val="1"/>
                <c:pt idx="0">
                  <c:v>Total</c:v>
                </c:pt>
              </c:strCache>
            </c:strRef>
          </c:tx>
          <c:spPr>
            <a:solidFill>
              <a:srgbClr val="644632"/>
            </a:solidFill>
            <a:ln>
              <a:noFill/>
            </a:ln>
            <a:effectLst/>
          </c:spPr>
          <c:invertIfNegative val="0"/>
          <c:cat>
            <c:strRef>
              <c:f>Report!$A$31:$A$35</c:f>
              <c:strCache>
                <c:ptCount val="4"/>
                <c:pt idx="0">
                  <c:v>Ara</c:v>
                </c:pt>
                <c:pt idx="1">
                  <c:v>Rob</c:v>
                </c:pt>
                <c:pt idx="2">
                  <c:v>Exc</c:v>
                </c:pt>
                <c:pt idx="3">
                  <c:v>Lib</c:v>
                </c:pt>
              </c:strCache>
            </c:strRef>
          </c:cat>
          <c:val>
            <c:numRef>
              <c:f>Report!$B$31:$B$35</c:f>
              <c:numCache>
                <c:formatCode>General</c:formatCode>
                <c:ptCount val="4"/>
                <c:pt idx="0">
                  <c:v>947</c:v>
                </c:pt>
                <c:pt idx="1">
                  <c:v>878</c:v>
                </c:pt>
                <c:pt idx="2">
                  <c:v>872</c:v>
                </c:pt>
                <c:pt idx="3">
                  <c:v>854</c:v>
                </c:pt>
              </c:numCache>
            </c:numRef>
          </c:val>
          <c:extLst>
            <c:ext xmlns:c16="http://schemas.microsoft.com/office/drawing/2014/chart" uri="{C3380CC4-5D6E-409C-BE32-E72D297353CC}">
              <c16:uniqueId val="{00000000-B26E-41EF-B800-F6632F974350}"/>
            </c:ext>
          </c:extLst>
        </c:ser>
        <c:dLbls>
          <c:showLegendKey val="0"/>
          <c:showVal val="0"/>
          <c:showCatName val="0"/>
          <c:showSerName val="0"/>
          <c:showPercent val="0"/>
          <c:showBubbleSize val="0"/>
        </c:dLbls>
        <c:gapWidth val="182"/>
        <c:axId val="170552304"/>
        <c:axId val="170552784"/>
      </c:barChart>
      <c:catAx>
        <c:axId val="170552304"/>
        <c:scaling>
          <c:orientation val="minMax"/>
        </c:scaling>
        <c:delete val="0"/>
        <c:axPos val="b"/>
        <c:numFmt formatCode="General" sourceLinked="1"/>
        <c:majorTickMark val="none"/>
        <c:minorTickMark val="none"/>
        <c:tickLblPos val="nextTo"/>
        <c:spPr>
          <a:noFill/>
          <a:ln w="9525" cap="flat" cmpd="sng" algn="ctr">
            <a:solidFill>
              <a:srgbClr val="644632"/>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170552784"/>
        <c:crosses val="autoZero"/>
        <c:auto val="1"/>
        <c:lblAlgn val="ctr"/>
        <c:lblOffset val="100"/>
        <c:noMultiLvlLbl val="0"/>
      </c:catAx>
      <c:valAx>
        <c:axId val="170552784"/>
        <c:scaling>
          <c:orientation val="minMax"/>
        </c:scaling>
        <c:delete val="0"/>
        <c:axPos val="l"/>
        <c:numFmt formatCode="General" sourceLinked="1"/>
        <c:majorTickMark val="none"/>
        <c:minorTickMark val="none"/>
        <c:tickLblPos val="nextTo"/>
        <c:spPr>
          <a:noFill/>
          <a:ln>
            <a:solidFill>
              <a:srgbClr val="513929"/>
            </a:solid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17055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dash.xlsx]Report!PivotTable7</c:name>
    <c:fmtId val="4"/>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513929"/>
            </a:solidFill>
            <a:round/>
          </a:ln>
          <a:effectLst/>
        </c:spPr>
        <c:marker>
          <c:symbol val="circle"/>
          <c:size val="17"/>
          <c:spPr>
            <a:solidFill>
              <a:srgbClr val="DDC8B9"/>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513929"/>
            </a:solidFill>
            <a:round/>
          </a:ln>
          <a:effectLst/>
        </c:spPr>
        <c:marker>
          <c:symbol val="circle"/>
          <c:size val="17"/>
          <c:spPr>
            <a:solidFill>
              <a:srgbClr val="DDC8B9"/>
            </a:solidFill>
            <a:ln w="9525">
              <a:noFill/>
            </a:ln>
            <a:effectLst/>
          </c:spPr>
        </c:marker>
      </c:pivotFmt>
    </c:pivotFmts>
    <c:plotArea>
      <c:layout/>
      <c:lineChart>
        <c:grouping val="standard"/>
        <c:varyColors val="0"/>
        <c:ser>
          <c:idx val="0"/>
          <c:order val="0"/>
          <c:tx>
            <c:strRef>
              <c:f>Report!$F$23</c:f>
              <c:strCache>
                <c:ptCount val="1"/>
                <c:pt idx="0">
                  <c:v>Total</c:v>
                </c:pt>
              </c:strCache>
            </c:strRef>
          </c:tx>
          <c:spPr>
            <a:ln w="28575" cap="rnd">
              <a:solidFill>
                <a:srgbClr val="513929"/>
              </a:solidFill>
              <a:round/>
            </a:ln>
            <a:effectLst/>
          </c:spPr>
          <c:marker>
            <c:symbol val="circle"/>
            <c:size val="17"/>
            <c:spPr>
              <a:solidFill>
                <a:srgbClr val="DDC8B9"/>
              </a:solidFill>
              <a:ln w="9525">
                <a:noFill/>
              </a:ln>
              <a:effectLst/>
            </c:spPr>
          </c:marker>
          <c:cat>
            <c:strRef>
              <c:f>Report!$E$24:$E$28</c:f>
              <c:strCache>
                <c:ptCount val="4"/>
                <c:pt idx="0">
                  <c:v>2019</c:v>
                </c:pt>
                <c:pt idx="1">
                  <c:v>2020</c:v>
                </c:pt>
                <c:pt idx="2">
                  <c:v>2021</c:v>
                </c:pt>
                <c:pt idx="3">
                  <c:v>2022</c:v>
                </c:pt>
              </c:strCache>
            </c:strRef>
          </c:cat>
          <c:val>
            <c:numRef>
              <c:f>Report!$F$24:$F$28</c:f>
              <c:numCache>
                <c:formatCode>General</c:formatCode>
                <c:ptCount val="4"/>
                <c:pt idx="0">
                  <c:v>107.55374999999999</c:v>
                </c:pt>
                <c:pt idx="1">
                  <c:v>110.09729999999986</c:v>
                </c:pt>
                <c:pt idx="2">
                  <c:v>133.04534999999987</c:v>
                </c:pt>
                <c:pt idx="3">
                  <c:v>67.79384999999985</c:v>
                </c:pt>
              </c:numCache>
            </c:numRef>
          </c:val>
          <c:smooth val="0"/>
          <c:extLst>
            <c:ext xmlns:c16="http://schemas.microsoft.com/office/drawing/2014/chart" uri="{C3380CC4-5D6E-409C-BE32-E72D297353CC}">
              <c16:uniqueId val="{00000000-E5F3-4839-A2D8-45D0F127ABC7}"/>
            </c:ext>
          </c:extLst>
        </c:ser>
        <c:dLbls>
          <c:showLegendKey val="0"/>
          <c:showVal val="0"/>
          <c:showCatName val="0"/>
          <c:showSerName val="0"/>
          <c:showPercent val="0"/>
          <c:showBubbleSize val="0"/>
        </c:dLbls>
        <c:marker val="1"/>
        <c:smooth val="0"/>
        <c:axId val="1272165872"/>
        <c:axId val="1272169712"/>
      </c:lineChart>
      <c:catAx>
        <c:axId val="1272165872"/>
        <c:scaling>
          <c:orientation val="minMax"/>
        </c:scaling>
        <c:delete val="0"/>
        <c:axPos val="b"/>
        <c:numFmt formatCode="General" sourceLinked="1"/>
        <c:majorTickMark val="out"/>
        <c:minorTickMark val="none"/>
        <c:tickLblPos val="nextTo"/>
        <c:spPr>
          <a:noFill/>
          <a:ln w="9525" cap="flat" cmpd="sng" algn="ctr">
            <a:solidFill>
              <a:srgbClr val="513929"/>
            </a:solidFill>
            <a:round/>
          </a:ln>
          <a:effectLst/>
        </c:spPr>
        <c:txPr>
          <a:bodyPr rot="-60000000" spcFirstLastPara="1" vertOverflow="ellipsis" vert="horz" wrap="square" anchor="ctr" anchorCtr="1"/>
          <a:lstStyle/>
          <a:p>
            <a:pPr>
              <a:defRPr sz="1100" b="1" i="0" u="none" strike="noStrike" kern="1200" baseline="0">
                <a:solidFill>
                  <a:srgbClr val="513929"/>
                </a:solidFill>
                <a:latin typeface="+mn-lt"/>
                <a:ea typeface="+mn-ea"/>
                <a:cs typeface="+mn-cs"/>
              </a:defRPr>
            </a:pPr>
            <a:endParaRPr lang="en-NG"/>
          </a:p>
        </c:txPr>
        <c:crossAx val="1272169712"/>
        <c:crosses val="autoZero"/>
        <c:auto val="1"/>
        <c:lblAlgn val="ctr"/>
        <c:lblOffset val="100"/>
        <c:noMultiLvlLbl val="0"/>
      </c:catAx>
      <c:valAx>
        <c:axId val="127216971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rgbClr val="513929"/>
                </a:solidFill>
                <a:latin typeface="+mn-lt"/>
                <a:ea typeface="+mn-ea"/>
                <a:cs typeface="+mn-cs"/>
              </a:defRPr>
            </a:pPr>
            <a:endParaRPr lang="en-NG"/>
          </a:p>
        </c:txPr>
        <c:crossAx val="1272165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dash.xlsx]Report!PivotTable9</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644632"/>
          </a:solidFill>
          <a:ln>
            <a:noFill/>
          </a:ln>
          <a:effectLst>
            <a:outerShdw blurRad="254000" sx="102000" sy="102000" algn="ctr" rotWithShape="0">
              <a:prstClr val="black">
                <a:alpha val="20000"/>
              </a:prstClr>
            </a:outerShdw>
          </a:effectLst>
        </c:spPr>
      </c:pivotFmt>
      <c:pivotFmt>
        <c:idx val="9"/>
        <c:spPr>
          <a:solidFill>
            <a:srgbClr val="DDC8B9"/>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4">
              <a:lumMod val="75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Report!$B$47</c:f>
              <c:strCache>
                <c:ptCount val="1"/>
                <c:pt idx="0">
                  <c:v>Total</c:v>
                </c:pt>
              </c:strCache>
            </c:strRef>
          </c:tx>
          <c:dPt>
            <c:idx val="0"/>
            <c:bubble3D val="0"/>
            <c:spPr>
              <a:solidFill>
                <a:srgbClr val="64463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C64-4EFC-83EC-4D0EA5C6DA0B}"/>
              </c:ext>
            </c:extLst>
          </c:dPt>
          <c:dPt>
            <c:idx val="1"/>
            <c:bubble3D val="0"/>
            <c:spPr>
              <a:solidFill>
                <a:srgbClr val="DDC8B9"/>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C64-4EFC-83EC-4D0EA5C6DA0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C64-4EFC-83EC-4D0EA5C6DA0B}"/>
              </c:ext>
            </c:extLst>
          </c:dPt>
          <c:dPt>
            <c:idx val="3"/>
            <c:bubble3D val="0"/>
            <c:spPr>
              <a:solidFill>
                <a:schemeClr val="accent4">
                  <a:lumMod val="7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9C64-4EFC-83EC-4D0EA5C6DA0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Report!$A$48:$A$52</c:f>
              <c:strCache>
                <c:ptCount val="4"/>
                <c:pt idx="0">
                  <c:v>2.5</c:v>
                </c:pt>
                <c:pt idx="1">
                  <c:v>1</c:v>
                </c:pt>
                <c:pt idx="2">
                  <c:v>0.5</c:v>
                </c:pt>
                <c:pt idx="3">
                  <c:v>0.2</c:v>
                </c:pt>
              </c:strCache>
            </c:strRef>
          </c:cat>
          <c:val>
            <c:numRef>
              <c:f>Report!$B$48:$B$52</c:f>
              <c:numCache>
                <c:formatCode>General</c:formatCode>
                <c:ptCount val="4"/>
                <c:pt idx="0">
                  <c:v>23785.389999999985</c:v>
                </c:pt>
                <c:pt idx="1">
                  <c:v>11010.750000000002</c:v>
                </c:pt>
                <c:pt idx="2">
                  <c:v>7029.9900000000043</c:v>
                </c:pt>
                <c:pt idx="3">
                  <c:v>3307.9400000000023</c:v>
                </c:pt>
              </c:numCache>
            </c:numRef>
          </c:val>
          <c:extLst>
            <c:ext xmlns:c16="http://schemas.microsoft.com/office/drawing/2014/chart" uri="{C3380CC4-5D6E-409C-BE32-E72D297353CC}">
              <c16:uniqueId val="{00000008-9C64-4EFC-83EC-4D0EA5C6DA0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l"/>
      <c:overlay val="0"/>
      <c:spPr>
        <a:solidFill>
          <a:schemeClr val="lt1">
            <a:lumMod val="95000"/>
            <a:alpha val="39000"/>
          </a:schemeClr>
        </a:solidFill>
        <a:ln>
          <a:noFill/>
        </a:ln>
        <a:effectLst/>
      </c:spPr>
      <c:txPr>
        <a:bodyPr rot="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dash.xlsx]Report!PivotTable8</c:name>
    <c:fmtId val="3"/>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513929"/>
            </a:solidFill>
            <a:round/>
          </a:ln>
          <a:effectLst/>
        </c:spPr>
        <c:marker>
          <c:symbol val="circle"/>
          <c:size val="17"/>
          <c:spPr>
            <a:solidFill>
              <a:srgbClr val="DDC8B9"/>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513929"/>
            </a:solidFill>
            <a:round/>
          </a:ln>
          <a:effectLst/>
        </c:spPr>
        <c:marker>
          <c:symbol val="circle"/>
          <c:size val="17"/>
          <c:spPr>
            <a:solidFill>
              <a:srgbClr val="DDC8B9"/>
            </a:solidFill>
            <a:ln w="9525">
              <a:noFill/>
            </a:ln>
            <a:effectLst/>
          </c:spPr>
        </c:marker>
      </c:pivotFmt>
    </c:pivotFmts>
    <c:plotArea>
      <c:layout>
        <c:manualLayout>
          <c:layoutTarget val="inner"/>
          <c:xMode val="edge"/>
          <c:yMode val="edge"/>
          <c:x val="9.0135832635523772E-2"/>
          <c:y val="2.9237018460341355E-2"/>
          <c:w val="0.87989982428926383"/>
          <c:h val="0.86472155036144449"/>
        </c:manualLayout>
      </c:layout>
      <c:lineChart>
        <c:grouping val="standard"/>
        <c:varyColors val="0"/>
        <c:ser>
          <c:idx val="0"/>
          <c:order val="0"/>
          <c:tx>
            <c:strRef>
              <c:f>Report!$F$31</c:f>
              <c:strCache>
                <c:ptCount val="1"/>
                <c:pt idx="0">
                  <c:v>Total</c:v>
                </c:pt>
              </c:strCache>
            </c:strRef>
          </c:tx>
          <c:spPr>
            <a:ln w="28575" cap="rnd">
              <a:solidFill>
                <a:srgbClr val="513929"/>
              </a:solidFill>
              <a:round/>
            </a:ln>
            <a:effectLst/>
          </c:spPr>
          <c:marker>
            <c:symbol val="circle"/>
            <c:size val="17"/>
            <c:spPr>
              <a:solidFill>
                <a:srgbClr val="DDC8B9"/>
              </a:solidFill>
              <a:ln w="9525">
                <a:noFill/>
              </a:ln>
              <a:effectLst/>
            </c:spPr>
          </c:marker>
          <c:cat>
            <c:multiLvlStrRef>
              <c:f>Report!$E$32:$E$48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Report!$F$32:$F$48</c:f>
              <c:numCache>
                <c:formatCode>General</c:formatCode>
                <c:ptCount val="12"/>
                <c:pt idx="0">
                  <c:v>3503.02</c:v>
                </c:pt>
                <c:pt idx="1">
                  <c:v>4138.2100000000019</c:v>
                </c:pt>
                <c:pt idx="2">
                  <c:v>4795.7400000000007</c:v>
                </c:pt>
                <c:pt idx="3">
                  <c:v>4224.590000000002</c:v>
                </c:pt>
                <c:pt idx="4">
                  <c:v>3248.0000000000014</c:v>
                </c:pt>
                <c:pt idx="5">
                  <c:v>4842.9699999999993</c:v>
                </c:pt>
                <c:pt idx="6">
                  <c:v>3982.89</c:v>
                </c:pt>
                <c:pt idx="7">
                  <c:v>2326.889999999999</c:v>
                </c:pt>
                <c:pt idx="8">
                  <c:v>3633.6399999999994</c:v>
                </c:pt>
                <c:pt idx="9">
                  <c:v>3800.0600000000009</c:v>
                </c:pt>
                <c:pt idx="10">
                  <c:v>3548.4099999999989</c:v>
                </c:pt>
                <c:pt idx="11">
                  <c:v>3089.65</c:v>
                </c:pt>
              </c:numCache>
            </c:numRef>
          </c:val>
          <c:smooth val="0"/>
          <c:extLst>
            <c:ext xmlns:c16="http://schemas.microsoft.com/office/drawing/2014/chart" uri="{C3380CC4-5D6E-409C-BE32-E72D297353CC}">
              <c16:uniqueId val="{00000000-1861-452C-B9A6-8B372C770B80}"/>
            </c:ext>
          </c:extLst>
        </c:ser>
        <c:dLbls>
          <c:showLegendKey val="0"/>
          <c:showVal val="0"/>
          <c:showCatName val="0"/>
          <c:showSerName val="0"/>
          <c:showPercent val="0"/>
          <c:showBubbleSize val="0"/>
        </c:dLbls>
        <c:marker val="1"/>
        <c:smooth val="0"/>
        <c:axId val="728125264"/>
        <c:axId val="728145424"/>
      </c:lineChart>
      <c:catAx>
        <c:axId val="72812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728145424"/>
        <c:crosses val="autoZero"/>
        <c:auto val="1"/>
        <c:lblAlgn val="ctr"/>
        <c:lblOffset val="100"/>
        <c:noMultiLvlLbl val="0"/>
      </c:catAx>
      <c:valAx>
        <c:axId val="728145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728125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dash.xlsx]Report!PivotTable6</c:name>
    <c:fmtId val="5"/>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644632"/>
          </a:solidFill>
          <a:ln>
            <a:noFill/>
          </a:ln>
          <a:effectLst>
            <a:outerShdw blurRad="254000" sx="102000" sy="102000" algn="ctr" rotWithShape="0">
              <a:prstClr val="black">
                <a:alpha val="20000"/>
              </a:prstClr>
            </a:outerShdw>
          </a:effectLst>
        </c:spPr>
      </c:pivotFmt>
      <c:pivotFmt>
        <c:idx val="7"/>
        <c:spPr>
          <a:solidFill>
            <a:srgbClr val="DDC8B9"/>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Report!$B$40</c:f>
              <c:strCache>
                <c:ptCount val="1"/>
                <c:pt idx="0">
                  <c:v>Total</c:v>
                </c:pt>
              </c:strCache>
            </c:strRef>
          </c:tx>
          <c:dPt>
            <c:idx val="0"/>
            <c:bubble3D val="0"/>
            <c:spPr>
              <a:solidFill>
                <a:srgbClr val="64463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2B4-4CDB-984E-67061C9D450D}"/>
              </c:ext>
            </c:extLst>
          </c:dPt>
          <c:dPt>
            <c:idx val="1"/>
            <c:bubble3D val="0"/>
            <c:spPr>
              <a:solidFill>
                <a:srgbClr val="DDC8B9"/>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2B4-4CDB-984E-67061C9D450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showLegendKey val="0"/>
            <c:showVal val="0"/>
            <c:showCatName val="0"/>
            <c:showSerName val="0"/>
            <c:showPercent val="1"/>
            <c:showBubbleSize val="0"/>
            <c:showLeaderLines val="0"/>
            <c:extLst>
              <c:ext xmlns:c15="http://schemas.microsoft.com/office/drawing/2012/chart" uri="{CE6537A1-D6FC-4f65-9D91-7224C49458BB}"/>
            </c:extLst>
          </c:dLbls>
          <c:cat>
            <c:strRef>
              <c:f>Report!$A$41:$A$43</c:f>
              <c:strCache>
                <c:ptCount val="2"/>
                <c:pt idx="0">
                  <c:v>No</c:v>
                </c:pt>
                <c:pt idx="1">
                  <c:v>Yes</c:v>
                </c:pt>
              </c:strCache>
            </c:strRef>
          </c:cat>
          <c:val>
            <c:numRef>
              <c:f>Report!$B$41:$B$43</c:f>
              <c:numCache>
                <c:formatCode>General</c:formatCode>
                <c:ptCount val="2"/>
                <c:pt idx="0">
                  <c:v>1886</c:v>
                </c:pt>
                <c:pt idx="1">
                  <c:v>1665</c:v>
                </c:pt>
              </c:numCache>
            </c:numRef>
          </c:val>
          <c:extLst>
            <c:ext xmlns:c16="http://schemas.microsoft.com/office/drawing/2014/chart" uri="{C3380CC4-5D6E-409C-BE32-E72D297353CC}">
              <c16:uniqueId val="{00000004-B2B4-4CDB-984E-67061C9D450D}"/>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1100" b="1" i="0" u="none" strike="noStrike" kern="1200" baseline="0">
              <a:ln>
                <a:noFill/>
              </a:ln>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hyperlink" Target="#Report!A1"/><Relationship Id="rId1" Type="http://schemas.openxmlformats.org/officeDocument/2006/relationships/image" Target="../media/image1.png"/><Relationship Id="rId6" Type="http://schemas.openxmlformats.org/officeDocument/2006/relationships/hyperlink" Target="https://github.com/od-blip/Coffee_Shop_Analysis" TargetMode="External"/><Relationship Id="rId5" Type="http://schemas.openxmlformats.org/officeDocument/2006/relationships/hyperlink" Target="#'Customers Sheet'!A1"/><Relationship Id="rId4" Type="http://schemas.openxmlformats.org/officeDocument/2006/relationships/hyperlink" Target="#OrderData!A1"/></Relationships>
</file>

<file path=xl/drawings/_rels/drawing2.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hyperlink" Target="#Report!A1"/><Relationship Id="rId1" Type="http://schemas.openxmlformats.org/officeDocument/2006/relationships/image" Target="../media/image1.png"/><Relationship Id="rId6" Type="http://schemas.openxmlformats.org/officeDocument/2006/relationships/hyperlink" Target="https://github.com/od-blip/Coffee_Shop_Analysis" TargetMode="External"/><Relationship Id="rId5" Type="http://schemas.openxmlformats.org/officeDocument/2006/relationships/hyperlink" Target="#'Customers Sheet'!A1"/><Relationship Id="rId4" Type="http://schemas.openxmlformats.org/officeDocument/2006/relationships/hyperlink" Target="#OrderData!A1"/></Relationships>
</file>

<file path=xl/drawings/_rels/drawing3.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hyperlink" Target="#Report!A1"/><Relationship Id="rId1" Type="http://schemas.openxmlformats.org/officeDocument/2006/relationships/image" Target="../media/image1.png"/><Relationship Id="rId6" Type="http://schemas.openxmlformats.org/officeDocument/2006/relationships/hyperlink" Target="https://github.com/od-blip/Coffee_Shop_Analysis" TargetMode="External"/><Relationship Id="rId5" Type="http://schemas.openxmlformats.org/officeDocument/2006/relationships/hyperlink" Target="#'Customers Sheet'!A1"/><Relationship Id="rId4" Type="http://schemas.openxmlformats.org/officeDocument/2006/relationships/hyperlink" Target="#OrderData!A1"/></Relationships>
</file>

<file path=xl/drawings/_rels/drawing4.xml.rels><?xml version="1.0" encoding="UTF-8" standalone="yes"?>
<Relationships xmlns="http://schemas.openxmlformats.org/package/2006/relationships"><Relationship Id="rId3" Type="http://schemas.openxmlformats.org/officeDocument/2006/relationships/hyperlink" Target="#Report!A1"/><Relationship Id="rId7" Type="http://schemas.openxmlformats.org/officeDocument/2006/relationships/hyperlink" Target="https://github.com/od-blip/Coffee_Shop_Analysis" TargetMode="Externa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hyperlink" Target="#'Customers Sheet'!A1"/><Relationship Id="rId5" Type="http://schemas.openxmlformats.org/officeDocument/2006/relationships/hyperlink" Target="#OrderData!A1"/><Relationship Id="rId4" Type="http://schemas.openxmlformats.org/officeDocument/2006/relationships/hyperlink" Target="#Dashboard!A1"/></Relationships>
</file>

<file path=xl/drawings/_rels/drawing5.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hyperlink" Target="#'Customers Sheet'!A1"/><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hyperlink" Target="#OrderData!A1"/><Relationship Id="rId2" Type="http://schemas.openxmlformats.org/officeDocument/2006/relationships/chart" Target="../charts/chart2.xml"/><Relationship Id="rId1" Type="http://schemas.openxmlformats.org/officeDocument/2006/relationships/image" Target="../media/image2.jpeg"/><Relationship Id="rId6" Type="http://schemas.openxmlformats.org/officeDocument/2006/relationships/chart" Target="../charts/chart6.xml"/><Relationship Id="rId11" Type="http://schemas.openxmlformats.org/officeDocument/2006/relationships/hyperlink" Target="#Dashboard!A1"/><Relationship Id="rId5" Type="http://schemas.openxmlformats.org/officeDocument/2006/relationships/chart" Target="../charts/chart5.xml"/><Relationship Id="rId15" Type="http://schemas.openxmlformats.org/officeDocument/2006/relationships/hyperlink" Target="https://github.com/od-blip/Coffee_Shop_Analysis" TargetMode="External"/><Relationship Id="rId10" Type="http://schemas.openxmlformats.org/officeDocument/2006/relationships/hyperlink" Target="#Report!A1"/><Relationship Id="rId4" Type="http://schemas.openxmlformats.org/officeDocument/2006/relationships/chart" Target="../charts/chart4.xml"/><Relationship Id="rId9" Type="http://schemas.openxmlformats.org/officeDocument/2006/relationships/image" Target="../media/image1.png"/><Relationship Id="rId14"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hyperlink" Target="https://github.com/od-blip/Coffee_Shop_Analysis" TargetMode="External"/></Relationships>
</file>

<file path=xl/drawings/drawing1.xml><?xml version="1.0" encoding="utf-8"?>
<xdr:wsDr xmlns:xdr="http://schemas.openxmlformats.org/drawingml/2006/spreadsheetDrawing" xmlns:a="http://schemas.openxmlformats.org/drawingml/2006/main">
  <xdr:twoCellAnchor>
    <xdr:from>
      <xdr:col>16</xdr:col>
      <xdr:colOff>0</xdr:colOff>
      <xdr:row>0</xdr:row>
      <xdr:rowOff>13607</xdr:rowOff>
    </xdr:from>
    <xdr:to>
      <xdr:col>16</xdr:col>
      <xdr:colOff>13608</xdr:colOff>
      <xdr:row>74</xdr:row>
      <xdr:rowOff>181695</xdr:rowOff>
    </xdr:to>
    <xdr:sp macro="" textlink="">
      <xdr:nvSpPr>
        <xdr:cNvPr id="10" name="Rectangle 9">
          <a:extLst>
            <a:ext uri="{FF2B5EF4-FFF2-40B4-BE49-F238E27FC236}">
              <a16:creationId xmlns:a16="http://schemas.microsoft.com/office/drawing/2014/main" id="{2DABD547-4A5E-4C5E-9A43-47B5CE604802}"/>
            </a:ext>
          </a:extLst>
        </xdr:cNvPr>
        <xdr:cNvSpPr/>
      </xdr:nvSpPr>
      <xdr:spPr>
        <a:xfrm>
          <a:off x="1" y="13607"/>
          <a:ext cx="1156607" cy="14265088"/>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16</xdr:col>
      <xdr:colOff>1</xdr:colOff>
      <xdr:row>0</xdr:row>
      <xdr:rowOff>13607</xdr:rowOff>
    </xdr:from>
    <xdr:to>
      <xdr:col>17</xdr:col>
      <xdr:colOff>13608</xdr:colOff>
      <xdr:row>61</xdr:row>
      <xdr:rowOff>119062</xdr:rowOff>
    </xdr:to>
    <xdr:sp macro="" textlink="">
      <xdr:nvSpPr>
        <xdr:cNvPr id="2" name="Rectangle 1">
          <a:extLst>
            <a:ext uri="{FF2B5EF4-FFF2-40B4-BE49-F238E27FC236}">
              <a16:creationId xmlns:a16="http://schemas.microsoft.com/office/drawing/2014/main" id="{723A02B4-B23B-42C2-9E53-BC2B6FC792E5}"/>
            </a:ext>
          </a:extLst>
        </xdr:cNvPr>
        <xdr:cNvSpPr/>
      </xdr:nvSpPr>
      <xdr:spPr>
        <a:xfrm>
          <a:off x="1" y="13607"/>
          <a:ext cx="1156607" cy="12002180"/>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16</xdr:col>
      <xdr:colOff>9525</xdr:colOff>
      <xdr:row>1</xdr:row>
      <xdr:rowOff>78280</xdr:rowOff>
    </xdr:from>
    <xdr:to>
      <xdr:col>17</xdr:col>
      <xdr:colOff>0</xdr:colOff>
      <xdr:row>4</xdr:row>
      <xdr:rowOff>125905</xdr:rowOff>
    </xdr:to>
    <xdr:pic>
      <xdr:nvPicPr>
        <xdr:cNvPr id="3" name="Picture 2">
          <a:extLst>
            <a:ext uri="{FF2B5EF4-FFF2-40B4-BE49-F238E27FC236}">
              <a16:creationId xmlns:a16="http://schemas.microsoft.com/office/drawing/2014/main" id="{CE681686-188D-4B68-ADAC-9A74E7E1C8C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135225" y="268780"/>
          <a:ext cx="1133475" cy="619125"/>
        </a:xfrm>
        <a:prstGeom prst="rect">
          <a:avLst/>
        </a:prstGeom>
      </xdr:spPr>
    </xdr:pic>
    <xdr:clientData/>
  </xdr:twoCellAnchor>
  <xdr:twoCellAnchor>
    <xdr:from>
      <xdr:col>16</xdr:col>
      <xdr:colOff>134470</xdr:colOff>
      <xdr:row>11</xdr:row>
      <xdr:rowOff>156883</xdr:rowOff>
    </xdr:from>
    <xdr:to>
      <xdr:col>16</xdr:col>
      <xdr:colOff>952500</xdr:colOff>
      <xdr:row>15</xdr:row>
      <xdr:rowOff>33618</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9362D1BA-008B-42B9-914D-16972CFEE7E6}"/>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en-NG" sz="1400" b="1"/>
        </a:p>
      </xdr:txBody>
    </xdr:sp>
    <xdr:clientData/>
  </xdr:twoCellAnchor>
  <xdr:twoCellAnchor>
    <xdr:from>
      <xdr:col>16</xdr:col>
      <xdr:colOff>141193</xdr:colOff>
      <xdr:row>7</xdr:row>
      <xdr:rowOff>62754</xdr:rowOff>
    </xdr:from>
    <xdr:to>
      <xdr:col>16</xdr:col>
      <xdr:colOff>959223</xdr:colOff>
      <xdr:row>10</xdr:row>
      <xdr:rowOff>129989</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B5DFE1F7-45FF-4009-B51B-8C03CAE37F7A}"/>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en-NG" sz="1400" b="1">
            <a:solidFill>
              <a:schemeClr val="bg1"/>
            </a:solidFill>
          </a:endParaRPr>
        </a:p>
      </xdr:txBody>
    </xdr:sp>
    <xdr:clientData/>
  </xdr:twoCellAnchor>
  <xdr:twoCellAnchor>
    <xdr:from>
      <xdr:col>16</xdr:col>
      <xdr:colOff>129987</xdr:colOff>
      <xdr:row>16</xdr:row>
      <xdr:rowOff>107577</xdr:rowOff>
    </xdr:from>
    <xdr:to>
      <xdr:col>16</xdr:col>
      <xdr:colOff>948017</xdr:colOff>
      <xdr:row>19</xdr:row>
      <xdr:rowOff>174812</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F06563B6-C92B-4E49-A695-B572D5940464}"/>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en-NG" sz="1400" b="1"/>
        </a:p>
      </xdr:txBody>
    </xdr:sp>
    <xdr:clientData/>
  </xdr:twoCellAnchor>
  <xdr:twoCellAnchor>
    <xdr:from>
      <xdr:col>16</xdr:col>
      <xdr:colOff>125504</xdr:colOff>
      <xdr:row>21</xdr:row>
      <xdr:rowOff>58271</xdr:rowOff>
    </xdr:from>
    <xdr:to>
      <xdr:col>16</xdr:col>
      <xdr:colOff>943534</xdr:colOff>
      <xdr:row>24</xdr:row>
      <xdr:rowOff>125506</xdr:rowOff>
    </xdr:to>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100F3AF7-A19E-41DB-A514-08D7FC2C9DD4}"/>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en-NG" sz="1400" b="1"/>
        </a:p>
      </xdr:txBody>
    </xdr:sp>
    <xdr:clientData/>
  </xdr:twoCellAnchor>
  <xdr:twoCellAnchor>
    <xdr:from>
      <xdr:col>16</xdr:col>
      <xdr:colOff>123825</xdr:colOff>
      <xdr:row>33</xdr:row>
      <xdr:rowOff>19050</xdr:rowOff>
    </xdr:from>
    <xdr:to>
      <xdr:col>16</xdr:col>
      <xdr:colOff>1016136</xdr:colOff>
      <xdr:row>35</xdr:row>
      <xdr:rowOff>175773</xdr:rowOff>
    </xdr:to>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BF28A7DA-0C12-42F5-B1D3-38E712AAED89}"/>
            </a:ext>
          </a:extLst>
        </xdr:cNvPr>
        <xdr:cNvSpPr/>
      </xdr:nvSpPr>
      <xdr:spPr>
        <a:xfrm>
          <a:off x="15249525" y="6305550"/>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en-NG" sz="14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0</xdr:row>
      <xdr:rowOff>13607</xdr:rowOff>
    </xdr:from>
    <xdr:to>
      <xdr:col>9</xdr:col>
      <xdr:colOff>13608</xdr:colOff>
      <xdr:row>74</xdr:row>
      <xdr:rowOff>181695</xdr:rowOff>
    </xdr:to>
    <xdr:sp macro="" textlink="">
      <xdr:nvSpPr>
        <xdr:cNvPr id="11" name="Rectangle 10">
          <a:extLst>
            <a:ext uri="{FF2B5EF4-FFF2-40B4-BE49-F238E27FC236}">
              <a16:creationId xmlns:a16="http://schemas.microsoft.com/office/drawing/2014/main" id="{420139C6-82BA-41F2-8C62-28A4F9446B2F}"/>
            </a:ext>
          </a:extLst>
        </xdr:cNvPr>
        <xdr:cNvSpPr/>
      </xdr:nvSpPr>
      <xdr:spPr>
        <a:xfrm>
          <a:off x="1" y="13607"/>
          <a:ext cx="1156607" cy="14265088"/>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10</xdr:col>
      <xdr:colOff>1</xdr:colOff>
      <xdr:row>0</xdr:row>
      <xdr:rowOff>13607</xdr:rowOff>
    </xdr:from>
    <xdr:to>
      <xdr:col>11</xdr:col>
      <xdr:colOff>13608</xdr:colOff>
      <xdr:row>61</xdr:row>
      <xdr:rowOff>119062</xdr:rowOff>
    </xdr:to>
    <xdr:sp macro="" textlink="">
      <xdr:nvSpPr>
        <xdr:cNvPr id="2" name="Rectangle 1">
          <a:extLst>
            <a:ext uri="{FF2B5EF4-FFF2-40B4-BE49-F238E27FC236}">
              <a16:creationId xmlns:a16="http://schemas.microsoft.com/office/drawing/2014/main" id="{B693B357-AEB9-4441-BA35-9CF0A070C90E}"/>
            </a:ext>
          </a:extLst>
        </xdr:cNvPr>
        <xdr:cNvSpPr/>
      </xdr:nvSpPr>
      <xdr:spPr>
        <a:xfrm>
          <a:off x="1" y="13607"/>
          <a:ext cx="1156607" cy="12002180"/>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10</xdr:col>
      <xdr:colOff>66675</xdr:colOff>
      <xdr:row>1</xdr:row>
      <xdr:rowOff>173530</xdr:rowOff>
    </xdr:from>
    <xdr:to>
      <xdr:col>11</xdr:col>
      <xdr:colOff>21590</xdr:colOff>
      <xdr:row>5</xdr:row>
      <xdr:rowOff>30655</xdr:rowOff>
    </xdr:to>
    <xdr:pic>
      <xdr:nvPicPr>
        <xdr:cNvPr id="3" name="Picture 2">
          <a:extLst>
            <a:ext uri="{FF2B5EF4-FFF2-40B4-BE49-F238E27FC236}">
              <a16:creationId xmlns:a16="http://schemas.microsoft.com/office/drawing/2014/main" id="{A0242528-4500-44E2-99F5-536886B336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306675" y="364030"/>
          <a:ext cx="1097915" cy="619125"/>
        </a:xfrm>
        <a:prstGeom prst="rect">
          <a:avLst/>
        </a:prstGeom>
      </xdr:spPr>
    </xdr:pic>
    <xdr:clientData/>
  </xdr:twoCellAnchor>
  <xdr:twoCellAnchor>
    <xdr:from>
      <xdr:col>10</xdr:col>
      <xdr:colOff>134470</xdr:colOff>
      <xdr:row>11</xdr:row>
      <xdr:rowOff>156883</xdr:rowOff>
    </xdr:from>
    <xdr:to>
      <xdr:col>10</xdr:col>
      <xdr:colOff>952500</xdr:colOff>
      <xdr:row>15</xdr:row>
      <xdr:rowOff>33618</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A57EC44B-2F65-454B-971E-5F9DD0AB01C6}"/>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en-NG" sz="1400" b="1"/>
        </a:p>
      </xdr:txBody>
    </xdr:sp>
    <xdr:clientData/>
  </xdr:twoCellAnchor>
  <xdr:twoCellAnchor>
    <xdr:from>
      <xdr:col>10</xdr:col>
      <xdr:colOff>141193</xdr:colOff>
      <xdr:row>7</xdr:row>
      <xdr:rowOff>62754</xdr:rowOff>
    </xdr:from>
    <xdr:to>
      <xdr:col>10</xdr:col>
      <xdr:colOff>959223</xdr:colOff>
      <xdr:row>10</xdr:row>
      <xdr:rowOff>129989</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DA5B10B5-1E6C-418F-94E7-530EC809A721}"/>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en-NG" sz="1400" b="1">
            <a:solidFill>
              <a:schemeClr val="bg1"/>
            </a:solidFill>
          </a:endParaRPr>
        </a:p>
      </xdr:txBody>
    </xdr:sp>
    <xdr:clientData/>
  </xdr:twoCellAnchor>
  <xdr:twoCellAnchor>
    <xdr:from>
      <xdr:col>10</xdr:col>
      <xdr:colOff>129987</xdr:colOff>
      <xdr:row>16</xdr:row>
      <xdr:rowOff>107577</xdr:rowOff>
    </xdr:from>
    <xdr:to>
      <xdr:col>10</xdr:col>
      <xdr:colOff>948017</xdr:colOff>
      <xdr:row>19</xdr:row>
      <xdr:rowOff>174812</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47CFAE3D-1839-4424-844E-285E6E8877F7}"/>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en-NG" sz="1400" b="1"/>
        </a:p>
      </xdr:txBody>
    </xdr:sp>
    <xdr:clientData/>
  </xdr:twoCellAnchor>
  <xdr:twoCellAnchor>
    <xdr:from>
      <xdr:col>10</xdr:col>
      <xdr:colOff>125504</xdr:colOff>
      <xdr:row>21</xdr:row>
      <xdr:rowOff>58271</xdr:rowOff>
    </xdr:from>
    <xdr:to>
      <xdr:col>10</xdr:col>
      <xdr:colOff>943534</xdr:colOff>
      <xdr:row>24</xdr:row>
      <xdr:rowOff>125506</xdr:rowOff>
    </xdr:to>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BD93B268-8E83-45C5-B9F4-FB44C8FE5973}"/>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en-NG" sz="1400" b="1"/>
        </a:p>
      </xdr:txBody>
    </xdr:sp>
    <xdr:clientData/>
  </xdr:twoCellAnchor>
  <xdr:twoCellAnchor>
    <xdr:from>
      <xdr:col>10</xdr:col>
      <xdr:colOff>142876</xdr:colOff>
      <xdr:row>33</xdr:row>
      <xdr:rowOff>156482</xdr:rowOff>
    </xdr:from>
    <xdr:to>
      <xdr:col>10</xdr:col>
      <xdr:colOff>1035187</xdr:colOff>
      <xdr:row>36</xdr:row>
      <xdr:rowOff>122705</xdr:rowOff>
    </xdr:to>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ED8D4205-FA6B-463B-ACD0-834E6EB1AD43}"/>
            </a:ext>
          </a:extLst>
        </xdr:cNvPr>
        <xdr:cNvSpPr/>
      </xdr:nvSpPr>
      <xdr:spPr>
        <a:xfrm>
          <a:off x="15382876" y="6442982"/>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en-NG" sz="14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xdr:colOff>
      <xdr:row>0</xdr:row>
      <xdr:rowOff>13607</xdr:rowOff>
    </xdr:from>
    <xdr:to>
      <xdr:col>9</xdr:col>
      <xdr:colOff>13608</xdr:colOff>
      <xdr:row>61</xdr:row>
      <xdr:rowOff>119062</xdr:rowOff>
    </xdr:to>
    <xdr:sp macro="" textlink="">
      <xdr:nvSpPr>
        <xdr:cNvPr id="2" name="Rectangle 1">
          <a:extLst>
            <a:ext uri="{FF2B5EF4-FFF2-40B4-BE49-F238E27FC236}">
              <a16:creationId xmlns:a16="http://schemas.microsoft.com/office/drawing/2014/main" id="{986B4968-5300-4CAE-B51A-F48A9D98C7E6}"/>
            </a:ext>
          </a:extLst>
        </xdr:cNvPr>
        <xdr:cNvSpPr/>
      </xdr:nvSpPr>
      <xdr:spPr>
        <a:xfrm>
          <a:off x="1" y="13607"/>
          <a:ext cx="1156607" cy="12002180"/>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8</xdr:col>
      <xdr:colOff>19050</xdr:colOff>
      <xdr:row>2</xdr:row>
      <xdr:rowOff>30655</xdr:rowOff>
    </xdr:from>
    <xdr:to>
      <xdr:col>9</xdr:col>
      <xdr:colOff>88265</xdr:colOff>
      <xdr:row>5</xdr:row>
      <xdr:rowOff>78280</xdr:rowOff>
    </xdr:to>
    <xdr:pic>
      <xdr:nvPicPr>
        <xdr:cNvPr id="3" name="Picture 2">
          <a:extLst>
            <a:ext uri="{FF2B5EF4-FFF2-40B4-BE49-F238E27FC236}">
              <a16:creationId xmlns:a16="http://schemas.microsoft.com/office/drawing/2014/main" id="{CE6C3C38-E90C-4DDF-8F38-2F24D65CD02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48650" y="411655"/>
          <a:ext cx="1212215" cy="619125"/>
        </a:xfrm>
        <a:prstGeom prst="rect">
          <a:avLst/>
        </a:prstGeom>
      </xdr:spPr>
    </xdr:pic>
    <xdr:clientData/>
  </xdr:twoCellAnchor>
  <xdr:twoCellAnchor>
    <xdr:from>
      <xdr:col>8</xdr:col>
      <xdr:colOff>134470</xdr:colOff>
      <xdr:row>11</xdr:row>
      <xdr:rowOff>156883</xdr:rowOff>
    </xdr:from>
    <xdr:to>
      <xdr:col>8</xdr:col>
      <xdr:colOff>952500</xdr:colOff>
      <xdr:row>15</xdr:row>
      <xdr:rowOff>33618</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DEBD2229-D249-419D-B0E7-C05AFC24929F}"/>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en-NG" sz="1400" b="1"/>
        </a:p>
      </xdr:txBody>
    </xdr:sp>
    <xdr:clientData/>
  </xdr:twoCellAnchor>
  <xdr:twoCellAnchor>
    <xdr:from>
      <xdr:col>8</xdr:col>
      <xdr:colOff>141193</xdr:colOff>
      <xdr:row>7</xdr:row>
      <xdr:rowOff>62754</xdr:rowOff>
    </xdr:from>
    <xdr:to>
      <xdr:col>8</xdr:col>
      <xdr:colOff>959223</xdr:colOff>
      <xdr:row>10</xdr:row>
      <xdr:rowOff>129989</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33A66BE9-8E11-49DB-9C32-EB8766F5567C}"/>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en-NG" sz="1400" b="1">
            <a:solidFill>
              <a:schemeClr val="bg1"/>
            </a:solidFill>
          </a:endParaRPr>
        </a:p>
      </xdr:txBody>
    </xdr:sp>
    <xdr:clientData/>
  </xdr:twoCellAnchor>
  <xdr:twoCellAnchor>
    <xdr:from>
      <xdr:col>8</xdr:col>
      <xdr:colOff>129987</xdr:colOff>
      <xdr:row>16</xdr:row>
      <xdr:rowOff>107577</xdr:rowOff>
    </xdr:from>
    <xdr:to>
      <xdr:col>8</xdr:col>
      <xdr:colOff>948017</xdr:colOff>
      <xdr:row>19</xdr:row>
      <xdr:rowOff>174812</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01231F8A-70CD-4BBF-92E5-8E55D7BBD492}"/>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en-NG" sz="1400" b="1"/>
        </a:p>
      </xdr:txBody>
    </xdr:sp>
    <xdr:clientData/>
  </xdr:twoCellAnchor>
  <xdr:twoCellAnchor>
    <xdr:from>
      <xdr:col>8</xdr:col>
      <xdr:colOff>125504</xdr:colOff>
      <xdr:row>21</xdr:row>
      <xdr:rowOff>58271</xdr:rowOff>
    </xdr:from>
    <xdr:to>
      <xdr:col>8</xdr:col>
      <xdr:colOff>943534</xdr:colOff>
      <xdr:row>24</xdr:row>
      <xdr:rowOff>125506</xdr:rowOff>
    </xdr:to>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66D59E70-3CE0-449A-AEDC-F1F368A51AED}"/>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en-NG" sz="1400" b="1"/>
        </a:p>
      </xdr:txBody>
    </xdr:sp>
    <xdr:clientData/>
  </xdr:twoCellAnchor>
  <xdr:twoCellAnchor>
    <xdr:from>
      <xdr:col>8</xdr:col>
      <xdr:colOff>142876</xdr:colOff>
      <xdr:row>33</xdr:row>
      <xdr:rowOff>99332</xdr:rowOff>
    </xdr:from>
    <xdr:to>
      <xdr:col>8</xdr:col>
      <xdr:colOff>1035187</xdr:colOff>
      <xdr:row>36</xdr:row>
      <xdr:rowOff>65555</xdr:rowOff>
    </xdr:to>
    <xdr:sp macro="" textlink="">
      <xdr:nvSpPr>
        <xdr:cNvPr id="10" name="Rectangle: Rounded Corners 9">
          <a:hlinkClick xmlns:r="http://schemas.openxmlformats.org/officeDocument/2006/relationships" r:id="rId6"/>
          <a:extLst>
            <a:ext uri="{FF2B5EF4-FFF2-40B4-BE49-F238E27FC236}">
              <a16:creationId xmlns:a16="http://schemas.microsoft.com/office/drawing/2014/main" id="{242568FF-25AE-4367-A6DD-5B5182966EF1}"/>
            </a:ext>
          </a:extLst>
        </xdr:cNvPr>
        <xdr:cNvSpPr/>
      </xdr:nvSpPr>
      <xdr:spPr>
        <a:xfrm>
          <a:off x="8372476" y="6385832"/>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en-NG" sz="14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1251856</xdr:colOff>
      <xdr:row>45</xdr:row>
      <xdr:rowOff>148317</xdr:rowOff>
    </xdr:from>
    <xdr:to>
      <xdr:col>12</xdr:col>
      <xdr:colOff>247650</xdr:colOff>
      <xdr:row>60</xdr:row>
      <xdr:rowOff>34017</xdr:rowOff>
    </xdr:to>
    <xdr:graphicFrame macro="">
      <xdr:nvGraphicFramePr>
        <xdr:cNvPr id="20" name="Chart 19">
          <a:extLst>
            <a:ext uri="{FF2B5EF4-FFF2-40B4-BE49-F238E27FC236}">
              <a16:creationId xmlns:a16="http://schemas.microsoft.com/office/drawing/2014/main" id="{68BA71D5-B871-50AB-428C-7410059A4B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xdr:colOff>
      <xdr:row>0</xdr:row>
      <xdr:rowOff>13607</xdr:rowOff>
    </xdr:from>
    <xdr:to>
      <xdr:col>7</xdr:col>
      <xdr:colOff>1114426</xdr:colOff>
      <xdr:row>69</xdr:row>
      <xdr:rowOff>66675</xdr:rowOff>
    </xdr:to>
    <xdr:sp macro="" textlink="">
      <xdr:nvSpPr>
        <xdr:cNvPr id="2" name="Rectangle 1">
          <a:extLst>
            <a:ext uri="{FF2B5EF4-FFF2-40B4-BE49-F238E27FC236}">
              <a16:creationId xmlns:a16="http://schemas.microsoft.com/office/drawing/2014/main" id="{88127B51-9A74-4A1D-A18D-03311590B13B}"/>
            </a:ext>
          </a:extLst>
        </xdr:cNvPr>
        <xdr:cNvSpPr/>
      </xdr:nvSpPr>
      <xdr:spPr>
        <a:xfrm>
          <a:off x="6610352" y="13607"/>
          <a:ext cx="1114424" cy="13197568"/>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7</xdr:col>
      <xdr:colOff>66675</xdr:colOff>
      <xdr:row>2</xdr:row>
      <xdr:rowOff>30655</xdr:rowOff>
    </xdr:from>
    <xdr:to>
      <xdr:col>7</xdr:col>
      <xdr:colOff>1164590</xdr:colOff>
      <xdr:row>5</xdr:row>
      <xdr:rowOff>78280</xdr:rowOff>
    </xdr:to>
    <xdr:pic>
      <xdr:nvPicPr>
        <xdr:cNvPr id="3" name="Picture 2">
          <a:extLst>
            <a:ext uri="{FF2B5EF4-FFF2-40B4-BE49-F238E27FC236}">
              <a16:creationId xmlns:a16="http://schemas.microsoft.com/office/drawing/2014/main" id="{6F907B3F-22CF-41A2-9DBC-B52CD4E28C2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5400" y="411655"/>
          <a:ext cx="1097915" cy="619125"/>
        </a:xfrm>
        <a:prstGeom prst="rect">
          <a:avLst/>
        </a:prstGeom>
      </xdr:spPr>
    </xdr:pic>
    <xdr:clientData/>
  </xdr:twoCellAnchor>
  <xdr:twoCellAnchor>
    <xdr:from>
      <xdr:col>7</xdr:col>
      <xdr:colOff>134470</xdr:colOff>
      <xdr:row>11</xdr:row>
      <xdr:rowOff>156883</xdr:rowOff>
    </xdr:from>
    <xdr:to>
      <xdr:col>7</xdr:col>
      <xdr:colOff>952500</xdr:colOff>
      <xdr:row>15</xdr:row>
      <xdr:rowOff>33618</xdr:rowOff>
    </xdr:to>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CBE45EDE-30D6-41C4-9B9E-1D28F69163AF}"/>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en-NG" sz="1400" b="1"/>
        </a:p>
      </xdr:txBody>
    </xdr:sp>
    <xdr:clientData/>
  </xdr:twoCellAnchor>
  <xdr:twoCellAnchor>
    <xdr:from>
      <xdr:col>7</xdr:col>
      <xdr:colOff>141193</xdr:colOff>
      <xdr:row>7</xdr:row>
      <xdr:rowOff>62754</xdr:rowOff>
    </xdr:from>
    <xdr:to>
      <xdr:col>7</xdr:col>
      <xdr:colOff>959223</xdr:colOff>
      <xdr:row>10</xdr:row>
      <xdr:rowOff>129989</xdr:rowOff>
    </xdr:to>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3D7DD88C-554C-4F34-BAB7-F49475369B05}"/>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en-NG" sz="1400" b="1">
            <a:solidFill>
              <a:schemeClr val="bg1"/>
            </a:solidFill>
          </a:endParaRPr>
        </a:p>
      </xdr:txBody>
    </xdr:sp>
    <xdr:clientData/>
  </xdr:twoCellAnchor>
  <xdr:twoCellAnchor>
    <xdr:from>
      <xdr:col>7</xdr:col>
      <xdr:colOff>129987</xdr:colOff>
      <xdr:row>16</xdr:row>
      <xdr:rowOff>107577</xdr:rowOff>
    </xdr:from>
    <xdr:to>
      <xdr:col>7</xdr:col>
      <xdr:colOff>948017</xdr:colOff>
      <xdr:row>19</xdr:row>
      <xdr:rowOff>174812</xdr:rowOff>
    </xdr:to>
    <xdr:sp macro="" textlink="">
      <xdr:nvSpPr>
        <xdr:cNvPr id="6" name="Rectangle: Rounded Corners 5">
          <a:hlinkClick xmlns:r="http://schemas.openxmlformats.org/officeDocument/2006/relationships" r:id="rId5"/>
          <a:extLst>
            <a:ext uri="{FF2B5EF4-FFF2-40B4-BE49-F238E27FC236}">
              <a16:creationId xmlns:a16="http://schemas.microsoft.com/office/drawing/2014/main" id="{A3C168C5-DBE4-4491-A5D4-5F5D93E041CB}"/>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en-NG" sz="1400" b="1"/>
        </a:p>
      </xdr:txBody>
    </xdr:sp>
    <xdr:clientData/>
  </xdr:twoCellAnchor>
  <xdr:twoCellAnchor>
    <xdr:from>
      <xdr:col>7</xdr:col>
      <xdr:colOff>125504</xdr:colOff>
      <xdr:row>21</xdr:row>
      <xdr:rowOff>58271</xdr:rowOff>
    </xdr:from>
    <xdr:to>
      <xdr:col>7</xdr:col>
      <xdr:colOff>943534</xdr:colOff>
      <xdr:row>24</xdr:row>
      <xdr:rowOff>125506</xdr:rowOff>
    </xdr:to>
    <xdr:sp macro="" textlink="">
      <xdr:nvSpPr>
        <xdr:cNvPr id="7" name="Rectangle: Rounded Corners 6">
          <a:hlinkClick xmlns:r="http://schemas.openxmlformats.org/officeDocument/2006/relationships" r:id="rId6"/>
          <a:extLst>
            <a:ext uri="{FF2B5EF4-FFF2-40B4-BE49-F238E27FC236}">
              <a16:creationId xmlns:a16="http://schemas.microsoft.com/office/drawing/2014/main" id="{EAFB06A0-570F-4523-AAE7-FF4B482C323E}"/>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en-NG" sz="1400" b="1"/>
        </a:p>
      </xdr:txBody>
    </xdr:sp>
    <xdr:clientData/>
  </xdr:twoCellAnchor>
  <xdr:twoCellAnchor>
    <xdr:from>
      <xdr:col>7</xdr:col>
      <xdr:colOff>133352</xdr:colOff>
      <xdr:row>32</xdr:row>
      <xdr:rowOff>146957</xdr:rowOff>
    </xdr:from>
    <xdr:to>
      <xdr:col>7</xdr:col>
      <xdr:colOff>1025663</xdr:colOff>
      <xdr:row>35</xdr:row>
      <xdr:rowOff>113180</xdr:rowOff>
    </xdr:to>
    <xdr:sp macro="" textlink="">
      <xdr:nvSpPr>
        <xdr:cNvPr id="9" name="Rectangle: Rounded Corners 8">
          <a:hlinkClick xmlns:r="http://schemas.openxmlformats.org/officeDocument/2006/relationships" r:id="rId7"/>
          <a:extLst>
            <a:ext uri="{FF2B5EF4-FFF2-40B4-BE49-F238E27FC236}">
              <a16:creationId xmlns:a16="http://schemas.microsoft.com/office/drawing/2014/main" id="{DCA16C88-6F13-4AA3-86CB-08033C824160}"/>
            </a:ext>
          </a:extLst>
        </xdr:cNvPr>
        <xdr:cNvSpPr/>
      </xdr:nvSpPr>
      <xdr:spPr>
        <a:xfrm>
          <a:off x="6743702" y="6242957"/>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en-NG" sz="14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1020536</xdr:colOff>
      <xdr:row>61</xdr:row>
      <xdr:rowOff>81639</xdr:rowOff>
    </xdr:from>
    <xdr:to>
      <xdr:col>33</xdr:col>
      <xdr:colOff>54429</xdr:colOff>
      <xdr:row>61</xdr:row>
      <xdr:rowOff>81639</xdr:rowOff>
    </xdr:to>
    <xdr:cxnSp macro="">
      <xdr:nvCxnSpPr>
        <xdr:cNvPr id="4" name="Straight Connector 3">
          <a:extLst>
            <a:ext uri="{FF2B5EF4-FFF2-40B4-BE49-F238E27FC236}">
              <a16:creationId xmlns:a16="http://schemas.microsoft.com/office/drawing/2014/main" id="{927FBE2C-DA80-F5CE-7BA1-7F0141F4B42A}"/>
            </a:ext>
          </a:extLst>
        </xdr:cNvPr>
        <xdr:cNvCxnSpPr/>
      </xdr:nvCxnSpPr>
      <xdr:spPr>
        <a:xfrm>
          <a:off x="1020536" y="11987889"/>
          <a:ext cx="21145500" cy="0"/>
        </a:xfrm>
        <a:prstGeom prst="line">
          <a:avLst/>
        </a:prstGeom>
        <a:ln w="76200">
          <a:solidFill>
            <a:srgbClr val="6446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0</xdr:row>
      <xdr:rowOff>13607</xdr:rowOff>
    </xdr:from>
    <xdr:to>
      <xdr:col>1</xdr:col>
      <xdr:colOff>13608</xdr:colOff>
      <xdr:row>61</xdr:row>
      <xdr:rowOff>119062</xdr:rowOff>
    </xdr:to>
    <xdr:sp macro="" textlink="">
      <xdr:nvSpPr>
        <xdr:cNvPr id="2" name="Rectangle 1">
          <a:extLst>
            <a:ext uri="{FF2B5EF4-FFF2-40B4-BE49-F238E27FC236}">
              <a16:creationId xmlns:a16="http://schemas.microsoft.com/office/drawing/2014/main" id="{E0D0C0DF-139E-B6A9-5199-69B9672DE50B}"/>
            </a:ext>
          </a:extLst>
        </xdr:cNvPr>
        <xdr:cNvSpPr/>
      </xdr:nvSpPr>
      <xdr:spPr>
        <a:xfrm>
          <a:off x="1" y="13607"/>
          <a:ext cx="1156607" cy="11987893"/>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xdr:col>
      <xdr:colOff>168088</xdr:colOff>
      <xdr:row>0</xdr:row>
      <xdr:rowOff>127907</xdr:rowOff>
    </xdr:from>
    <xdr:to>
      <xdr:col>18</xdr:col>
      <xdr:colOff>581025</xdr:colOff>
      <xdr:row>7</xdr:row>
      <xdr:rowOff>13607</xdr:rowOff>
    </xdr:to>
    <xdr:sp macro="" textlink="">
      <xdr:nvSpPr>
        <xdr:cNvPr id="9" name="Rectangle: Rounded Corners 8">
          <a:extLst>
            <a:ext uri="{FF2B5EF4-FFF2-40B4-BE49-F238E27FC236}">
              <a16:creationId xmlns:a16="http://schemas.microsoft.com/office/drawing/2014/main" id="{83A76026-115D-EC70-C6D0-2DAF0B2CB867}"/>
            </a:ext>
          </a:extLst>
        </xdr:cNvPr>
        <xdr:cNvSpPr/>
      </xdr:nvSpPr>
      <xdr:spPr>
        <a:xfrm>
          <a:off x="1311088" y="127907"/>
          <a:ext cx="12196723" cy="1219200"/>
        </a:xfrm>
        <a:prstGeom prst="roundRect">
          <a:avLst>
            <a:gd name="adj" fmla="val 7031"/>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600" b="1">
              <a:solidFill>
                <a:srgbClr val="DDC8B9"/>
              </a:solidFill>
            </a:rPr>
            <a:t>Coffee</a:t>
          </a:r>
          <a:r>
            <a:rPr lang="en-US" sz="3600" b="1" baseline="0">
              <a:solidFill>
                <a:srgbClr val="DDC8B9"/>
              </a:solidFill>
            </a:rPr>
            <a:t> Sales Dashboard 2019 - 2022</a:t>
          </a:r>
        </a:p>
        <a:p>
          <a:pPr algn="l"/>
          <a:r>
            <a:rPr lang="en-US" sz="1400" b="1" i="1">
              <a:solidFill>
                <a:schemeClr val="bg1"/>
              </a:solidFill>
            </a:rPr>
            <a:t>Figures in USD</a:t>
          </a:r>
          <a:endParaRPr lang="en-NG" sz="1400" b="1" i="1">
            <a:solidFill>
              <a:schemeClr val="bg1"/>
            </a:solidFill>
          </a:endParaRPr>
        </a:p>
      </xdr:txBody>
    </xdr:sp>
    <xdr:clientData/>
  </xdr:twoCellAnchor>
  <xdr:twoCellAnchor>
    <xdr:from>
      <xdr:col>2</xdr:col>
      <xdr:colOff>272143</xdr:colOff>
      <xdr:row>7</xdr:row>
      <xdr:rowOff>187779</xdr:rowOff>
    </xdr:from>
    <xdr:to>
      <xdr:col>5</xdr:col>
      <xdr:colOff>312965</xdr:colOff>
      <xdr:row>10</xdr:row>
      <xdr:rowOff>27215</xdr:rowOff>
    </xdr:to>
    <xdr:sp macro="" textlink="">
      <xdr:nvSpPr>
        <xdr:cNvPr id="13" name="Rectangle: Rounded Corners 12">
          <a:extLst>
            <a:ext uri="{FF2B5EF4-FFF2-40B4-BE49-F238E27FC236}">
              <a16:creationId xmlns:a16="http://schemas.microsoft.com/office/drawing/2014/main" id="{399DB3D2-1570-56C6-0C79-AFB9D20EBAB5}"/>
            </a:ext>
          </a:extLst>
        </xdr:cNvPr>
        <xdr:cNvSpPr/>
      </xdr:nvSpPr>
      <xdr:spPr>
        <a:xfrm>
          <a:off x="2027464" y="1521279"/>
          <a:ext cx="2803072" cy="519793"/>
        </a:xfrm>
        <a:prstGeom prst="roundRect">
          <a:avLst>
            <a:gd name="adj" fmla="val 7031"/>
          </a:avLst>
        </a:prstGeom>
        <a:solidFill>
          <a:srgbClr val="DDC8B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644632"/>
              </a:solidFill>
            </a:rPr>
            <a:t>Total Sales</a:t>
          </a:r>
          <a:r>
            <a:rPr lang="en-US" sz="1800" b="1" baseline="0">
              <a:solidFill>
                <a:srgbClr val="644632"/>
              </a:solidFill>
            </a:rPr>
            <a:t> ($)</a:t>
          </a:r>
          <a:endParaRPr lang="en-NG" sz="1800" b="1">
            <a:solidFill>
              <a:srgbClr val="644632"/>
            </a:solidFill>
          </a:endParaRPr>
        </a:p>
      </xdr:txBody>
    </xdr:sp>
    <xdr:clientData/>
  </xdr:twoCellAnchor>
  <xdr:twoCellAnchor>
    <xdr:from>
      <xdr:col>9</xdr:col>
      <xdr:colOff>254454</xdr:colOff>
      <xdr:row>16</xdr:row>
      <xdr:rowOff>118382</xdr:rowOff>
    </xdr:from>
    <xdr:to>
      <xdr:col>18</xdr:col>
      <xdr:colOff>511628</xdr:colOff>
      <xdr:row>30</xdr:row>
      <xdr:rowOff>127907</xdr:rowOff>
    </xdr:to>
    <xdr:sp macro="" textlink="">
      <xdr:nvSpPr>
        <xdr:cNvPr id="20" name="Rectangle: Rounded Corners 19">
          <a:extLst>
            <a:ext uri="{FF2B5EF4-FFF2-40B4-BE49-F238E27FC236}">
              <a16:creationId xmlns:a16="http://schemas.microsoft.com/office/drawing/2014/main" id="{7BD3089F-3DA1-0BB9-1E8C-80CE7163DAA1}"/>
            </a:ext>
          </a:extLst>
        </xdr:cNvPr>
        <xdr:cNvSpPr/>
      </xdr:nvSpPr>
      <xdr:spPr>
        <a:xfrm>
          <a:off x="7221311" y="3452132"/>
          <a:ext cx="6217103"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r>
            <a:rPr lang="en-US" sz="1800" b="1" i="0" baseline="0">
              <a:solidFill>
                <a:srgbClr val="644632"/>
              </a:solidFill>
              <a:effectLst/>
              <a:latin typeface="+mn-lt"/>
              <a:ea typeface="+mn-ea"/>
              <a:cs typeface="+mn-cs"/>
            </a:rPr>
            <a:t>Total Sale of Coffee Types</a:t>
          </a:r>
          <a:endParaRPr lang="en-NG" sz="1800">
            <a:solidFill>
              <a:srgbClr val="644632"/>
            </a:solidFill>
            <a:effectLst/>
          </a:endParaRPr>
        </a:p>
      </xdr:txBody>
    </xdr:sp>
    <xdr:clientData/>
  </xdr:twoCellAnchor>
  <xdr:twoCellAnchor>
    <xdr:from>
      <xdr:col>1</xdr:col>
      <xdr:colOff>231323</xdr:colOff>
      <xdr:row>16</xdr:row>
      <xdr:rowOff>110216</xdr:rowOff>
    </xdr:from>
    <xdr:to>
      <xdr:col>9</xdr:col>
      <xdr:colOff>145597</xdr:colOff>
      <xdr:row>30</xdr:row>
      <xdr:rowOff>119741</xdr:rowOff>
    </xdr:to>
    <xdr:sp macro="" textlink="">
      <xdr:nvSpPr>
        <xdr:cNvPr id="21" name="Rectangle: Rounded Corners 20">
          <a:extLst>
            <a:ext uri="{FF2B5EF4-FFF2-40B4-BE49-F238E27FC236}">
              <a16:creationId xmlns:a16="http://schemas.microsoft.com/office/drawing/2014/main" id="{00972E1C-1D13-4A68-DFCD-6C714218491B}"/>
            </a:ext>
          </a:extLst>
        </xdr:cNvPr>
        <xdr:cNvSpPr/>
      </xdr:nvSpPr>
      <xdr:spPr>
        <a:xfrm>
          <a:off x="1374323" y="3443966"/>
          <a:ext cx="5738131"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Total Sale by Country</a:t>
          </a:r>
          <a:endParaRPr lang="en-NG" sz="1800" b="1">
            <a:solidFill>
              <a:srgbClr val="644632"/>
            </a:solidFill>
          </a:endParaRPr>
        </a:p>
      </xdr:txBody>
    </xdr:sp>
    <xdr:clientData/>
  </xdr:twoCellAnchor>
  <xdr:twoCellAnchor>
    <xdr:from>
      <xdr:col>19</xdr:col>
      <xdr:colOff>142876</xdr:colOff>
      <xdr:row>0</xdr:row>
      <xdr:rowOff>76199</xdr:rowOff>
    </xdr:from>
    <xdr:to>
      <xdr:col>27</xdr:col>
      <xdr:colOff>533400</xdr:colOff>
      <xdr:row>15</xdr:row>
      <xdr:rowOff>0</xdr:rowOff>
    </xdr:to>
    <xdr:sp macro="" textlink="">
      <xdr:nvSpPr>
        <xdr:cNvPr id="22" name="Rectangle: Rounded Corners 21">
          <a:extLst>
            <a:ext uri="{FF2B5EF4-FFF2-40B4-BE49-F238E27FC236}">
              <a16:creationId xmlns:a16="http://schemas.microsoft.com/office/drawing/2014/main" id="{AAC06F32-50BE-FCB3-E86B-20C464DF0A91}"/>
            </a:ext>
          </a:extLst>
        </xdr:cNvPr>
        <xdr:cNvSpPr/>
      </xdr:nvSpPr>
      <xdr:spPr>
        <a:xfrm>
          <a:off x="13681983" y="76199"/>
          <a:ext cx="5289096" cy="3067051"/>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Ordered Quantity for each Coffee</a:t>
          </a:r>
          <a:endParaRPr lang="en-NG" sz="1800" b="1">
            <a:solidFill>
              <a:srgbClr val="644632"/>
            </a:solidFill>
          </a:endParaRPr>
        </a:p>
      </xdr:txBody>
    </xdr:sp>
    <xdr:clientData/>
  </xdr:twoCellAnchor>
  <xdr:twoCellAnchor>
    <xdr:from>
      <xdr:col>19</xdr:col>
      <xdr:colOff>183217</xdr:colOff>
      <xdr:row>16</xdr:row>
      <xdr:rowOff>56029</xdr:rowOff>
    </xdr:from>
    <xdr:to>
      <xdr:col>27</xdr:col>
      <xdr:colOff>573741</xdr:colOff>
      <xdr:row>30</xdr:row>
      <xdr:rowOff>163607</xdr:rowOff>
    </xdr:to>
    <xdr:sp macro="" textlink="">
      <xdr:nvSpPr>
        <xdr:cNvPr id="23" name="Rectangle: Rounded Corners 22">
          <a:extLst>
            <a:ext uri="{FF2B5EF4-FFF2-40B4-BE49-F238E27FC236}">
              <a16:creationId xmlns:a16="http://schemas.microsoft.com/office/drawing/2014/main" id="{E1482D17-CCC0-AE8B-CF63-4BEECF1D4852}"/>
            </a:ext>
          </a:extLst>
        </xdr:cNvPr>
        <xdr:cNvSpPr/>
      </xdr:nvSpPr>
      <xdr:spPr>
        <a:xfrm>
          <a:off x="13722324" y="3389779"/>
          <a:ext cx="5289096" cy="2774578"/>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Loyalty Card Impact</a:t>
          </a:r>
          <a:endParaRPr lang="en-NG" sz="1800" b="1">
            <a:solidFill>
              <a:srgbClr val="644632"/>
            </a:solidFill>
          </a:endParaRPr>
        </a:p>
      </xdr:txBody>
    </xdr:sp>
    <xdr:clientData/>
  </xdr:twoCellAnchor>
  <xdr:twoCellAnchor>
    <xdr:from>
      <xdr:col>1</xdr:col>
      <xdr:colOff>313206</xdr:colOff>
      <xdr:row>31</xdr:row>
      <xdr:rowOff>133910</xdr:rowOff>
    </xdr:from>
    <xdr:to>
      <xdr:col>19</xdr:col>
      <xdr:colOff>40822</xdr:colOff>
      <xdr:row>45</xdr:row>
      <xdr:rowOff>143435</xdr:rowOff>
    </xdr:to>
    <xdr:sp macro="" textlink="">
      <xdr:nvSpPr>
        <xdr:cNvPr id="24" name="Rectangle: Rounded Corners 23">
          <a:extLst>
            <a:ext uri="{FF2B5EF4-FFF2-40B4-BE49-F238E27FC236}">
              <a16:creationId xmlns:a16="http://schemas.microsoft.com/office/drawing/2014/main" id="{99FA5D19-5912-C5A4-DDD6-4A8766EAE0B4}"/>
            </a:ext>
          </a:extLst>
        </xdr:cNvPr>
        <xdr:cNvSpPr/>
      </xdr:nvSpPr>
      <xdr:spPr>
        <a:xfrm>
          <a:off x="1456206" y="6325160"/>
          <a:ext cx="12123723"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US" sz="1800" b="1">
              <a:solidFill>
                <a:srgbClr val="644632"/>
              </a:solidFill>
            </a:rPr>
            <a:t>Top 10 Customers</a:t>
          </a:r>
        </a:p>
      </xdr:txBody>
    </xdr:sp>
    <xdr:clientData/>
  </xdr:twoCellAnchor>
  <xdr:twoCellAnchor>
    <xdr:from>
      <xdr:col>19</xdr:col>
      <xdr:colOff>223558</xdr:colOff>
      <xdr:row>31</xdr:row>
      <xdr:rowOff>96369</xdr:rowOff>
    </xdr:from>
    <xdr:to>
      <xdr:col>28</xdr:col>
      <xdr:colOff>8964</xdr:colOff>
      <xdr:row>60</xdr:row>
      <xdr:rowOff>122464</xdr:rowOff>
    </xdr:to>
    <xdr:sp macro="" textlink="">
      <xdr:nvSpPr>
        <xdr:cNvPr id="25" name="Rectangle: Rounded Corners 24">
          <a:extLst>
            <a:ext uri="{FF2B5EF4-FFF2-40B4-BE49-F238E27FC236}">
              <a16:creationId xmlns:a16="http://schemas.microsoft.com/office/drawing/2014/main" id="{1DC9FBA7-B92E-0332-2E3F-F0131847F3C8}"/>
            </a:ext>
          </a:extLst>
        </xdr:cNvPr>
        <xdr:cNvSpPr/>
      </xdr:nvSpPr>
      <xdr:spPr>
        <a:xfrm>
          <a:off x="13762665" y="6287619"/>
          <a:ext cx="5296299" cy="555059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baseline="0">
              <a:solidFill>
                <a:srgbClr val="644632"/>
              </a:solidFill>
            </a:rPr>
            <a:t>Seasonal Sales Trends (Qtr)</a:t>
          </a:r>
          <a:endParaRPr lang="en-NG" sz="1800" b="1">
            <a:solidFill>
              <a:srgbClr val="644632"/>
            </a:solidFill>
          </a:endParaRPr>
        </a:p>
      </xdr:txBody>
    </xdr:sp>
    <xdr:clientData/>
  </xdr:twoCellAnchor>
  <xdr:twoCellAnchor>
    <xdr:from>
      <xdr:col>1</xdr:col>
      <xdr:colOff>331695</xdr:colOff>
      <xdr:row>46</xdr:row>
      <xdr:rowOff>63311</xdr:rowOff>
    </xdr:from>
    <xdr:to>
      <xdr:col>10</xdr:col>
      <xdr:colOff>117101</xdr:colOff>
      <xdr:row>60</xdr:row>
      <xdr:rowOff>72836</xdr:rowOff>
    </xdr:to>
    <xdr:sp macro="" textlink="">
      <xdr:nvSpPr>
        <xdr:cNvPr id="26" name="Rectangle: Rounded Corners 25">
          <a:extLst>
            <a:ext uri="{FF2B5EF4-FFF2-40B4-BE49-F238E27FC236}">
              <a16:creationId xmlns:a16="http://schemas.microsoft.com/office/drawing/2014/main" id="{ED0AE774-A690-CDF6-ACC2-F69C01633DEE}"/>
            </a:ext>
          </a:extLst>
        </xdr:cNvPr>
        <xdr:cNvSpPr/>
      </xdr:nvSpPr>
      <xdr:spPr>
        <a:xfrm>
          <a:off x="1474695" y="9112061"/>
          <a:ext cx="6221585"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Annual Revenue</a:t>
          </a:r>
          <a:endParaRPr lang="en-NG" sz="1800" b="1">
            <a:solidFill>
              <a:srgbClr val="644632"/>
            </a:solidFill>
          </a:endParaRPr>
        </a:p>
      </xdr:txBody>
    </xdr:sp>
    <xdr:clientData/>
  </xdr:twoCellAnchor>
  <xdr:twoCellAnchor>
    <xdr:from>
      <xdr:col>10</xdr:col>
      <xdr:colOff>237566</xdr:colOff>
      <xdr:row>46</xdr:row>
      <xdr:rowOff>92446</xdr:rowOff>
    </xdr:from>
    <xdr:to>
      <xdr:col>19</xdr:col>
      <xdr:colOff>22972</xdr:colOff>
      <xdr:row>60</xdr:row>
      <xdr:rowOff>101971</xdr:rowOff>
    </xdr:to>
    <xdr:sp macro="" textlink="">
      <xdr:nvSpPr>
        <xdr:cNvPr id="28" name="Rectangle: Rounded Corners 27">
          <a:extLst>
            <a:ext uri="{FF2B5EF4-FFF2-40B4-BE49-F238E27FC236}">
              <a16:creationId xmlns:a16="http://schemas.microsoft.com/office/drawing/2014/main" id="{3AB795A7-E7E2-031A-E26F-595F2289F015}"/>
            </a:ext>
          </a:extLst>
        </xdr:cNvPr>
        <xdr:cNvSpPr/>
      </xdr:nvSpPr>
      <xdr:spPr>
        <a:xfrm>
          <a:off x="7816745" y="9141196"/>
          <a:ext cx="5745334"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Sales by Size</a:t>
          </a:r>
          <a:endParaRPr lang="en-NG" sz="1800" b="1">
            <a:solidFill>
              <a:srgbClr val="644632"/>
            </a:solidFill>
          </a:endParaRPr>
        </a:p>
      </xdr:txBody>
    </xdr:sp>
    <xdr:clientData/>
  </xdr:twoCellAnchor>
  <xdr:twoCellAnchor editAs="oneCell">
    <xdr:from>
      <xdr:col>15</xdr:col>
      <xdr:colOff>187297</xdr:colOff>
      <xdr:row>1</xdr:row>
      <xdr:rowOff>51226</xdr:rowOff>
    </xdr:from>
    <xdr:to>
      <xdr:col>17</xdr:col>
      <xdr:colOff>612319</xdr:colOff>
      <xdr:row>6</xdr:row>
      <xdr:rowOff>20747</xdr:rowOff>
    </xdr:to>
    <xdr:pic>
      <xdr:nvPicPr>
        <xdr:cNvPr id="30" name="Picture 29">
          <a:extLst>
            <a:ext uri="{FF2B5EF4-FFF2-40B4-BE49-F238E27FC236}">
              <a16:creationId xmlns:a16="http://schemas.microsoft.com/office/drawing/2014/main" id="{6A58F1E2-2497-D0D6-27D6-F6AF08234C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77118" y="241726"/>
          <a:ext cx="1649665" cy="922021"/>
        </a:xfrm>
        <a:prstGeom prst="rect">
          <a:avLst/>
        </a:prstGeom>
      </xdr:spPr>
    </xdr:pic>
    <xdr:clientData/>
  </xdr:twoCellAnchor>
  <xdr:twoCellAnchor>
    <xdr:from>
      <xdr:col>10</xdr:col>
      <xdr:colOff>30336</xdr:colOff>
      <xdr:row>18</xdr:row>
      <xdr:rowOff>148079</xdr:rowOff>
    </xdr:from>
    <xdr:to>
      <xdr:col>17</xdr:col>
      <xdr:colOff>372196</xdr:colOff>
      <xdr:row>30</xdr:row>
      <xdr:rowOff>103255</xdr:rowOff>
    </xdr:to>
    <xdr:graphicFrame macro="">
      <xdr:nvGraphicFramePr>
        <xdr:cNvPr id="37" name="Chart 36">
          <a:extLst>
            <a:ext uri="{FF2B5EF4-FFF2-40B4-BE49-F238E27FC236}">
              <a16:creationId xmlns:a16="http://schemas.microsoft.com/office/drawing/2014/main" id="{09B9BA27-4727-44B7-B9B0-529265692B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241408</xdr:colOff>
      <xdr:row>17</xdr:row>
      <xdr:rowOff>11205</xdr:rowOff>
    </xdr:from>
    <xdr:to>
      <xdr:col>8</xdr:col>
      <xdr:colOff>1600</xdr:colOff>
      <xdr:row>30</xdr:row>
      <xdr:rowOff>31935</xdr:rowOff>
    </xdr:to>
    <xdr:graphicFrame macro="">
      <xdr:nvGraphicFramePr>
        <xdr:cNvPr id="38" name="Chart 37">
          <a:extLst>
            <a:ext uri="{FF2B5EF4-FFF2-40B4-BE49-F238E27FC236}">
              <a16:creationId xmlns:a16="http://schemas.microsoft.com/office/drawing/2014/main" id="{1C191BD1-0D15-4ED7-8A3A-FDC9CE01DE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22412</xdr:colOff>
      <xdr:row>31</xdr:row>
      <xdr:rowOff>156881</xdr:rowOff>
    </xdr:from>
    <xdr:to>
      <xdr:col>18</xdr:col>
      <xdr:colOff>89646</xdr:colOff>
      <xdr:row>45</xdr:row>
      <xdr:rowOff>30816</xdr:rowOff>
    </xdr:to>
    <xdr:graphicFrame macro="">
      <xdr:nvGraphicFramePr>
        <xdr:cNvPr id="39" name="Chart 38">
          <a:extLst>
            <a:ext uri="{FF2B5EF4-FFF2-40B4-BE49-F238E27FC236}">
              <a16:creationId xmlns:a16="http://schemas.microsoft.com/office/drawing/2014/main" id="{2ECDDF4A-3313-4871-A198-5A8666DD8A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467846</xdr:colOff>
      <xdr:row>2</xdr:row>
      <xdr:rowOff>78441</xdr:rowOff>
    </xdr:from>
    <xdr:to>
      <xdr:col>27</xdr:col>
      <xdr:colOff>291352</xdr:colOff>
      <xdr:row>14</xdr:row>
      <xdr:rowOff>33618</xdr:rowOff>
    </xdr:to>
    <xdr:graphicFrame macro="">
      <xdr:nvGraphicFramePr>
        <xdr:cNvPr id="40" name="Chart 39">
          <a:extLst>
            <a:ext uri="{FF2B5EF4-FFF2-40B4-BE49-F238E27FC236}">
              <a16:creationId xmlns:a16="http://schemas.microsoft.com/office/drawing/2014/main" id="{C1816D06-67E3-419D-94D1-01AA8A4CC8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85165</xdr:colOff>
      <xdr:row>47</xdr:row>
      <xdr:rowOff>179293</xdr:rowOff>
    </xdr:from>
    <xdr:to>
      <xdr:col>9</xdr:col>
      <xdr:colOff>145677</xdr:colOff>
      <xdr:row>60</xdr:row>
      <xdr:rowOff>72274</xdr:rowOff>
    </xdr:to>
    <xdr:graphicFrame macro="">
      <xdr:nvGraphicFramePr>
        <xdr:cNvPr id="42" name="Chart 41">
          <a:extLst>
            <a:ext uri="{FF2B5EF4-FFF2-40B4-BE49-F238E27FC236}">
              <a16:creationId xmlns:a16="http://schemas.microsoft.com/office/drawing/2014/main" id="{0240D70A-13CD-431F-ABDD-2C7FC73EC4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125507</xdr:colOff>
      <xdr:row>47</xdr:row>
      <xdr:rowOff>47623</xdr:rowOff>
    </xdr:from>
    <xdr:to>
      <xdr:col>18</xdr:col>
      <xdr:colOff>414618</xdr:colOff>
      <xdr:row>60</xdr:row>
      <xdr:rowOff>11206</xdr:rowOff>
    </xdr:to>
    <xdr:graphicFrame macro="">
      <xdr:nvGraphicFramePr>
        <xdr:cNvPr id="43" name="Chart 42">
          <a:extLst>
            <a:ext uri="{FF2B5EF4-FFF2-40B4-BE49-F238E27FC236}">
              <a16:creationId xmlns:a16="http://schemas.microsoft.com/office/drawing/2014/main" id="{FF86B881-A004-448A-A421-BB965C67B0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447674</xdr:colOff>
      <xdr:row>33</xdr:row>
      <xdr:rowOff>141193</xdr:rowOff>
    </xdr:from>
    <xdr:to>
      <xdr:col>27</xdr:col>
      <xdr:colOff>268941</xdr:colOff>
      <xdr:row>58</xdr:row>
      <xdr:rowOff>156882</xdr:rowOff>
    </xdr:to>
    <xdr:graphicFrame macro="">
      <xdr:nvGraphicFramePr>
        <xdr:cNvPr id="44" name="Chart 43">
          <a:extLst>
            <a:ext uri="{FF2B5EF4-FFF2-40B4-BE49-F238E27FC236}">
              <a16:creationId xmlns:a16="http://schemas.microsoft.com/office/drawing/2014/main" id="{F2DE2257-24A0-4412-ACD3-E02518572B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1</xdr:row>
      <xdr:rowOff>181694</xdr:rowOff>
    </xdr:from>
    <xdr:to>
      <xdr:col>0</xdr:col>
      <xdr:colOff>1097915</xdr:colOff>
      <xdr:row>5</xdr:row>
      <xdr:rowOff>38819</xdr:rowOff>
    </xdr:to>
    <xdr:pic>
      <xdr:nvPicPr>
        <xdr:cNvPr id="54" name="Picture 53">
          <a:extLst>
            <a:ext uri="{FF2B5EF4-FFF2-40B4-BE49-F238E27FC236}">
              <a16:creationId xmlns:a16="http://schemas.microsoft.com/office/drawing/2014/main" id="{4709CBBC-C430-7D86-F734-1158CAB41F0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0" y="372194"/>
          <a:ext cx="1097915" cy="619125"/>
        </a:xfrm>
        <a:prstGeom prst="rect">
          <a:avLst/>
        </a:prstGeom>
      </xdr:spPr>
    </xdr:pic>
    <xdr:clientData/>
  </xdr:twoCellAnchor>
  <xdr:twoCellAnchor>
    <xdr:from>
      <xdr:col>28</xdr:col>
      <xdr:colOff>145599</xdr:colOff>
      <xdr:row>0</xdr:row>
      <xdr:rowOff>78920</xdr:rowOff>
    </xdr:from>
    <xdr:to>
      <xdr:col>33</xdr:col>
      <xdr:colOff>95250</xdr:colOff>
      <xdr:row>60</xdr:row>
      <xdr:rowOff>54429</xdr:rowOff>
    </xdr:to>
    <xdr:sp macro="" textlink="">
      <xdr:nvSpPr>
        <xdr:cNvPr id="57" name="Rectangle: Rounded Corners 56">
          <a:extLst>
            <a:ext uri="{FF2B5EF4-FFF2-40B4-BE49-F238E27FC236}">
              <a16:creationId xmlns:a16="http://schemas.microsoft.com/office/drawing/2014/main" id="{CCF2FB3F-B396-BB0E-4F6A-7E0E3F3212ED}"/>
            </a:ext>
          </a:extLst>
        </xdr:cNvPr>
        <xdr:cNvSpPr/>
      </xdr:nvSpPr>
      <xdr:spPr>
        <a:xfrm>
          <a:off x="19195599" y="78920"/>
          <a:ext cx="3011258" cy="11691259"/>
        </a:xfrm>
        <a:prstGeom prst="roundRect">
          <a:avLst>
            <a:gd name="adj" fmla="val 7031"/>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u="sng">
              <a:solidFill>
                <a:srgbClr val="644632"/>
              </a:solidFill>
            </a:rPr>
            <a:t>Filters</a:t>
          </a:r>
          <a:endParaRPr lang="en-NG" sz="2400" b="1" u="sng">
            <a:solidFill>
              <a:srgbClr val="644632"/>
            </a:solidFill>
          </a:endParaRPr>
        </a:p>
      </xdr:txBody>
    </xdr:sp>
    <xdr:clientData/>
  </xdr:twoCellAnchor>
  <xdr:twoCellAnchor>
    <xdr:from>
      <xdr:col>0</xdr:col>
      <xdr:colOff>134470</xdr:colOff>
      <xdr:row>11</xdr:row>
      <xdr:rowOff>156883</xdr:rowOff>
    </xdr:from>
    <xdr:to>
      <xdr:col>0</xdr:col>
      <xdr:colOff>952500</xdr:colOff>
      <xdr:row>15</xdr:row>
      <xdr:rowOff>33618</xdr:rowOff>
    </xdr:to>
    <xdr:sp macro="" textlink="">
      <xdr:nvSpPr>
        <xdr:cNvPr id="58" name="Rectangle: Rounded Corners 57">
          <a:hlinkClick xmlns:r="http://schemas.openxmlformats.org/officeDocument/2006/relationships" r:id="rId10"/>
          <a:extLst>
            <a:ext uri="{FF2B5EF4-FFF2-40B4-BE49-F238E27FC236}">
              <a16:creationId xmlns:a16="http://schemas.microsoft.com/office/drawing/2014/main" id="{8B7D309B-D9C2-B64E-C073-9E935B84B997}"/>
            </a:ext>
          </a:extLst>
        </xdr:cNvPr>
        <xdr:cNvSpPr/>
      </xdr:nvSpPr>
      <xdr:spPr>
        <a:xfrm>
          <a:off x="134470" y="2538133"/>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en-NG" sz="1400" b="1"/>
        </a:p>
      </xdr:txBody>
    </xdr:sp>
    <xdr:clientData/>
  </xdr:twoCellAnchor>
  <xdr:twoCellAnchor>
    <xdr:from>
      <xdr:col>0</xdr:col>
      <xdr:colOff>168407</xdr:colOff>
      <xdr:row>9</xdr:row>
      <xdr:rowOff>40820</xdr:rowOff>
    </xdr:from>
    <xdr:to>
      <xdr:col>0</xdr:col>
      <xdr:colOff>986437</xdr:colOff>
      <xdr:row>10</xdr:row>
      <xdr:rowOff>320488</xdr:rowOff>
    </xdr:to>
    <xdr:sp macro="" textlink="">
      <xdr:nvSpPr>
        <xdr:cNvPr id="59" name="Rectangle: Rounded Corners 58">
          <a:hlinkClick xmlns:r="http://schemas.openxmlformats.org/officeDocument/2006/relationships" r:id="rId11"/>
          <a:extLst>
            <a:ext uri="{FF2B5EF4-FFF2-40B4-BE49-F238E27FC236}">
              <a16:creationId xmlns:a16="http://schemas.microsoft.com/office/drawing/2014/main" id="{3DE26278-3B7E-119A-47E6-713FF8014EF9}"/>
            </a:ext>
          </a:extLst>
        </xdr:cNvPr>
        <xdr:cNvSpPr/>
      </xdr:nvSpPr>
      <xdr:spPr>
        <a:xfrm>
          <a:off x="168407" y="1755320"/>
          <a:ext cx="818030" cy="57902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a:t>
          </a:r>
          <a:endParaRPr lang="en-NG" sz="1400" b="1">
            <a:solidFill>
              <a:schemeClr val="bg1"/>
            </a:solidFill>
          </a:endParaRPr>
        </a:p>
      </xdr:txBody>
    </xdr:sp>
    <xdr:clientData/>
  </xdr:twoCellAnchor>
  <xdr:twoCellAnchor>
    <xdr:from>
      <xdr:col>0</xdr:col>
      <xdr:colOff>129987</xdr:colOff>
      <xdr:row>16</xdr:row>
      <xdr:rowOff>107577</xdr:rowOff>
    </xdr:from>
    <xdr:to>
      <xdr:col>0</xdr:col>
      <xdr:colOff>948017</xdr:colOff>
      <xdr:row>19</xdr:row>
      <xdr:rowOff>174812</xdr:rowOff>
    </xdr:to>
    <xdr:sp macro="" textlink="">
      <xdr:nvSpPr>
        <xdr:cNvPr id="60" name="Rectangle: Rounded Corners 59">
          <a:hlinkClick xmlns:r="http://schemas.openxmlformats.org/officeDocument/2006/relationships" r:id="rId12"/>
          <a:extLst>
            <a:ext uri="{FF2B5EF4-FFF2-40B4-BE49-F238E27FC236}">
              <a16:creationId xmlns:a16="http://schemas.microsoft.com/office/drawing/2014/main" id="{C6B9E50B-5EB4-4082-21F8-5A9E80A30C5E}"/>
            </a:ext>
          </a:extLst>
        </xdr:cNvPr>
        <xdr:cNvSpPr/>
      </xdr:nvSpPr>
      <xdr:spPr>
        <a:xfrm>
          <a:off x="129987" y="3441327"/>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en-NG" sz="1400" b="1"/>
        </a:p>
      </xdr:txBody>
    </xdr:sp>
    <xdr:clientData/>
  </xdr:twoCellAnchor>
  <xdr:twoCellAnchor>
    <xdr:from>
      <xdr:col>0</xdr:col>
      <xdr:colOff>125504</xdr:colOff>
      <xdr:row>21</xdr:row>
      <xdr:rowOff>58271</xdr:rowOff>
    </xdr:from>
    <xdr:to>
      <xdr:col>0</xdr:col>
      <xdr:colOff>943534</xdr:colOff>
      <xdr:row>24</xdr:row>
      <xdr:rowOff>125506</xdr:rowOff>
    </xdr:to>
    <xdr:sp macro="" textlink="">
      <xdr:nvSpPr>
        <xdr:cNvPr id="61" name="Rectangle: Rounded Corners 60">
          <a:hlinkClick xmlns:r="http://schemas.openxmlformats.org/officeDocument/2006/relationships" r:id="rId13"/>
          <a:extLst>
            <a:ext uri="{FF2B5EF4-FFF2-40B4-BE49-F238E27FC236}">
              <a16:creationId xmlns:a16="http://schemas.microsoft.com/office/drawing/2014/main" id="{7C4425F4-6ABA-8ADC-9F5B-4C254F3D0E44}"/>
            </a:ext>
          </a:extLst>
        </xdr:cNvPr>
        <xdr:cNvSpPr/>
      </xdr:nvSpPr>
      <xdr:spPr>
        <a:xfrm>
          <a:off x="125504" y="4344521"/>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en-NG" sz="1400" b="1"/>
        </a:p>
      </xdr:txBody>
    </xdr:sp>
    <xdr:clientData/>
  </xdr:twoCellAnchor>
  <xdr:twoCellAnchor>
    <xdr:from>
      <xdr:col>28</xdr:col>
      <xdr:colOff>395489</xdr:colOff>
      <xdr:row>45</xdr:row>
      <xdr:rowOff>81643</xdr:rowOff>
    </xdr:from>
    <xdr:to>
      <xdr:col>32</xdr:col>
      <xdr:colOff>514829</xdr:colOff>
      <xdr:row>57</xdr:row>
      <xdr:rowOff>189060</xdr:rowOff>
    </xdr:to>
    <xdr:sp macro="" textlink="">
      <xdr:nvSpPr>
        <xdr:cNvPr id="8196" name="Rectangle: Rounded Corners 8195">
          <a:extLst>
            <a:ext uri="{FF2B5EF4-FFF2-40B4-BE49-F238E27FC236}">
              <a16:creationId xmlns:a16="http://schemas.microsoft.com/office/drawing/2014/main" id="{9A4E3F2A-046C-D588-310A-6D3B86E1C57F}"/>
            </a:ext>
          </a:extLst>
        </xdr:cNvPr>
        <xdr:cNvSpPr/>
      </xdr:nvSpPr>
      <xdr:spPr>
        <a:xfrm>
          <a:off x="19445489" y="8939893"/>
          <a:ext cx="2568626" cy="2393417"/>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Size</a:t>
          </a:r>
          <a:endParaRPr lang="en-NG" sz="1600" b="1">
            <a:solidFill>
              <a:srgbClr val="644632"/>
            </a:solidFill>
            <a:effectLst/>
          </a:endParaRPr>
        </a:p>
        <a:p>
          <a:pPr algn="l"/>
          <a:endParaRPr lang="en-NG" sz="1600" b="0">
            <a:solidFill>
              <a:srgbClr val="644632"/>
            </a:solidFill>
          </a:endParaRPr>
        </a:p>
      </xdr:txBody>
    </xdr:sp>
    <xdr:clientData/>
  </xdr:twoCellAnchor>
  <xdr:twoCellAnchor>
    <xdr:from>
      <xdr:col>20</xdr:col>
      <xdr:colOff>71158</xdr:colOff>
      <xdr:row>16</xdr:row>
      <xdr:rowOff>134470</xdr:rowOff>
    </xdr:from>
    <xdr:to>
      <xdr:col>27</xdr:col>
      <xdr:colOff>235324</xdr:colOff>
      <xdr:row>30</xdr:row>
      <xdr:rowOff>67235</xdr:rowOff>
    </xdr:to>
    <xdr:graphicFrame macro="">
      <xdr:nvGraphicFramePr>
        <xdr:cNvPr id="41" name="Chart 40">
          <a:extLst>
            <a:ext uri="{FF2B5EF4-FFF2-40B4-BE49-F238E27FC236}">
              <a16:creationId xmlns:a16="http://schemas.microsoft.com/office/drawing/2014/main" id="{D62D1DDC-7EE0-4F97-A817-85D7B28532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29</xdr:col>
      <xdr:colOff>131429</xdr:colOff>
      <xdr:row>48</xdr:row>
      <xdr:rowOff>15447</xdr:rowOff>
    </xdr:from>
    <xdr:to>
      <xdr:col>32</xdr:col>
      <xdr:colOff>165163</xdr:colOff>
      <xdr:row>56</xdr:row>
      <xdr:rowOff>0</xdr:rowOff>
    </xdr:to>
    <mc:AlternateContent xmlns:mc="http://schemas.openxmlformats.org/markup-compatibility/2006" xmlns:a14="http://schemas.microsoft.com/office/drawing/2010/main">
      <mc:Choice Requires="a14">
        <xdr:graphicFrame macro="">
          <xdr:nvGraphicFramePr>
            <xdr:cNvPr id="35" name="Size">
              <a:extLst>
                <a:ext uri="{FF2B5EF4-FFF2-40B4-BE49-F238E27FC236}">
                  <a16:creationId xmlns:a16="http://schemas.microsoft.com/office/drawing/2014/main" id="{1E9680BE-2149-49D5-A464-B9F4BCD1AC8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9793750" y="9472411"/>
              <a:ext cx="1870699" cy="1508553"/>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111578</xdr:colOff>
      <xdr:row>8</xdr:row>
      <xdr:rowOff>13607</xdr:rowOff>
    </xdr:from>
    <xdr:to>
      <xdr:col>10</xdr:col>
      <xdr:colOff>465364</xdr:colOff>
      <xdr:row>10</xdr:row>
      <xdr:rowOff>43543</xdr:rowOff>
    </xdr:to>
    <xdr:sp macro="" textlink="">
      <xdr:nvSpPr>
        <xdr:cNvPr id="8202" name="Rectangle: Rounded Corners 8201">
          <a:extLst>
            <a:ext uri="{FF2B5EF4-FFF2-40B4-BE49-F238E27FC236}">
              <a16:creationId xmlns:a16="http://schemas.microsoft.com/office/drawing/2014/main" id="{1853AF2A-D705-9DF4-9F7D-0AA2233CCC07}"/>
            </a:ext>
          </a:extLst>
        </xdr:cNvPr>
        <xdr:cNvSpPr/>
      </xdr:nvSpPr>
      <xdr:spPr>
        <a:xfrm>
          <a:off x="5241471" y="1537607"/>
          <a:ext cx="2803072" cy="519793"/>
        </a:xfrm>
        <a:prstGeom prst="roundRect">
          <a:avLst>
            <a:gd name="adj" fmla="val 7031"/>
          </a:avLst>
        </a:prstGeom>
        <a:solidFill>
          <a:srgbClr val="DDC8B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644632"/>
              </a:solidFill>
            </a:rPr>
            <a:t>Total Revenue ($)</a:t>
          </a:r>
          <a:endParaRPr lang="en-NG" sz="1800" b="1">
            <a:solidFill>
              <a:srgbClr val="644632"/>
            </a:solidFill>
          </a:endParaRPr>
        </a:p>
      </xdr:txBody>
    </xdr:sp>
    <xdr:clientData/>
  </xdr:twoCellAnchor>
  <xdr:twoCellAnchor>
    <xdr:from>
      <xdr:col>11</xdr:col>
      <xdr:colOff>304800</xdr:colOff>
      <xdr:row>8</xdr:row>
      <xdr:rowOff>43543</xdr:rowOff>
    </xdr:from>
    <xdr:to>
      <xdr:col>16</xdr:col>
      <xdr:colOff>46265</xdr:colOff>
      <xdr:row>10</xdr:row>
      <xdr:rowOff>73479</xdr:rowOff>
    </xdr:to>
    <xdr:sp macro="" textlink="">
      <xdr:nvSpPr>
        <xdr:cNvPr id="8203" name="Rectangle: Rounded Corners 8202">
          <a:extLst>
            <a:ext uri="{FF2B5EF4-FFF2-40B4-BE49-F238E27FC236}">
              <a16:creationId xmlns:a16="http://schemas.microsoft.com/office/drawing/2014/main" id="{8B39CFDC-E533-5B56-F340-0408ACE6D5AA}"/>
            </a:ext>
          </a:extLst>
        </xdr:cNvPr>
        <xdr:cNvSpPr/>
      </xdr:nvSpPr>
      <xdr:spPr>
        <a:xfrm>
          <a:off x="8496300" y="1567543"/>
          <a:ext cx="3252108" cy="519793"/>
        </a:xfrm>
        <a:prstGeom prst="roundRect">
          <a:avLst>
            <a:gd name="adj" fmla="val 7031"/>
          </a:avLst>
        </a:prstGeom>
        <a:solidFill>
          <a:srgbClr val="DDC8B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644632"/>
              </a:solidFill>
            </a:rPr>
            <a:t>Quantity Sold</a:t>
          </a:r>
          <a:endParaRPr lang="en-NG" sz="1800" b="1">
            <a:solidFill>
              <a:srgbClr val="644632"/>
            </a:solidFill>
          </a:endParaRPr>
        </a:p>
      </xdr:txBody>
    </xdr:sp>
    <xdr:clientData/>
  </xdr:twoCellAnchor>
  <xdr:twoCellAnchor>
    <xdr:from>
      <xdr:col>1</xdr:col>
      <xdr:colOff>311604</xdr:colOff>
      <xdr:row>12</xdr:row>
      <xdr:rowOff>122464</xdr:rowOff>
    </xdr:from>
    <xdr:to>
      <xdr:col>18</xdr:col>
      <xdr:colOff>476250</xdr:colOff>
      <xdr:row>13</xdr:row>
      <xdr:rowOff>176893</xdr:rowOff>
    </xdr:to>
    <xdr:sp macro="" textlink="">
      <xdr:nvSpPr>
        <xdr:cNvPr id="8205" name="Rectangle: Rounded Corners 8204">
          <a:extLst>
            <a:ext uri="{FF2B5EF4-FFF2-40B4-BE49-F238E27FC236}">
              <a16:creationId xmlns:a16="http://schemas.microsoft.com/office/drawing/2014/main" id="{B1C1A12A-0720-8FE3-4C5D-2706BA4F09C4}"/>
            </a:ext>
          </a:extLst>
        </xdr:cNvPr>
        <xdr:cNvSpPr/>
      </xdr:nvSpPr>
      <xdr:spPr>
        <a:xfrm>
          <a:off x="1454604" y="2694214"/>
          <a:ext cx="11948432" cy="244929"/>
        </a:xfrm>
        <a:prstGeom prst="roundRect">
          <a:avLst>
            <a:gd name="adj" fmla="val 7031"/>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endParaRPr lang="en-NG" sz="1800">
            <a:solidFill>
              <a:srgbClr val="644632"/>
            </a:solidFill>
            <a:effectLst/>
          </a:endParaRPr>
        </a:p>
      </xdr:txBody>
    </xdr:sp>
    <xdr:clientData/>
  </xdr:twoCellAnchor>
  <xdr:twoCellAnchor>
    <xdr:from>
      <xdr:col>28</xdr:col>
      <xdr:colOff>439033</xdr:colOff>
      <xdr:row>30</xdr:row>
      <xdr:rowOff>125185</xdr:rowOff>
    </xdr:from>
    <xdr:to>
      <xdr:col>32</xdr:col>
      <xdr:colOff>558373</xdr:colOff>
      <xdr:row>43</xdr:row>
      <xdr:rowOff>42102</xdr:rowOff>
    </xdr:to>
    <xdr:sp macro="" textlink="">
      <xdr:nvSpPr>
        <xdr:cNvPr id="8206" name="Rectangle: Rounded Corners 8205">
          <a:extLst>
            <a:ext uri="{FF2B5EF4-FFF2-40B4-BE49-F238E27FC236}">
              <a16:creationId xmlns:a16="http://schemas.microsoft.com/office/drawing/2014/main" id="{BE8CAC63-CD32-AC88-5F27-DCEC52AB51CA}"/>
            </a:ext>
          </a:extLst>
        </xdr:cNvPr>
        <xdr:cNvSpPr/>
      </xdr:nvSpPr>
      <xdr:spPr>
        <a:xfrm>
          <a:off x="19489033" y="6125935"/>
          <a:ext cx="2568626" cy="2393417"/>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Loyalty Card</a:t>
          </a:r>
          <a:endParaRPr lang="en-NG" sz="1600" b="1">
            <a:solidFill>
              <a:srgbClr val="644632"/>
            </a:solidFill>
            <a:effectLst/>
          </a:endParaRPr>
        </a:p>
        <a:p>
          <a:pPr algn="l"/>
          <a:endParaRPr lang="en-NG" sz="1600" b="0">
            <a:solidFill>
              <a:srgbClr val="644632"/>
            </a:solidFill>
          </a:endParaRPr>
        </a:p>
      </xdr:txBody>
    </xdr:sp>
    <xdr:clientData/>
  </xdr:twoCellAnchor>
  <xdr:twoCellAnchor editAs="oneCell">
    <xdr:from>
      <xdr:col>29</xdr:col>
      <xdr:colOff>188260</xdr:colOff>
      <xdr:row>33</xdr:row>
      <xdr:rowOff>94447</xdr:rowOff>
    </xdr:from>
    <xdr:to>
      <xdr:col>32</xdr:col>
      <xdr:colOff>44822</xdr:colOff>
      <xdr:row>39</xdr:row>
      <xdr:rowOff>116858</xdr:rowOff>
    </xdr:to>
    <mc:AlternateContent xmlns:mc="http://schemas.openxmlformats.org/markup-compatibility/2006" xmlns:a14="http://schemas.microsoft.com/office/drawing/2010/main">
      <mc:Choice Requires="a14">
        <xdr:graphicFrame macro="">
          <xdr:nvGraphicFramePr>
            <xdr:cNvPr id="34" name="Loyalty Card">
              <a:extLst>
                <a:ext uri="{FF2B5EF4-FFF2-40B4-BE49-F238E27FC236}">
                  <a16:creationId xmlns:a16="http://schemas.microsoft.com/office/drawing/2014/main" id="{F62A5612-F008-4E67-B465-B922D1AC7F7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9850581" y="6666697"/>
              <a:ext cx="1693527" cy="1165411"/>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468969</xdr:colOff>
      <xdr:row>15</xdr:row>
      <xdr:rowOff>141514</xdr:rowOff>
    </xdr:from>
    <xdr:to>
      <xdr:col>32</xdr:col>
      <xdr:colOff>588309</xdr:colOff>
      <xdr:row>28</xdr:row>
      <xdr:rowOff>58431</xdr:rowOff>
    </xdr:to>
    <xdr:sp macro="" textlink="">
      <xdr:nvSpPr>
        <xdr:cNvPr id="8207" name="Rectangle: Rounded Corners 8206">
          <a:extLst>
            <a:ext uri="{FF2B5EF4-FFF2-40B4-BE49-F238E27FC236}">
              <a16:creationId xmlns:a16="http://schemas.microsoft.com/office/drawing/2014/main" id="{5CFE6550-B03B-A544-5C01-E967E46EE148}"/>
            </a:ext>
          </a:extLst>
        </xdr:cNvPr>
        <xdr:cNvSpPr/>
      </xdr:nvSpPr>
      <xdr:spPr>
        <a:xfrm>
          <a:off x="19518969" y="3284764"/>
          <a:ext cx="2568626" cy="2393417"/>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Roast Type</a:t>
          </a:r>
          <a:endParaRPr lang="en-NG" sz="1600" b="0">
            <a:solidFill>
              <a:srgbClr val="644632"/>
            </a:solidFill>
          </a:endParaRPr>
        </a:p>
      </xdr:txBody>
    </xdr:sp>
    <xdr:clientData/>
  </xdr:twoCellAnchor>
  <xdr:twoCellAnchor>
    <xdr:from>
      <xdr:col>28</xdr:col>
      <xdr:colOff>471690</xdr:colOff>
      <xdr:row>3</xdr:row>
      <xdr:rowOff>21771</xdr:rowOff>
    </xdr:from>
    <xdr:to>
      <xdr:col>32</xdr:col>
      <xdr:colOff>591030</xdr:colOff>
      <xdr:row>14</xdr:row>
      <xdr:rowOff>33938</xdr:rowOff>
    </xdr:to>
    <xdr:sp macro="" textlink="">
      <xdr:nvSpPr>
        <xdr:cNvPr id="8208" name="Rectangle: Rounded Corners 8207">
          <a:extLst>
            <a:ext uri="{FF2B5EF4-FFF2-40B4-BE49-F238E27FC236}">
              <a16:creationId xmlns:a16="http://schemas.microsoft.com/office/drawing/2014/main" id="{2ED009EC-3BDD-CCA9-20B7-248F32638399}"/>
            </a:ext>
          </a:extLst>
        </xdr:cNvPr>
        <xdr:cNvSpPr/>
      </xdr:nvSpPr>
      <xdr:spPr>
        <a:xfrm>
          <a:off x="19521690" y="593271"/>
          <a:ext cx="2568626" cy="2393417"/>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Year</a:t>
          </a:r>
          <a:endParaRPr lang="en-NG" sz="1600" b="1">
            <a:solidFill>
              <a:srgbClr val="644632"/>
            </a:solidFill>
            <a:effectLst/>
          </a:endParaRPr>
        </a:p>
        <a:p>
          <a:pPr algn="l"/>
          <a:endParaRPr lang="en-NG" sz="1600" b="0">
            <a:solidFill>
              <a:srgbClr val="644632"/>
            </a:solidFill>
          </a:endParaRPr>
        </a:p>
      </xdr:txBody>
    </xdr:sp>
    <xdr:clientData/>
  </xdr:twoCellAnchor>
  <xdr:twoCellAnchor editAs="oneCell">
    <xdr:from>
      <xdr:col>29</xdr:col>
      <xdr:colOff>141036</xdr:colOff>
      <xdr:row>19</xdr:row>
      <xdr:rowOff>65234</xdr:rowOff>
    </xdr:from>
    <xdr:to>
      <xdr:col>32</xdr:col>
      <xdr:colOff>98452</xdr:colOff>
      <xdr:row>25</xdr:row>
      <xdr:rowOff>112858</xdr:rowOff>
    </xdr:to>
    <mc:AlternateContent xmlns:mc="http://schemas.openxmlformats.org/markup-compatibility/2006" xmlns:a14="http://schemas.microsoft.com/office/drawing/2010/main">
      <mc:Choice Requires="a14">
        <xdr:graphicFrame macro="">
          <xdr:nvGraphicFramePr>
            <xdr:cNvPr id="33" name="Roast Type 1">
              <a:extLst>
                <a:ext uri="{FF2B5EF4-FFF2-40B4-BE49-F238E27FC236}">
                  <a16:creationId xmlns:a16="http://schemas.microsoft.com/office/drawing/2014/main" id="{1B93F4C5-A987-4E24-8724-785DA226E664}"/>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mlns="">
        <xdr:sp macro="" textlink="">
          <xdr:nvSpPr>
            <xdr:cNvPr id="0" name=""/>
            <xdr:cNvSpPr>
              <a:spLocks noTextEdit="1"/>
            </xdr:cNvSpPr>
          </xdr:nvSpPr>
          <xdr:spPr>
            <a:xfrm>
              <a:off x="19803357" y="3970484"/>
              <a:ext cx="1794381" cy="119062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185858</xdr:colOff>
      <xdr:row>5</xdr:row>
      <xdr:rowOff>88527</xdr:rowOff>
    </xdr:from>
    <xdr:to>
      <xdr:col>32</xdr:col>
      <xdr:colOff>98451</xdr:colOff>
      <xdr:row>11</xdr:row>
      <xdr:rowOff>163287</xdr:rowOff>
    </xdr:to>
    <mc:AlternateContent xmlns:mc="http://schemas.openxmlformats.org/markup-compatibility/2006" xmlns:a14="http://schemas.microsoft.com/office/drawing/2010/main">
      <mc:Choice Requires="a14">
        <xdr:graphicFrame macro="">
          <xdr:nvGraphicFramePr>
            <xdr:cNvPr id="31" name="Year">
              <a:extLst>
                <a:ext uri="{FF2B5EF4-FFF2-40B4-BE49-F238E27FC236}">
                  <a16:creationId xmlns:a16="http://schemas.microsoft.com/office/drawing/2014/main" id="{B63ECDEB-49B6-4AA4-A588-737DB131D433}"/>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9848179" y="1041027"/>
              <a:ext cx="1749558" cy="153072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101010</xdr:colOff>
      <xdr:row>31</xdr:row>
      <xdr:rowOff>142635</xdr:rowOff>
    </xdr:from>
    <xdr:to>
      <xdr:col>0</xdr:col>
      <xdr:colOff>993321</xdr:colOff>
      <xdr:row>34</xdr:row>
      <xdr:rowOff>108858</xdr:rowOff>
    </xdr:to>
    <xdr:sp macro="" textlink="">
      <xdr:nvSpPr>
        <xdr:cNvPr id="8209" name="Rectangle: Rounded Corners 8208">
          <a:hlinkClick xmlns:r="http://schemas.openxmlformats.org/officeDocument/2006/relationships" r:id="rId15"/>
          <a:extLst>
            <a:ext uri="{FF2B5EF4-FFF2-40B4-BE49-F238E27FC236}">
              <a16:creationId xmlns:a16="http://schemas.microsoft.com/office/drawing/2014/main" id="{63113B7D-330A-7317-0B03-42E5BCBA6CB7}"/>
            </a:ext>
          </a:extLst>
        </xdr:cNvPr>
        <xdr:cNvSpPr/>
      </xdr:nvSpPr>
      <xdr:spPr>
        <a:xfrm>
          <a:off x="101010" y="6361099"/>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en-NG" sz="14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57150</xdr:colOff>
      <xdr:row>15</xdr:row>
      <xdr:rowOff>152400</xdr:rowOff>
    </xdr:from>
    <xdr:to>
      <xdr:col>16</xdr:col>
      <xdr:colOff>9525</xdr:colOff>
      <xdr:row>23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4CD5C02C-FB79-42C7-8027-94453D6A5C4F}"/>
            </a:ext>
          </a:extLst>
        </xdr:cNvPr>
        <xdr:cNvSpPr/>
      </xdr:nvSpPr>
      <xdr:spPr>
        <a:xfrm>
          <a:off x="7372350" y="3009900"/>
          <a:ext cx="2390775" cy="140017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Documentation</a:t>
          </a:r>
          <a:r>
            <a:rPr lang="en-US" sz="1400" b="1" baseline="0"/>
            <a:t> </a:t>
          </a:r>
        </a:p>
        <a:p>
          <a:pPr algn="ctr"/>
          <a:endParaRPr lang="en-US" sz="1400" b="1" baseline="0"/>
        </a:p>
        <a:p>
          <a:pPr algn="ctr"/>
          <a:r>
            <a:rPr lang="en-US" sz="1400" b="1" baseline="0"/>
            <a:t>on </a:t>
          </a:r>
        </a:p>
        <a:p>
          <a:pPr algn="ctr"/>
          <a:endParaRPr lang="en-US" sz="1400" b="1" baseline="0"/>
        </a:p>
        <a:p>
          <a:pPr algn="ctr"/>
          <a:r>
            <a:rPr lang="en-US" sz="1400" b="1" baseline="0"/>
            <a:t>GitHub</a:t>
          </a:r>
          <a:endParaRPr lang="en-NG" sz="14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d hill" refreshedDate="45586.934312847225" createdVersion="8" refreshedVersion="8" minRefreshableVersion="3" recordCount="1000" xr:uid="{646CDAA1-84FD-4798-A5A0-C35F2767A307}">
  <cacheSource type="worksheet">
    <worksheetSource name="OrderData_1"/>
  </cacheSource>
  <cacheFields count="18">
    <cacheField name="Order ID" numFmtId="0">
      <sharedItems count="957">
        <s v="TME-59627-221"/>
        <s v="CZY-70361-485"/>
        <s v="UVF-59322-459"/>
        <s v="WOR-52762-511"/>
        <s v="XNM-14163-951"/>
        <s v="SCL-94540-788"/>
        <s v="CXI-04933-855"/>
        <s v="XEY-48929-474"/>
        <s v="JBP-78754-392"/>
        <s v="ADP-04506-084"/>
        <s v="BRV-64870-915"/>
        <s v="EYH-88288-452"/>
        <s v="BOR-02906-411"/>
        <s v="XHI-30227-581"/>
        <s v="LTD-96842-834"/>
        <s v="CPW-34587-459"/>
        <s v="ZVQ-26122-859"/>
        <s v="NZN-71683-705"/>
        <s v="KHO-27106-786"/>
        <s v="HRM-94548-288"/>
        <s v="VQR-01002-970"/>
        <s v="NCH-55389-562"/>
        <s v="UBA-43678-174"/>
        <s v="BQJ-44755-910"/>
        <s v="MVV-19034-198"/>
        <s v="XRR-28376-277"/>
        <s v="QOJ-38788-727"/>
        <s v="QDO-57268-842"/>
        <s v="OQA-93249-841"/>
        <s v="ORZ-67699-748"/>
        <s v="VKA-82720-513"/>
        <s v="SGI-48226-857"/>
        <s v="FLR-82914-153"/>
        <s v="LBZ-75997-047"/>
        <s v="LWS-13938-905"/>
        <s v="EAI-25194-209"/>
        <s v="RGU-43561-950"/>
        <s v="TED-81959-419"/>
        <s v="HSF-66926-425"/>
        <s v="VTV-03546-175"/>
        <s v="WRP-39846-614"/>
        <s v="SCS-67069-962"/>
        <s v="LTS-03470-353"/>
        <s v="WJR-51493-682"/>
        <s v="QJB-90477-635"/>
        <s v="DSN-15872-519"/>
        <s v="DWZ-69106-473"/>
        <s v="YVH-19865-819"/>
        <s v="SWP-88281-918"/>
        <s v="VID-40587-569"/>
        <s v="JBE-92943-643"/>
        <s v="MSJ-11909-468"/>
        <s v="VEM-79839-466"/>
        <s v="LTN-89139-350"/>
        <s v="MHD-95615-696"/>
        <s v="LJN-34281-921"/>
        <s v="SXC-62166-515"/>
        <s v="EJA-79176-833"/>
        <s v="YLK-78851-470"/>
        <s v="HHF-36647-854"/>
        <s v="WNR-71736-993"/>
        <s v="HMB-30634-745"/>
        <s v="KYS-27063-603"/>
        <s v="JBQ-93412-846"/>
        <s v="KMS-49214-806"/>
        <s v="GTS-22482-014"/>
        <s v="NXV-05302-067"/>
        <s v="XTH-67276-442"/>
        <s v="VSS-56247-688"/>
        <s v="REH-56504-397"/>
        <s v="YDS-02797-307"/>
        <s v="WVS-57822-366"/>
        <s v="ZPW-31329-741"/>
        <s v="NGG-24006-937"/>
        <s v="JAF-18294-750"/>
        <s v="HST-96923-073"/>
        <s v="ERC-54560-934"/>
        <s v="PJB-15659-994"/>
        <s v="CZD-56716-840"/>
        <s v="UBW-50312-037"/>
        <s v="RUX-37995-892"/>
        <s v="LIS-96202-702"/>
        <s v="IZA-61469-812"/>
        <s v="WMA-34232-850"/>
        <s v="QLC-52637-305"/>
        <s v="JXP-28398-485"/>
        <s v="PJH-42618-877"/>
        <s v="HCT-95608-959"/>
        <s v="UKS-93055-397"/>
        <s v="BYP-16005-016"/>
        <s v="WYM-17686-694"/>
        <s v="FYQ-78248-319"/>
        <s v="NKW-24945-846"/>
        <s v="GPZ-36017-366"/>
        <s v="OGW-60685-912"/>
        <s v="TNR-84447-052"/>
        <s v="GOI-41472-677"/>
        <s v="RMW-74160-339"/>
        <s v="HVU-21634-076"/>
        <s v="TRA-79507-007"/>
        <s v="GRB-68838-629"/>
        <s v="ZZL-76364-387"/>
        <s v="KPO-24942-184"/>
        <s v="CQM-49696-263"/>
        <s v="UMM-28497-689"/>
        <s v="ROV-87448-086"/>
        <s v="HTH-52867-812"/>
        <s v="MDG-14481-513"/>
        <s v="ADX-50674-975"/>
        <s v="PKN-19556-918"/>
        <s v="AOT-70449-651"/>
        <s v="WRN-55114-031"/>
        <s v="PVI-72795-960"/>
        <s v="UFZ-24348-219"/>
        <s v="KXN-85094-246"/>
        <s v="SNL-83703-516"/>
        <s v="LRK-97117-150"/>
        <s v="AYY-83051-752"/>
        <s v="ALP-37623-536"/>
        <s v="ZGK-97262-313"/>
        <s v="IYO-10245-081"/>
        <s v="BAF-42286-205"/>
        <s v="HUG-52766-375"/>
        <s v="NFI-37188-246"/>
        <s v="UQU-65630-479"/>
        <s v="OLH-95722-362"/>
        <s v="DBU-81099-586"/>
        <s v="RGJ-12544-083"/>
        <s v="NOP-21394-646"/>
        <s v="PJV-20427-019"/>
        <s v="UEA-72681-629"/>
        <s v="UCZ-59708-525"/>
        <s v="XXJ-47000-307"/>
        <s v="WFK-99317-827"/>
        <s v="XEE-37895-169"/>
        <s v="FDO-25756-141"/>
        <s v="XUS-73326-418"/>
        <s v="EIP-19142-462"/>
        <s v="YOK-93322-608"/>
        <s v="ITE-28312-615"/>
        <s v="HKN-31467-517"/>
        <s v="MOR-12987-399"/>
        <s v="RZN-65182-395"/>
        <s v="TNX-09857-717"/>
        <s v="WTV-24996-658"/>
        <s v="SZR-35951-530"/>
        <s v="ORX-57454-917"/>
        <s v="HBY-35655-049"/>
        <s v="TBU-64277-625"/>
        <s v="RSR-96390-187"/>
        <s v="NOM-56457-507"/>
        <s v="TMO-22785-872"/>
        <s v="SPF-31673-217"/>
        <s v="TCR-01064-030"/>
        <s v="UPF-60123-025"/>
        <s v="KAW-95195-329"/>
        <s v="XPG-66112-335"/>
        <s v="TDZ-59011-211"/>
        <s v="ULA-24644-321"/>
        <s v="KMB-95211-174"/>
        <s v="TIR-71396-998"/>
        <s v="XOQ-12405-419"/>
        <s v="MBT-23379-866"/>
        <s v="VPX-08817-517"/>
        <s v="KJB-98240-098"/>
        <s v="MBM-00112-248"/>
        <s v="FWE-98471-488"/>
        <s v="GTT-73214-334"/>
        <s v="VMT-10030-889"/>
        <s v="RDW-33155-159"/>
        <s v="JUO-34131-517"/>
        <s v="ZUR-55774-294"/>
        <s v="TWD-70988-853"/>
        <s v="SRJ-79353-838"/>
        <s v="VFZ-91673-181"/>
        <s v="CVA-64996-969"/>
        <s v="JOM-80930-071"/>
        <s v="JLJ-81802-619"/>
        <s v="ACY-56225-839"/>
        <s v="RPJ-37787-335"/>
        <s v="ITY-92466-909"/>
        <s v="EXP-21628-670"/>
        <s v="BZP-33213-637"/>
        <s v="THA-60599-417"/>
        <s v="KCW-50949-318"/>
        <s v="DHT-93810-053"/>
        <s v="SDB-77492-188"/>
        <s v="DNZ-11665-950"/>
        <s v="YHV-68700-050"/>
        <s v="OVO-01283-090"/>
        <s v="IXW-20780-268"/>
        <s v="ULR-52653-960"/>
        <s v="HDQ-86094-507"/>
        <s v="HYR-03455-684"/>
        <s v="RXI-67978-260"/>
        <s v="ILQ-11027-588"/>
        <s v="ZMU-63715-204"/>
        <s v="VKQ-39009-292"/>
        <s v="KRB-88066-642"/>
        <s v="CPX-46916-770"/>
        <s v="EZB-68383-559"/>
        <s v="TKL-20738-660"/>
        <s v="EFC-39577-424"/>
        <s v="MEX-29350-659"/>
        <s v="BQI-61647-496"/>
        <s v="FWU-44971-444"/>
        <s v="CQW-37388-302"/>
        <s v="JQK-64922-985"/>
        <s v="JVF-91003-729"/>
        <s v="QOO-24615-950"/>
        <s v="OHX-11953-965"/>
        <s v="WXG-25759-236"/>
        <s v="RCK-04069-371"/>
        <s v="SQT-07286-736"/>
        <s v="KHK-13105-388"/>
        <s v="SHP-55648-472"/>
        <s v="IOQ-84840-827"/>
        <s v="COV-52659-202"/>
        <s v="OWH-11126-533"/>
        <s v="IXU-20263-532"/>
        <s v="AGQ-06534-750"/>
        <s v="YZG-20575-451"/>
        <s v="UDH-24280-432"/>
        <s v="FHD-89872-325"/>
        <s v="GPU-65651-504"/>
        <s v="VET-41158-896"/>
        <s v="IRJ-67095-738"/>
        <s v="XSN-26809-910"/>
        <s v="VGM-24161-361"/>
        <s v="ZWK-03995-815"/>
        <s v="DJH-05202-380"/>
        <s v="FBZ-64200-586"/>
        <s v="TEH-08414-216"/>
        <s v="MEK-39769-035"/>
        <s v="SGS-87525-238"/>
        <s v="TXF-79780-017"/>
        <s v="QNP-18893-547"/>
        <s v="GKQ-82603-910"/>
        <s v="VZH-86274-142"/>
        <s v="OTA-40969-710"/>
        <s v="QBB-07903-622"/>
        <s v="JKA-27899-806"/>
        <s v="DLX-01059-899"/>
        <s v="FQK-28730-361"/>
        <s v="KAR-24978-271"/>
        <s v="IKQ-39946-768"/>
        <s v="MIU-01481-194"/>
        <s v="OFX-99147-470"/>
        <s v="DAH-46595-917"/>
        <s v="JHW-74554-805"/>
        <s v="KBB-52530-416"/>
        <s v="YKX-23510-272"/>
        <s v="OLF-77983-457"/>
        <s v="EEG-74197-843"/>
        <s v="TNI-91067-006"/>
        <s v="NNH-62058-950"/>
        <s v="OYH-16533-767"/>
        <s v="XQJ-86887-506"/>
        <s v="ELJ-87741-745"/>
        <s v="PUX-47906-110"/>
        <s v="SKA-73676-005"/>
        <s v="GGD-38107-641"/>
        <s v="PBT-36926-102"/>
        <s v="IKK-62234-199"/>
        <s v="ISJ-48676-420"/>
        <s v="GFK-52063-244"/>
        <s v="FTV-77095-168"/>
        <s v="JZV-43874-185"/>
        <s v="JBW-95055-851"/>
        <s v="LBC-45686-819"/>
        <s v="KLD-88731-484"/>
        <s v="YPT-95383-088"/>
        <s v="UHW-74617-126"/>
        <s v="AOL-13866-711"/>
        <s v="EQH-53569-934"/>
        <s v="OFN-49424-848"/>
        <s v="KAC-83089-793"/>
        <s v="NOY-99738-977"/>
        <s v="EHJ-05910-257"/>
        <s v="WLL-59044-117"/>
        <s v="XLD-12920-505"/>
        <s v="XZG-51938-658"/>
        <s v="IMP-12563-728"/>
        <s v="MJF-20065-335"/>
        <s v="PRP-53390-819"/>
        <s v="GPW-43956-761"/>
        <s v="CPX-19312-088"/>
        <s v="WOQ-36015-429"/>
        <s v="VGI-33205-360"/>
        <s v="CTE-31437-326"/>
        <s v="YTW-40242-005"/>
        <s v="NAR-00747-074"/>
        <s v="NHL-11063-100"/>
        <s v="WWH-92259-198"/>
        <s v="ELB-07929-407"/>
        <s v="BPZ-51283-916"/>
        <s v="VYP-89830-878"/>
        <s v="WKL-27981-758"/>
        <s v="JKC-64636-831"/>
        <s v="KGC-95046-911"/>
        <s v="BPT-83989-157"/>
        <s v="TNW-41601-420"/>
        <s v="XAH-93337-609"/>
        <s v="BVU-77367-451"/>
        <s v="SZW-48378-399"/>
        <s v="LAW-80062-016"/>
        <s v="PPP-78935-365"/>
        <s v="JIG-27636-870"/>
        <s v="USN-44968-231"/>
        <s v="LHX-81117-166"/>
        <s v="BPC-54727-307"/>
        <s v="WRT-40778-247"/>
        <s v="ABK-08091-531"/>
        <s v="VRT-39834-265"/>
        <s v="LQU-08404-173"/>
        <s v="EZL-27919-704"/>
        <s v="PDB-98743-282"/>
        <s v="ZQI-47236-301"/>
        <s v="RKW-81145-984"/>
        <s v="GMF-18638-786"/>
        <s v="MVO-39328-830"/>
        <s v="ESR-54041-053"/>
        <s v="ZTX-80764-911"/>
        <s v="WNE-73911-475"/>
        <s v="RFG-28227-288"/>
        <s v="BIU-21970-705"/>
        <s v="JMS-48374-462"/>
        <s v="AHV-66988-037"/>
        <s v="HXA-72415-025"/>
        <s v="TYP-85767-944"/>
        <s v="LWJ-06793-303"/>
        <s v="EQI-82205-066"/>
        <s v="BXH-62195-013"/>
        <s v="HGJ-82768-173"/>
        <s v="UHP-24614-199"/>
        <s v="ZCR-15721-658"/>
        <s v="SYX-48878-182"/>
        <s v="BGB-67996-089"/>
        <s v="LPS-39089-432"/>
        <s v="DGZ-82537-477"/>
        <s v="IXU-67272-326"/>
        <s v="QYC-63914-195"/>
        <s v="DGY-35773-612"/>
        <s v="OIB-77163-890"/>
        <s v="KZR-33023-209"/>
        <s v="KRZ-13868-122"/>
        <s v="SNF-57032-096"/>
        <s v="RJI-71409-490"/>
        <s v="BWR-85735-955"/>
        <s v="QAW-05889-019"/>
        <s v="KSH-47717-456"/>
        <s v="ULU-07744-724"/>
        <s v="YAU-98893-150"/>
        <s v="ZHQ-30471-635"/>
        <s v="LUO-37559-016"/>
        <s v="ZYU-11345-774"/>
        <s v="WDV-73864-037"/>
        <s v="ZWI-52029-159"/>
        <s v="VYD-28555-589"/>
        <s v="OGD-10781-526"/>
        <s v="GRH-45571-667"/>
        <s v="JEG-93140-224"/>
        <s v="MPQ-23421-608"/>
        <s v="FUO-99821-974"/>
        <s v="YWM-07310-594"/>
        <s v="QEV-37451-860"/>
        <s v="AVH-56062-335"/>
        <s v="CUU-92244-729"/>
        <s v="HCA-87224-420"/>
        <s v="BPG-68988-842"/>
        <s v="AJV-18231-334"/>
        <s v="TZU-64255-831"/>
        <s v="LXR-09892-726"/>
        <s v="RWI-84131-848"/>
        <s v="RXW-91413-276"/>
        <s v="ITA-87418-783"/>
        <s v="HVQ-64398-930"/>
        <s v="ABO-29054-365"/>
        <s v="RMA-08327-369"/>
        <s v="UOA-23786-489"/>
        <s v="IJK-34441-720"/>
        <s v="BKK-47233-845"/>
        <s v="RYZ-14633-602"/>
        <s v="FRD-17347-990"/>
        <s v="IDJ-55379-750"/>
        <s v="GYA-80327-368"/>
        <s v="JSU-23781-256"/>
        <s v="UPX-54529-618"/>
        <s v="LQG-41416-375"/>
        <s v="ICC-73030-502"/>
        <s v="ZFS-30776-804"/>
        <s v="CVP-18956-553"/>
        <s v="SPA-79365-334"/>
        <s v="HXL-22497-359"/>
        <s v="TDJ-20844-787"/>
        <s v="PQA-54820-810"/>
        <s v="IZU-90429-382"/>
        <s v="MUY-15309-209"/>
        <s v="TFY-52090-386"/>
        <s v="SUB-13006-125"/>
        <s v="MGQ-98961-173"/>
        <s v="MQU-86100-929"/>
        <s v="SFC-34054-213"/>
        <s v="SCN-51395-066"/>
        <s v="BNZ-20544-633"/>
        <s v="LAA-41879-001"/>
        <s v="BYZ-39669-954"/>
        <s v="LDK-71031-121"/>
        <s v="ICF-17486-106"/>
        <s v="RRP-51647-420"/>
        <s v="ISK-42066-094"/>
        <s v="EQE-31648-909"/>
        <s v="VRM-93594-914"/>
        <s v="RZC-75150-413"/>
        <s v="OAM-76916-748"/>
        <s v="PBP-87115-410"/>
        <s v="DKM-97676-850"/>
        <s v="BWZ-46364-547"/>
        <s v="QAK-77286-758"/>
        <s v="PKJ-99134-523"/>
        <s v="UDN-88321-005"/>
        <s v="KXA-27983-918"/>
        <s v="WFV-88138-247"/>
        <s v="LXK-00634-611"/>
        <s v="IHN-19982-362"/>
        <s v="RIU-02231-623"/>
        <s v="VUC-72395-865"/>
        <s v="FBI-35855-418"/>
        <s v="LHN-75209-742"/>
        <s v="AMM-79521-378"/>
        <s v="VUT-20974-364"/>
        <s v="SIB-83254-136"/>
        <s v="AAQ-13644-699"/>
        <s v="DXQ-44537-297"/>
        <s v="ANK-59436-446"/>
        <s v="YWH-50638-556"/>
        <s v="COL-72079-610"/>
        <s v="CXD-74176-600"/>
        <s v="YES-51109-625"/>
        <s v="YIE-87008-621"/>
        <s v="TRZ-94735-865"/>
        <s v="ZGD-94763-868"/>
        <s v="CKF-43291-846"/>
        <s v="ZDK-82166-357"/>
        <s v="CRK-07584-240"/>
        <s v="QVL-32245-818"/>
        <s v="UOG-94188-104"/>
        <s v="WTT-91832-645"/>
        <s v="BLV-60087-454"/>
        <s v="NFQ-23241-793"/>
        <s v="MKE-75518-399"/>
        <s v="OLA-68289-577"/>
        <s v="GCD-75444-320"/>
        <s v="JZC-31180-557"/>
        <s v="YFX-64795-136"/>
        <s v="HPD-65272-772"/>
        <s v="UDG-65353-824"/>
        <s v="IIZ-24416-212"/>
        <s v="UCT-03935-589"/>
        <s v="NYY-73968-094"/>
        <s v="TXB-80533-417"/>
        <s v="UZL-46108-213"/>
        <s v="QPM-95832-683"/>
        <s v="CSW-59644-267"/>
        <s v="KYG-28296-920"/>
        <s v="WVV-79948-067"/>
        <s v="YAC-50329-982"/>
        <s v="QRA-73277-814"/>
        <s v="BWK-39400-446"/>
        <s v="FLI-11493-954"/>
        <s v="NYQ-24237-772"/>
        <s v="AEZ-13242-456"/>
        <s v="HTY-30660-254"/>
        <s v="JDS-33440-914"/>
        <s v="WAV-38301-984"/>
        <s v="VPX-44956-367"/>
        <s v="SGA-30059-217"/>
        <s v="HNI-91338-546"/>
        <s v="GNL-98714-885"/>
        <s v="WVT-88135-549"/>
        <s v="YLY-35287-172"/>
        <s v="IOM-51636-823"/>
        <s v="JNA-21450-177"/>
        <s v="OKA-93124-100"/>
        <s v="VCE-56531-986"/>
        <s v="EOI-02511-919"/>
        <s v="MIS-54381-047"/>
        <s v="IBW-87442-480"/>
        <s v="AMB-93600-000"/>
        <s v="KJJ-12573-591"/>
        <s v="VTB-46451-959"/>
        <s v="BMM-86471-923"/>
        <s v="WSV-49732-075"/>
        <s v="HHO-79903-185"/>
        <s v="ZJE-89333-489"/>
        <s v="DXA-50313-073"/>
        <s v="SFB-97929-779"/>
        <s v="FTC-35822-530"/>
        <s v="BYU-58154-603"/>
        <s v="DLV-65840-759"/>
        <s v="LTO-95975-728"/>
        <s v="BDM-03174-485"/>
        <s v="LIN-88046-551"/>
        <s v="HGE-19842-613"/>
        <s v="DOH-92927-530"/>
        <s v="VSQ-07182-513"/>
        <s v="LGD-24408-274"/>
        <s v="CNJ-56058-223"/>
        <s v="JGZ-16947-591"/>
        <s v="KHZ-26264-253"/>
        <s v="CKS-47815-571"/>
        <s v="NTJ-88319-746"/>
        <s v="TZD-67261-174"/>
        <s v="HEL-86709-449"/>
        <s v="NJR-03699-189"/>
        <s v="VQW-91903-926"/>
        <s v="FOJ-02234-063"/>
        <s v="ULM-49433-003"/>
        <s v="XZD-44484-632"/>
        <s v="TJE-91516-344"/>
        <s v="GVG-59542-307"/>
        <s v="NQZ-82067-394"/>
        <s v="LCY-24377-948"/>
        <s v="RLM-96511-467"/>
        <s v="DFZ-45083-941"/>
        <s v="EVP-43500-491"/>
        <s v="UEB-09112-118"/>
        <s v="UME-75640-698"/>
        <s v="NUN-48214-216"/>
        <s v="XTL-68000-371"/>
        <s v="ZMC-00336-619"/>
        <s v="DJG-14442-608"/>
        <s v="XKK-06692-189"/>
        <s v="GPR-19973-483"/>
        <s v="NOA-79645-377"/>
        <s v="WCT-07869-499"/>
        <s v="ZYQ-15797-695"/>
        <s v="EIL-44855-309"/>
        <s v="NNF-47422-501"/>
        <s v="FEK-14025-351"/>
        <s v="YIS-96268-844"/>
        <s v="SVD-75407-177"/>
        <s v="HUB-47311-849"/>
        <s v="AWH-16980-469"/>
        <s v="GEJ-39834-935"/>
        <s v="AEL-51169-725"/>
        <s v="QDV-03406-248"/>
        <s v="SLD-63003-334"/>
        <s v="RIK-61730-794"/>
        <s v="BXN-64230-789"/>
        <s v="HTR-21838-286"/>
        <s v="KCY-61732-849"/>
        <s v="FMT-94584-786"/>
        <s v="CZG-01299-952"/>
        <s v="THE-61147-027"/>
        <s v="MIQ-16322-908"/>
        <s v="SFF-86059-407"/>
        <s v="UJG-34731-295"/>
        <s v="XKO-54097-932"/>
        <s v="SOK-43535-680"/>
        <s v="YPP-27450-525"/>
        <s v="USN-68115-161"/>
        <s v="AJL-52941-018"/>
        <s v="TBU-65158-068"/>
        <s v="AWP-11469-510"/>
        <s v="AXR-10962-010"/>
        <s v="GZS-50547-887"/>
        <s v="CVE-15042-481"/>
        <s v="CLJ-23403-689"/>
        <s v="UBI-83843-396"/>
        <s v="SNZ-44595-152"/>
        <s v="WXT-85291-143"/>
        <s v="MOU-74341-266"/>
        <s v="GOW-03198-575"/>
        <s v="YVK-82679-655"/>
        <s v="NHI-23264-055"/>
        <s v="PTY-86420-119"/>
        <s v="GUG-45603-775"/>
        <s v="QEW-47945-682"/>
        <s v="EEJ-16185-108"/>
        <s v="OJL-96844-459"/>
        <s v="JLN-14700-924"/>
        <s v="SCT-60553-454"/>
        <s v="HVW-25584-144"/>
        <s v="SVU-27222-213"/>
        <s v="MBM-55936-917"/>
        <s v="BNQ-88920-567"/>
        <s v="WUG-76466-650"/>
        <s v="MZL-81126-390"/>
        <s v="KHG-33953-115"/>
        <s v="YLE-18247-749"/>
        <s v="GNO-91911-159"/>
        <s v="ENQ-42923-176"/>
        <s v="ATY-28980-884"/>
        <s v="WAI-89905-069"/>
        <s v="WKD-81956-870"/>
        <s v="XCG-07109-195"/>
        <s v="ALM-80762-974"/>
        <s v="IOB-32673-745"/>
        <s v="OCK-89033-348"/>
        <s v="LTP-31133-134"/>
        <s v="UBI-59229-277"/>
        <s v="ZAY-43009-775"/>
        <s v="JEH-37276-048"/>
        <s v="AOX-44467-109"/>
        <s v="QWY-99467-368"/>
        <s v="AZF-45991-584"/>
        <s v="SHP-17012-870"/>
        <s v="OIB-13664-879"/>
        <s v="IKL-95976-565"/>
        <s v="ONW-00560-570"/>
        <s v="DHJ-87461-571"/>
        <s v="SEC-91807-425"/>
        <s v="OOU-61343-455"/>
        <s v="TYH-81940-054"/>
        <s v="FZQ-29439-457"/>
        <s v="MZJ-77284-941"/>
        <s v="EHE-94714-312"/>
        <s v="PMR-56062-609"/>
        <s v="RFH-64349-897"/>
        <s v="QTG-93823-843"/>
        <s v="IHS-71573-008"/>
        <s v="IPP-31994-879"/>
        <s v="RJR-12175-899"/>
        <s v="CWT-27056-328"/>
        <s v="KUX-19632-830"/>
        <s v="CBT-55781-720"/>
        <s v="RGM-01187-513"/>
        <s v="FVV-75700-005"/>
        <s v="VEA-31961-977"/>
        <s v="LEF-83057-763"/>
        <s v="RDM-99811-230"/>
        <s v="MWP-46239-785"/>
        <s v="VAJ-44572-469"/>
        <s v="UOJ-28238-299"/>
        <s v="IGM-84664-265"/>
        <s v="RXN-55491-201"/>
        <s v="UQI-28177-865"/>
        <s v="KRW-91640-596"/>
        <s v="MIF-17920-768"/>
        <s v="TID-21626-411"/>
        <s v="FEP-36895-658"/>
        <s v="FBD-56220-430"/>
        <s v="XUR-14132-391"/>
        <s v="ZSO-58292-191"/>
        <s v="JVW-22582-137"/>
        <s v="NLI-63891-565"/>
        <s v="XED-90333-402"/>
        <s v="VIO-27668-766"/>
        <s v="YQU-65147-580"/>
        <s v="UOM-71431-481"/>
        <s v="VAU-44387-624"/>
        <s v="RYY-38961-093"/>
        <s v="GFI-83300-059"/>
        <s v="UGK-07613-982"/>
        <s v="WKB-21680-566"/>
        <s v="ASG-27179-958"/>
        <s v="OWY-43108-475"/>
        <s v="NSQ-72210-345"/>
        <s v="LOU-41819-242"/>
        <s v="QTR-19001-114"/>
        <s v="AVK-76526-953"/>
        <s v="QEY-71761-460"/>
        <s v="DDO-71442-967"/>
        <s v="UJQ-54441-340"/>
        <s v="FSA-98650-921"/>
        <s v="WHQ-25197-475"/>
        <s v="NUU-03893-975"/>
        <s v="QHL-27188-431"/>
        <s v="MXM-42948-061"/>
        <s v="TCX-76953-071"/>
        <s v="CNY-06284-066"/>
        <s v="DUV-12075-132"/>
        <s v="DFS-49954-707"/>
        <s v="EYE-70374-835"/>
        <s v="PCA-14081-576"/>
        <s v="LCB-02099-995"/>
        <s v="CHE-78995-767"/>
        <s v="XUE-87260-201"/>
        <s v="DCI-96254-548"/>
        <s v="TKH-62197-239"/>
        <s v="YXF-57218-272"/>
        <s v="PKQ-46841-696"/>
        <s v="CYH-53243-218"/>
        <s v="FVH-29271-315"/>
        <s v="FHD-94983-982"/>
        <s v="PNU-22150-408"/>
        <s v="EPT-12715-397"/>
        <s v="LWL-68108-794"/>
        <s v="FDY-03414-903"/>
        <s v="EZT-46571-659"/>
        <s v="ISL-11200-600"/>
        <s v="XSZ-84273-421"/>
        <s v="PJC-31401-893"/>
        <s v="YUO-76652-814"/>
        <s v="ZDK-84567-102"/>
        <s v="NUO-20013-488"/>
        <s v="NVN-66443-451"/>
        <s v="TKN-58485-031"/>
        <s v="FND-99527-640"/>
        <s v="OKU-29966-417"/>
        <s v="RPW-36123-215"/>
        <s v="ASS-05878-128"/>
        <s v="OYU-25085-528"/>
        <s v="KFJ-46568-890"/>
        <s v="SKO-45740-621"/>
        <s v="TGF-38649-658"/>
        <s v="ENN-79947-323"/>
        <s v="EHX-66333-637"/>
        <s v="QNA-31113-984"/>
        <s v="WAG-26945-689"/>
        <s v="GPT-67705-953"/>
        <s v="IDU-25793-399"/>
        <s v="XMC-20620-809"/>
        <s v="QKA-72582-644"/>
        <s v="CZF-40873-691"/>
        <s v="ETD-58130-674"/>
        <s v="HPI-42308-142"/>
        <s v="CYZ-37122-164"/>
        <s v="OAW-17338-101"/>
        <s v="ALA-62598-016"/>
        <s v="OVI-27064-381"/>
        <s v="NOK-50349-551"/>
        <s v="UMB-11223-710"/>
        <s v="NEU-86533-016"/>
        <s v="PSY-45485-542"/>
        <s v="VNC-93921-469"/>
        <s v="WDR-06028-345"/>
        <s v="GND-08192-056"/>
        <s v="NFA-03411-746"/>
        <s v="WIT-40912-783"/>
        <s v="IGK-51227-573"/>
        <s v="CZG-86544-655"/>
        <s v="UDS-04807-593"/>
        <s v="EBA-82404-343"/>
        <s v="LOO-35324-159"/>
        <s v="QTC-71005-730"/>
        <s v="CUN-90044-279"/>
        <s v="CYM-74988-450"/>
        <s v="XKB-41924-202"/>
        <s v="VJF-46305-323"/>
        <s v="JTU-55897-581"/>
        <s v="RJV-08261-583"/>
        <s v="BLQ-03709-265"/>
        <s v="LKE-14821-285"/>
        <s v="ZGM-83108-823"/>
        <s v="MVI-04946-827"/>
        <s v="VDZ-76673-968"/>
        <s v="PKJ-30083-501"/>
        <s v="UDB-09651-780"/>
        <s v="TPA-93614-840"/>
        <s v="GSJ-01065-125"/>
        <s v="ITZ-21793-986"/>
        <s v="YGY-98425-969"/>
        <s v="JPB-45297-000"/>
        <s v="PSS-22466-862"/>
        <s v="JUA-13580-095"/>
        <s v="NEX-63825-598"/>
        <s v="GMM-72397-378"/>
        <s v="MSB-08397-648"/>
        <s v="LXS-63326-144"/>
        <s v="SHT-04865-419"/>
        <s v="OQS-46321-904"/>
        <s v="YQL-63755-365"/>
        <s v="JYR-22052-185"/>
        <s v="EFB-72860-209"/>
        <s v="TVV-42245-088"/>
        <s v="BLD-12227-251"/>
        <s v="BLI-21697-702"/>
        <s v="WDM-77521-710"/>
        <s v="WFT-16178-396"/>
        <s v="DFK-35846-692"/>
        <s v="SUZ-83036-175"/>
        <s v="ITR-54735-364"/>
        <s v="BHA-47429-889"/>
        <s v="BRB-40903-533"/>
        <s v="NBT-35757-542"/>
        <s v="DBC-44122-300"/>
        <s v="UMT-26130-151"/>
        <s v="FAA-43335-268"/>
        <s v="MHM-44857-599"/>
        <s v="DTB-71371-705"/>
        <s v="GHR-72274-715"/>
        <s v="AMT-40418-362"/>
        <s v="EGK-03027-418"/>
        <s v="OXY-65322-253"/>
        <s v="IRV-20769-219"/>
        <s v="NXM-89323-646"/>
        <s v="CYV-13426-645"/>
        <s v="PVU-02950-470"/>
        <s v="VSN-94485-621"/>
        <s v="ESR-66651-814"/>
        <s v="MGH-36050-573"/>
        <s v="QUU-91729-492"/>
        <s v="VZO-97265-841"/>
        <s v="LGL-16843-667"/>
        <s v="OUQ-73954-002"/>
        <s v="ZIL-34948-499"/>
        <s v="BRJ-19414-277"/>
        <s v="FEO-11834-332"/>
        <s v="DMY-96037-963"/>
        <s v="GUU-40666-525"/>
        <s v="GNZ-46006-527"/>
        <s v="GPH-40635-105"/>
        <s v="WJJ-37489-898"/>
        <s v="XIY-43041-882"/>
        <s v="TKY-71558-096"/>
        <s v="FWD-85967-769"/>
        <s v="CWK-60159-881"/>
        <s v="EUO-69145-988"/>
        <s v="IPA-94170-889"/>
        <s v="MEK-85120-243"/>
        <s v="DSL-69915-544"/>
        <s v="BMK-49520-383"/>
        <s v="BQK-38412-229"/>
        <s v="QXX-89943-393"/>
        <s v="NXF-15738-707"/>
        <s v="DEC-11160-362"/>
        <s v="BAQ-74241-156"/>
        <s v="YJU-84377-606"/>
        <s v="AHQ-40440-522"/>
        <s v="CIX-22904-641"/>
        <s v="GJC-66474-557"/>
        <s v="MVB-22135-665"/>
        <s v="FLM-82229-989"/>
        <s v="GAZ-58626-277"/>
        <s v="ANM-16388-634"/>
        <s v="HYF-10254-369"/>
        <s v="EOL-92666-762"/>
        <s v="AHY-20324-088"/>
        <s v="UJV-32333-364"/>
        <s v="RUJ-30649-712"/>
        <s v="DWB-61381-370"/>
        <s v="XBV-40336-071"/>
        <s v="SFB-93752-440"/>
        <s v="HTS-15020-632"/>
        <s v="ZKI-78561-066"/>
        <s v="ZVG-20473-043"/>
        <s v="AXN-57779-891"/>
        <s v="IRX-59256-644"/>
        <s v="YIT-15877-117"/>
        <s v="JQT-14347-517"/>
        <s v="OBN-66334-505"/>
        <s v="VVL-95291-039"/>
        <s v="USA-42811-560"/>
        <s v="OJU-34452-896"/>
        <s v="SRG-76791-614"/>
        <s v="JSN-73975-443"/>
        <s v="CBT-15092-420"/>
        <s v="IDQ-20193-502"/>
        <s v="NNB-20459-430"/>
        <s v="DGL-29648-995"/>
        <s v="CCZ-19589-212"/>
        <s v="QUQ-90580-772"/>
        <s v="SFD-00372-284"/>
        <s v="YUL-42750-776"/>
        <s v="YFH-87456-208"/>
        <s v="PMV-54491-220"/>
        <s v="BZE-96093-118"/>
        <s v="XIR-88982-743"/>
        <s v="DZI-35365-596"/>
        <s v="QDU-45390-361"/>
        <s v="ZSL-66684-103"/>
        <s v="LYP-52345-883"/>
        <s v="SBI-60013-494"/>
        <s v="SBC-95710-706"/>
        <s v="ZDC-64769-740"/>
        <s v="VQV-59984-866"/>
        <s v="ALR-62963-723"/>
        <s v="GPU-79113-136"/>
        <s v="HBH-64794-080"/>
        <s v="TJG-73587-353"/>
        <s v="IWL-13117-537"/>
        <s v="XYL-52196-459"/>
        <s v="CPV-90280-133"/>
        <s v="TXH-78646-919"/>
        <s v="RUK-78200-416"/>
        <s v="MDC-03318-645"/>
        <s v="DGC-21813-731"/>
        <s v="VMW-26889-781"/>
        <s v="XWD-18933-006"/>
        <s v="LTD-71429-845"/>
        <s v="TBB-29780-459"/>
        <s v="TVF-57766-608"/>
        <s v="AKV-93064-769"/>
        <s v="FJQ-60035-234"/>
        <s v="NQS-01613-687"/>
        <s v="TCC-89722-031"/>
        <s v="SZY-63017-318"/>
        <s v="YOG-94666-679"/>
        <s v="YXO-79631-417"/>
        <s v="WQK-10857-119"/>
        <s v="OGY-19377-175"/>
        <s v="QLM-07145-668"/>
        <s v="YZA-25234-630"/>
        <s v="DWW-28642-549"/>
        <s v="XWC-20610-167"/>
        <s v="CGO-79583-871"/>
        <s v="RXF-37618-213"/>
        <s v="KTO-53793-109"/>
        <s v="XDU-05471-219"/>
        <s v="GQA-37241-629"/>
        <s v="UHK-63283-868"/>
        <s v="DXY-76225-633"/>
        <s v="RTL-16205-161"/>
        <s v="OIL-26493-755"/>
        <s v="AUP-10128-606"/>
        <s v="PSD-57291-590"/>
        <s v="FUX-85791-078"/>
        <s v="MAY-77231-536"/>
        <s v="RWR-77888-800"/>
        <s v="NWQ-70061-912"/>
        <s v="RNH-54912-747"/>
        <s v="EUH-08089-954"/>
        <s v="KGZ-56395-231"/>
        <s v="PUH-55647-976"/>
        <s v="XNU-83276-288"/>
        <s v="DYP-74337-787"/>
        <s v="DKB-78053-329"/>
        <s v="EAY-89850-211"/>
        <s v="WBK-62297-910"/>
        <s v="YXP-20078-116"/>
        <s v="ZFR-79447-696"/>
        <s v="KIX-93248-135"/>
        <s v="DYG-25473-881"/>
        <s v="WMU-87639-108"/>
        <s v="EHJ-82097-549"/>
        <s v="POF-29666-012"/>
        <s v="MPV-26985-215"/>
        <s v="HFT-77191-168"/>
        <s v="NID-20149-329"/>
        <s v="WFH-21507-708"/>
        <s v="WMP-68847-770"/>
        <s v="SNZ-65340-705"/>
        <s v="RAU-17060-674"/>
        <s v="PKR-88575-066"/>
        <s v="CFZ-53492-600"/>
        <s v="WBA-85905-175"/>
        <s v="EMA-63190-618"/>
        <s v="PJS-30996-485"/>
        <s v="KTX-17944-494"/>
        <s v="IGW-04801-466"/>
        <s v="MJZ-93232-402"/>
        <s v="DCE-22886-861"/>
        <s v="GQR-12490-152"/>
        <s v="JJX-83339-346"/>
        <s v="AWT-22827-563"/>
        <s v="SXW-34014-556"/>
        <s v="AIA-98989-755"/>
        <s v="WYL-29300-070"/>
        <s v="NWT-78222-575"/>
        <s v="OGB-91614-810"/>
        <s v="OPY-30711-853"/>
        <s v="SBN-16537-046"/>
        <s v="YET-17732-678"/>
        <s v="DWY-56352-412"/>
        <s v="LCU-93317-340"/>
      </sharedItems>
    </cacheField>
    <cacheField name="Order Date" numFmtId="22">
      <sharedItems containsSemiMixedTypes="0" containsNonDate="0" containsDate="1" containsString="0" minDate="2019-01-02T00:00:00" maxDate="2022-08-20T00:00:00" count="689">
        <d v="2021-04-30T00:00:00"/>
        <d v="2019-06-25T00:00:00"/>
        <d v="2019-07-25T00:00:00"/>
        <d v="2019-12-14T00:00:00"/>
        <d v="2019-12-04T00:00:00"/>
        <d v="2022-06-13T00:00:00"/>
        <d v="2019-04-27T00:00:00"/>
        <d v="2022-01-02T00:00:00"/>
        <d v="2020-04-30T00:00:00"/>
        <d v="2021-07-24T00:00:00"/>
        <d v="2019-04-16T00:00:00"/>
        <d v="2021-04-14T00:00:00"/>
        <d v="2021-10-17T00:00:00"/>
        <d v="2022-01-31T00:00:00"/>
        <d v="2022-07-12T00:00:00"/>
        <d v="2021-03-26T00:00:00"/>
        <d v="2019-11-28T00:00:00"/>
        <d v="2021-12-13T00:00:00"/>
        <d v="2020-10-10T00:00:00"/>
        <d v="2019-09-08T00:00:00"/>
        <d v="2020-10-28T00:00:00"/>
        <d v="2019-03-15T00:00:00"/>
        <d v="2020-02-28T00:00:00"/>
        <d v="2020-05-31T00:00:00"/>
        <d v="2021-05-02T00:00:00"/>
        <d v="2019-06-24T00:00:00"/>
        <d v="2021-11-21T00:00:00"/>
        <d v="2019-04-05T00:00:00"/>
        <d v="2020-02-15T00:00:00"/>
        <d v="2020-06-11T00:00:00"/>
        <d v="2021-09-09T00:00:00"/>
        <d v="2019-12-17T00:00:00"/>
        <d v="2020-11-18T00:00:00"/>
        <d v="2021-09-24T00:00:00"/>
        <d v="2020-11-07T00:00:00"/>
        <d v="2019-08-26T00:00:00"/>
        <d v="2020-03-01T00:00:00"/>
        <d v="2020-07-31T00:00:00"/>
        <d v="2022-03-04T00:00:00"/>
        <d v="2020-06-05T00:00:00"/>
        <d v="2020-07-16T00:00:00"/>
        <d v="2021-06-17T00:00:00"/>
        <d v="2022-06-12T00:00:00"/>
        <d v="2021-12-02T00:00:00"/>
        <d v="2019-05-15T00:00:00"/>
        <d v="2019-11-09T00:00:00"/>
        <d v="2022-01-10T00:00:00"/>
        <d v="2021-02-20T00:00:00"/>
        <d v="2020-12-29T00:00:00"/>
        <d v="2021-11-13T00:00:00"/>
        <d v="2022-03-16T00:00:00"/>
        <d v="2019-06-27T00:00:00"/>
        <d v="2020-02-07T00:00:00"/>
        <d v="2021-12-17T00:00:00"/>
        <d v="2020-03-22T00:00:00"/>
        <d v="2019-09-18T00:00:00"/>
        <d v="2021-11-05T00:00:00"/>
        <d v="2020-02-05T00:00:00"/>
        <d v="2020-02-18T00:00:00"/>
        <d v="2019-06-30T00:00:00"/>
        <d v="2022-04-27T00:00:00"/>
        <d v="2019-04-30T00:00:00"/>
        <d v="2022-03-24T00:00:00"/>
        <d v="2019-04-22T00:00:00"/>
        <d v="2019-03-03T00:00:00"/>
        <d v="2022-05-21T00:00:00"/>
        <d v="2020-02-26T00:00:00"/>
        <d v="2022-06-05T00:00:00"/>
        <d v="2020-05-04T00:00:00"/>
        <d v="2019-06-08T00:00:00"/>
        <d v="2021-03-16T00:00:00"/>
        <d v="2019-09-06T00:00:00"/>
        <d v="2019-07-18T00:00:00"/>
        <d v="2022-05-30T00:00:00"/>
        <d v="2020-11-13T00:00:00"/>
        <d v="2019-02-28T00:00:00"/>
        <d v="2020-02-09T00:00:00"/>
        <d v="2021-11-27T00:00:00"/>
        <d v="2020-06-07T00:00:00"/>
        <d v="2020-01-06T00:00:00"/>
        <d v="2021-03-08T00:00:00"/>
        <d v="2019-02-10T00:00:00"/>
        <d v="2021-06-11T00:00:00"/>
        <d v="2021-09-30T00:00:00"/>
        <d v="2020-04-25T00:00:00"/>
        <d v="2022-07-13T00:00:00"/>
        <d v="2021-08-01T00:00:00"/>
        <d v="2021-02-25T00:00:00"/>
        <d v="2022-06-07T00:00:00"/>
        <d v="2021-10-04T00:00:00"/>
        <d v="2019-07-01T00:00:00"/>
        <d v="2020-11-21T00:00:00"/>
        <d v="2019-01-09T00:00:00"/>
        <d v="2021-08-04T00:00:00"/>
        <d v="2020-10-16T00:00:00"/>
        <d v="2020-06-10T00:00:00"/>
        <d v="2019-12-16T00:00:00"/>
        <d v="2021-09-10T00:00:00"/>
        <d v="2020-09-09T00:00:00"/>
        <d v="2021-03-21T00:00:00"/>
        <d v="2019-10-25T00:00:00"/>
        <d v="2020-11-03T00:00:00"/>
        <d v="2020-11-02T00:00:00"/>
        <d v="2021-06-28T00:00:00"/>
        <d v="2021-05-19T00:00:00"/>
        <d v="2021-02-03T00:00:00"/>
        <d v="2022-04-29T00:00:00"/>
        <d v="2022-06-11T00:00:00"/>
        <d v="2020-06-29T00:00:00"/>
        <d v="2022-03-17T00:00:00"/>
        <d v="2019-09-07T00:00:00"/>
        <d v="2019-09-13T00:00:00"/>
        <d v="2022-01-04T00:00:00"/>
        <d v="2019-07-08T00:00:00"/>
        <d v="2019-01-22T00:00:00"/>
        <d v="2020-07-03T00:00:00"/>
        <d v="2022-07-16T00:00:00"/>
        <d v="2020-05-09T00:00:00"/>
        <d v="2022-06-08T00:00:00"/>
        <d v="2021-09-08T00:00:00"/>
        <d v="2021-01-22T00:00:00"/>
        <d v="2021-10-24T00:00:00"/>
        <d v="2020-09-11T00:00:00"/>
        <d v="2020-02-12T00:00:00"/>
        <d v="2021-05-23T00:00:00"/>
        <d v="2021-09-12T00:00:00"/>
        <d v="2021-03-12T00:00:00"/>
        <d v="2019-06-16T00:00:00"/>
        <d v="2019-02-20T00:00:00"/>
        <d v="2021-08-03T00:00:00"/>
        <d v="2020-12-18T00:00:00"/>
        <d v="2021-09-06T00:00:00"/>
        <d v="2021-11-04T00:00:00"/>
        <d v="2019-08-17T00:00:00"/>
        <d v="2021-03-27T00:00:00"/>
        <d v="2020-10-23T00:00:00"/>
        <d v="2021-04-05T00:00:00"/>
        <d v="2021-04-19T00:00:00"/>
        <d v="2021-09-29T00:00:00"/>
        <d v="2020-10-14T00:00:00"/>
        <d v="2020-07-15T00:00:00"/>
        <d v="2020-06-09T00:00:00"/>
        <d v="2021-03-03T00:00:00"/>
        <d v="2020-02-06T00:00:00"/>
        <d v="2020-07-04T00:00:00"/>
        <d v="2020-07-19T00:00:00"/>
        <d v="2019-06-13T00:00:00"/>
        <d v="2021-08-13T00:00:00"/>
        <d v="2021-04-16T00:00:00"/>
        <d v="2022-03-06T00:00:00"/>
        <d v="2020-04-12T00:00:00"/>
        <d v="2022-05-10T00:00:00"/>
        <d v="2020-11-15T00:00:00"/>
        <d v="2022-01-30T00:00:00"/>
        <d v="2019-09-02T00:00:00"/>
        <d v="2022-07-19T00:00:00"/>
        <d v="2019-01-20T00:00:00"/>
        <d v="2021-12-15T00:00:00"/>
        <d v="2019-10-19T00:00:00"/>
        <d v="2019-02-13T00:00:00"/>
        <d v="2020-06-03T00:00:00"/>
        <d v="2019-12-03T00:00:00"/>
        <d v="2021-12-19T00:00:00"/>
        <d v="2020-06-24T00:00:00"/>
        <d v="2021-11-10T00:00:00"/>
        <d v="2021-06-20T00:00:00"/>
        <d v="2021-01-28T00:00:00"/>
        <d v="2020-10-27T00:00:00"/>
        <d v="2019-08-07T00:00:00"/>
        <d v="2019-03-02T00:00:00"/>
        <d v="2020-05-05T00:00:00"/>
        <d v="2019-10-26T00:00:00"/>
        <d v="2019-12-30T00:00:00"/>
        <d v="2021-09-16T00:00:00"/>
        <d v="2022-05-05T00:00:00"/>
        <d v="2021-02-28T00:00:00"/>
        <d v="2019-09-11T00:00:00"/>
        <d v="2020-09-19T00:00:00"/>
        <d v="2020-03-29T00:00:00"/>
        <d v="2021-11-23T00:00:00"/>
        <d v="2021-08-27T00:00:00"/>
        <d v="2019-02-21T00:00:00"/>
        <d v="2021-10-02T00:00:00"/>
        <d v="2021-08-08T00:00:00"/>
        <d v="2021-06-13T00:00:00"/>
        <d v="2019-01-11T00:00:00"/>
        <d v="2019-07-03T00:00:00"/>
        <d v="2020-10-02T00:00:00"/>
        <d v="2019-10-01T00:00:00"/>
        <d v="2021-03-10T00:00:00"/>
        <d v="2021-10-07T00:00:00"/>
        <d v="2019-12-08T00:00:00"/>
        <d v="2022-04-08T00:00:00"/>
        <d v="2019-03-30T00:00:00"/>
        <d v="2019-11-12T00:00:00"/>
        <d v="2021-02-12T00:00:00"/>
        <d v="2021-12-21T00:00:00"/>
        <d v="2019-11-15T00:00:00"/>
        <d v="2019-04-24T00:00:00"/>
        <d v="2020-03-02T00:00:00"/>
        <d v="2021-05-16T00:00:00"/>
        <d v="2019-04-29T00:00:00"/>
        <d v="2022-05-11T00:00:00"/>
        <d v="2020-04-29T00:00:00"/>
        <d v="2019-03-20T00:00:00"/>
        <d v="2020-06-28T00:00:00"/>
        <d v="2022-05-01T00:00:00"/>
        <d v="2021-04-10T00:00:00"/>
        <d v="2019-11-07T00:00:00"/>
        <d v="2021-10-01T00:00:00"/>
        <d v="2021-06-27T00:00:00"/>
        <d v="2021-07-05T00:00:00"/>
        <d v="2020-07-14T00:00:00"/>
        <d v="2019-10-04T00:00:00"/>
        <d v="2020-01-19T00:00:00"/>
        <d v="2022-05-02T00:00:00"/>
        <d v="2019-03-14T00:00:00"/>
        <d v="2019-10-21T00:00:00"/>
        <d v="2021-10-26T00:00:00"/>
        <d v="2022-04-12T00:00:00"/>
        <d v="2019-01-10T00:00:00"/>
        <d v="2021-03-19T00:00:00"/>
        <d v="2019-07-21T00:00:00"/>
        <d v="2021-11-24T00:00:00"/>
        <d v="2019-11-26T00:00:00"/>
        <d v="2019-11-21T00:00:00"/>
        <d v="2019-03-17T00:00:00"/>
        <d v="2019-02-16T00:00:00"/>
        <d v="2022-07-17T00:00:00"/>
        <d v="2020-10-05T00:00:00"/>
        <d v="2021-01-14T00:00:00"/>
        <d v="2020-06-13T00:00:00"/>
        <d v="2021-11-06T00:00:00"/>
        <d v="2020-02-20T00:00:00"/>
        <d v="2020-10-29T00:00:00"/>
        <d v="2021-08-02T00:00:00"/>
        <d v="2022-03-31T00:00:00"/>
        <d v="2021-10-10T00:00:00"/>
        <d v="2021-04-08T00:00:00"/>
        <d v="2021-07-22T00:00:00"/>
        <d v="2021-05-01T00:00:00"/>
        <d v="2021-10-03T00:00:00"/>
        <d v="2022-02-16T00:00:00"/>
        <d v="2019-02-14T00:00:00"/>
        <d v="2020-10-13T00:00:00"/>
        <d v="2021-07-03T00:00:00"/>
        <d v="2021-07-15T00:00:00"/>
        <d v="2019-09-29T00:00:00"/>
        <d v="2021-02-07T00:00:00"/>
        <d v="2021-07-23T00:00:00"/>
        <d v="2019-05-01T00:00:00"/>
        <d v="2020-04-05T00:00:00"/>
        <d v="2019-01-03T00:00:00"/>
        <d v="2020-09-10T00:00:00"/>
        <d v="2021-03-28T00:00:00"/>
        <d v="2019-01-26T00:00:00"/>
        <d v="2021-09-25T00:00:00"/>
        <d v="2019-03-21T00:00:00"/>
        <d v="2019-01-02T00:00:00"/>
        <d v="2019-10-28T00:00:00"/>
        <d v="2021-10-16T00:00:00"/>
        <d v="2020-05-20T00:00:00"/>
        <d v="2022-03-11T00:00:00"/>
        <d v="2021-08-29T00:00:00"/>
        <d v="2020-10-04T00:00:00"/>
        <d v="2022-07-05T00:00:00"/>
        <d v="2020-06-30T00:00:00"/>
        <d v="2021-10-27T00:00:00"/>
        <d v="2020-11-24T00:00:00"/>
        <d v="2021-10-28T00:00:00"/>
        <d v="2020-10-20T00:00:00"/>
        <d v="2022-07-02T00:00:00"/>
        <d v="2022-02-03T00:00:00"/>
        <d v="2021-02-11T00:00:00"/>
        <d v="2020-07-13T00:00:00"/>
        <d v="2021-12-31T00:00:00"/>
        <d v="2019-12-21T00:00:00"/>
        <d v="2022-03-13T00:00:00"/>
        <d v="2020-10-30T00:00:00"/>
        <d v="2021-01-07T00:00:00"/>
        <d v="2020-12-03T00:00:00"/>
        <d v="2021-01-21T00:00:00"/>
        <d v="2022-01-23T00:00:00"/>
        <d v="2019-03-11T00:00:00"/>
        <d v="2021-09-26T00:00:00"/>
        <d v="2021-02-26T00:00:00"/>
        <d v="2022-05-24T00:00:00"/>
        <d v="2020-04-20T00:00:00"/>
        <d v="2020-12-07T00:00:00"/>
        <d v="2020-11-23T00:00:00"/>
        <d v="2020-09-08T00:00:00"/>
        <d v="2022-05-12T00:00:00"/>
        <d v="2022-07-29T00:00:00"/>
        <d v="2019-09-20T00:00:00"/>
        <d v="2021-11-11T00:00:00"/>
        <d v="2021-08-26T00:00:00"/>
        <d v="2022-03-20T00:00:00"/>
        <d v="2022-05-26T00:00:00"/>
        <d v="2020-08-14T00:00:00"/>
        <d v="2020-12-24T00:00:00"/>
        <d v="2020-05-14T00:00:00"/>
        <d v="2020-07-25T00:00:00"/>
        <d v="2020-12-25T00:00:00"/>
        <d v="2020-02-13T00:00:00"/>
        <d v="2021-04-26T00:00:00"/>
        <d v="2021-12-29T00:00:00"/>
        <d v="2020-04-19T00:00:00"/>
        <d v="2020-03-26T00:00:00"/>
        <d v="2022-01-15T00:00:00"/>
        <d v="2019-04-08T00:00:00"/>
        <d v="2021-01-10T00:00:00"/>
        <d v="2020-07-12T00:00:00"/>
        <d v="2019-08-13T00:00:00"/>
        <d v="2019-08-16T00:00:00"/>
        <d v="2020-02-22T00:00:00"/>
        <d v="2019-09-05T00:00:00"/>
        <d v="2020-07-11T00:00:00"/>
        <d v="2022-08-04T00:00:00"/>
        <d v="2020-07-05T00:00:00"/>
        <d v="2022-05-13T00:00:00"/>
        <d v="2019-02-22T00:00:00"/>
        <d v="2020-08-15T00:00:00"/>
        <d v="2020-05-22T00:00:00"/>
        <d v="2020-03-30T00:00:00"/>
        <d v="2019-01-19T00:00:00"/>
        <d v="2021-01-11T00:00:00"/>
        <d v="2019-10-05T00:00:00"/>
        <d v="2021-06-04T00:00:00"/>
        <d v="2021-09-07T00:00:00"/>
        <d v="2021-10-19T00:00:00"/>
        <d v="2022-04-16T00:00:00"/>
        <d v="2021-02-05T00:00:00"/>
        <d v="2021-06-01T00:00:00"/>
        <d v="2019-08-06T00:00:00"/>
        <d v="2020-11-05T00:00:00"/>
        <d v="2022-08-17T00:00:00"/>
        <d v="2022-03-26T00:00:00"/>
        <d v="2021-12-12T00:00:00"/>
        <d v="2019-10-13T00:00:00"/>
        <d v="2019-04-17T00:00:00"/>
        <d v="2022-04-05T00:00:00"/>
        <d v="2019-06-04T00:00:00"/>
        <d v="2019-03-10T00:00:00"/>
        <d v="2022-01-18T00:00:00"/>
        <d v="2020-10-21T00:00:00"/>
        <d v="2022-02-10T00:00:00"/>
        <d v="2020-07-18T00:00:00"/>
        <d v="2020-01-27T00:00:00"/>
        <d v="2019-04-18T00:00:00"/>
        <d v="2020-03-28T00:00:00"/>
        <d v="2019-01-18T00:00:00"/>
        <d v="2021-07-21T00:00:00"/>
        <d v="2020-03-25T00:00:00"/>
        <d v="2022-01-27T00:00:00"/>
        <d v="2021-01-19T00:00:00"/>
        <d v="2020-06-02T00:00:00"/>
        <d v="2020-08-11T00:00:00"/>
        <d v="2021-07-07T00:00:00"/>
        <d v="2020-09-15T00:00:00"/>
        <d v="2022-02-20T00:00:00"/>
        <d v="2021-03-29T00:00:00"/>
        <d v="2021-11-16T00:00:00"/>
        <d v="2020-09-16T00:00:00"/>
        <d v="2020-03-23T00:00:00"/>
        <d v="2021-01-04T00:00:00"/>
        <d v="2019-05-12T00:00:00"/>
        <d v="2022-06-03T00:00:00"/>
        <d v="2020-08-06T00:00:00"/>
        <d v="2022-01-17T00:00:00"/>
        <d v="2020-12-09T00:00:00"/>
        <d v="2019-04-07T00:00:00"/>
        <d v="2019-06-22T00:00:00"/>
        <d v="2019-02-05T00:00:00"/>
        <d v="2019-12-27T00:00:00"/>
        <d v="2020-03-10T00:00:00"/>
        <d v="2021-04-03T00:00:00"/>
        <d v="2021-01-31T00:00:00"/>
        <d v="2021-05-30T00:00:00"/>
        <d v="2019-10-03T00:00:00"/>
        <d v="2020-10-11T00:00:00"/>
        <d v="2022-06-17T00:00:00"/>
        <d v="2020-04-07T00:00:00"/>
        <d v="2020-01-15T00:00:00"/>
        <d v="2019-02-25T00:00:00"/>
        <d v="2020-01-07T00:00:00"/>
        <d v="2021-05-31T00:00:00"/>
        <d v="2019-08-15T00:00:00"/>
        <d v="2019-11-06T00:00:00"/>
        <d v="2020-07-02T00:00:00"/>
        <d v="2021-01-18T00:00:00"/>
        <d v="2020-12-08T00:00:00"/>
        <d v="2021-07-20T00:00:00"/>
        <d v="2019-09-12T00:00:00"/>
        <d v="2022-07-09T00:00:00"/>
        <d v="2022-05-04T00:00:00"/>
        <d v="2019-09-16T00:00:00"/>
        <d v="2021-03-20T00:00:00"/>
        <d v="2019-06-09T00:00:00"/>
        <d v="2020-03-07T00:00:00"/>
        <d v="2019-11-16T00:00:00"/>
        <d v="2022-05-23T00:00:00"/>
        <d v="2022-08-06T00:00:00"/>
        <d v="2022-02-11T00:00:00"/>
        <d v="2020-04-23T00:00:00"/>
        <d v="2021-03-09T00:00:00"/>
        <d v="2020-03-20T00:00:00"/>
        <d v="2022-06-15T00:00:00"/>
        <d v="2022-07-14T00:00:00"/>
        <d v="2019-05-14T00:00:00"/>
        <d v="2021-09-18T00:00:00"/>
        <d v="2020-10-25T00:00:00"/>
        <d v="2020-10-22T00:00:00"/>
        <d v="2021-01-17T00:00:00"/>
        <d v="2022-08-19T00:00:00"/>
        <d v="2019-08-30T00:00:00"/>
        <d v="2020-12-17T00:00:00"/>
        <d v="2022-05-31T00:00:00"/>
        <d v="2021-10-13T00:00:00"/>
        <d v="2019-03-16T00:00:00"/>
        <d v="2022-03-23T00:00:00"/>
        <d v="2022-01-13T00:00:00"/>
        <d v="2020-02-24T00:00:00"/>
        <d v="2019-07-23T00:00:00"/>
        <d v="2019-04-25T00:00:00"/>
        <d v="2021-02-02T00:00:00"/>
        <d v="2021-11-02T00:00:00"/>
        <d v="2020-02-27T00:00:00"/>
        <d v="2022-06-10T00:00:00"/>
        <d v="2019-10-08T00:00:00"/>
        <d v="2020-03-13T00:00:00"/>
        <d v="2022-04-25T00:00:00"/>
        <d v="2021-08-06T00:00:00"/>
        <d v="2019-09-22T00:00:00"/>
        <d v="2019-07-02T00:00:00"/>
        <d v="2022-03-25T00:00:00"/>
        <d v="2021-05-07T00:00:00"/>
        <d v="2020-01-30T00:00:00"/>
        <d v="2019-10-11T00:00:00"/>
        <d v="2020-07-29T00:00:00"/>
        <d v="2019-02-06T00:00:00"/>
        <d v="2021-12-27T00:00:00"/>
        <d v="2019-06-26T00:00:00"/>
        <d v="2020-11-09T00:00:00"/>
        <d v="2021-03-15T00:00:00"/>
        <d v="2020-02-11T00:00:00"/>
        <d v="2021-08-23T00:00:00"/>
        <d v="2021-12-07T00:00:00"/>
        <d v="2020-05-11T00:00:00"/>
        <d v="2021-12-25T00:00:00"/>
        <d v="2020-02-03T00:00:00"/>
        <d v="2019-05-23T00:00:00"/>
        <d v="2022-02-17T00:00:00"/>
        <d v="2020-11-12T00:00:00"/>
        <d v="2020-12-19T00:00:00"/>
        <d v="2019-02-12T00:00:00"/>
        <d v="2019-12-31T00:00:00"/>
        <d v="2019-08-03T00:00:00"/>
        <d v="2022-03-10T00:00:00"/>
        <d v="2022-04-04T00:00:00"/>
        <d v="2020-12-02T00:00:00"/>
        <d v="2021-08-10T00:00:00"/>
        <d v="2022-02-28T00:00:00"/>
        <d v="2020-04-11T00:00:00"/>
        <d v="2022-01-01T00:00:00"/>
        <d v="2019-10-09T00:00:00"/>
        <d v="2022-08-12T00:00:00"/>
        <d v="2019-09-04T00:00:00"/>
        <d v="2019-05-07T00:00:00"/>
        <d v="2021-03-13T00:00:00"/>
        <d v="2022-02-15T00:00:00"/>
        <d v="2021-04-12T00:00:00"/>
        <d v="2022-02-06T00:00:00"/>
        <d v="2020-01-10T00:00:00"/>
        <d v="2019-02-09T00:00:00"/>
        <d v="2020-05-03T00:00:00"/>
        <d v="2021-07-17T00:00:00"/>
        <d v="2019-03-12T00:00:00"/>
        <d v="2021-02-22T00:00:00"/>
        <d v="2022-03-08T00:00:00"/>
        <d v="2020-03-11T00:00:00"/>
        <d v="2022-02-21T00:00:00"/>
        <d v="2020-12-11T00:00:00"/>
        <d v="2021-05-28T00:00:00"/>
        <d v="2021-03-31T00:00:00"/>
        <d v="2022-01-26T00:00:00"/>
        <d v="2020-09-27T00:00:00"/>
        <d v="2021-06-30T00:00:00"/>
        <d v="2021-06-15T00:00:00"/>
        <d v="2020-11-06T00:00:00"/>
        <d v="2019-10-12T00:00:00"/>
        <d v="2021-08-31T00:00:00"/>
        <d v="2019-12-09T00:00:00"/>
        <d v="2020-08-23T00:00:00"/>
        <d v="2021-01-15T00:00:00"/>
        <d v="2020-02-04T00:00:00"/>
        <d v="2021-02-23T00:00:00"/>
        <d v="2019-05-18T00:00:00"/>
        <d v="2019-10-22T00:00:00"/>
        <d v="2022-01-12T00:00:00"/>
        <d v="2021-05-08T00:00:00"/>
        <d v="2022-01-21T00:00:00"/>
        <d v="2022-06-04T00:00:00"/>
        <d v="2021-11-15T00:00:00"/>
        <d v="2022-07-15T00:00:00"/>
        <d v="2020-11-20T00:00:00"/>
        <d v="2019-11-27T00:00:00"/>
        <d v="2021-03-07T00:00:00"/>
        <d v="2020-09-18T00:00:00"/>
        <d v="2022-04-22T00:00:00"/>
        <d v="2021-08-05T00:00:00"/>
        <d v="2022-05-16T00:00:00"/>
        <d v="2022-08-08T00:00:00"/>
        <d v="2021-03-23T00:00:00"/>
        <d v="2021-12-10T00:00:00"/>
        <d v="2019-06-19T00:00:00"/>
        <d v="2019-12-15T00:00:00"/>
        <d v="2022-07-28T00:00:00"/>
        <d v="2020-12-05T00:00:00"/>
        <d v="2021-09-20T00:00:00"/>
        <d v="2021-03-04T00:00:00"/>
        <d v="2021-11-29T00:00:00"/>
        <d v="2019-04-12T00:00:00"/>
        <d v="2019-07-30T00:00:00"/>
        <d v="2021-11-26T00:00:00"/>
        <d v="2020-01-17T00:00:00"/>
        <d v="2019-09-28T00:00:00"/>
        <d v="2021-08-25T00:00:00"/>
        <d v="2021-06-26T00:00:00"/>
        <d v="2022-06-06T00:00:00"/>
        <d v="2021-06-29T00:00:00"/>
        <d v="2019-07-31T00:00:00"/>
        <d v="2022-08-02T00:00:00"/>
        <d v="2022-02-08T00:00:00"/>
        <d v="2022-06-14T00:00:00"/>
        <d v="2020-07-30T00:00:00"/>
        <d v="2020-03-18T00:00:00"/>
        <d v="2022-06-30T00:00:00"/>
        <d v="2020-01-21T00:00:00"/>
        <d v="2019-08-11T00:00:00"/>
        <d v="2020-05-26T00:00:00"/>
        <d v="2019-08-12T00:00:00"/>
        <d v="2019-04-14T00:00:00"/>
        <d v="2021-01-13T00:00:00"/>
        <d v="2021-04-04T00:00:00"/>
        <d v="2020-12-04T00:00:00"/>
        <d v="2021-08-20T00:00:00"/>
        <d v="2021-07-19T00:00:00"/>
        <d v="2019-10-23T00:00:00"/>
        <d v="2020-01-16T00:00:00"/>
        <d v="2020-03-15T00:00:00"/>
        <d v="2021-11-18T00:00:00"/>
        <d v="2021-05-14T00:00:00"/>
        <d v="2020-12-16T00:00:00"/>
        <d v="2019-01-06T00:00:00"/>
        <d v="2020-02-23T00:00:00"/>
        <d v="2020-02-19T00:00:00"/>
        <d v="2019-11-13T00:00:00"/>
        <d v="2021-02-13T00:00:00"/>
        <d v="2019-06-03T00:00:00"/>
        <d v="2019-05-17T00:00:00"/>
        <d v="2020-01-31T00:00:00"/>
        <d v="2020-02-08T00:00:00"/>
        <d v="2020-09-28T00:00:00"/>
        <d v="2022-04-23T00:00:00"/>
        <d v="2019-11-29T00:00:00"/>
        <d v="2021-01-26T00:00:00"/>
        <d v="2020-05-19T00:00:00"/>
        <d v="2021-09-02T00:00:00"/>
        <d v="2021-01-29T00:00:00"/>
        <d v="2020-02-29T00:00:00"/>
        <d v="2022-01-25T00:00:00"/>
        <d v="2020-12-31T00:00:00"/>
        <d v="2020-08-31T00:00:00"/>
        <d v="2021-02-18T00:00:00"/>
        <d v="2020-03-31T00:00:00"/>
        <d v="2019-04-01T00:00:00"/>
        <d v="2022-07-01T00:00:00"/>
        <d v="2021-05-21T00:00:00"/>
        <d v="2022-05-22T00:00:00"/>
        <d v="2019-07-20T00:00:00"/>
        <d v="2020-01-01T00:00:00"/>
        <d v="2019-10-17T00:00:00"/>
        <d v="2020-03-06T00:00:00"/>
        <d v="2019-12-05T00:00:00"/>
        <d v="2019-11-03T00:00:00"/>
        <d v="2019-08-20T00:00:00"/>
        <d v="2020-07-26T00:00:00"/>
        <d v="2020-06-20T00:00:00"/>
        <d v="2020-11-04T00:00:00"/>
        <d v="2019-05-21T00:00:00"/>
        <d v="2021-05-24T00:00:00"/>
        <d v="2020-08-08T00:00:00"/>
        <d v="2021-06-06T00:00:00"/>
        <d v="2020-10-24T00:00:00"/>
        <d v="2020-10-15T00:00:00"/>
        <d v="2019-03-22T00:00:00"/>
        <d v="2019-07-06T00:00:00"/>
        <d v="2020-08-03T00:00:00"/>
        <d v="2021-07-29T00:00:00"/>
        <d v="2022-07-08T00:00:00"/>
        <d v="2021-05-05T00:00:00"/>
        <d v="2019-09-17T00:00:00"/>
        <d v="2020-10-26T00:00:00"/>
        <d v="2021-10-12T00:00:00"/>
        <d v="2021-09-15T00:00:00"/>
        <d v="2019-06-14T00:00:00"/>
        <d v="2021-08-30T00:00:00"/>
        <d v="2022-03-15T00:00:00"/>
        <d v="2019-12-13T00:00:00"/>
        <d v="2020-03-12T00:00:00"/>
        <d v="2020-01-26T00:00:00"/>
        <d v="2020-07-24T00:00:00"/>
        <d v="2020-07-07T00:00:00"/>
        <d v="2022-01-24T00:00:00"/>
        <d v="2021-11-19T00:00:00"/>
        <d v="2019-11-14T00:00:00"/>
        <d v="2020-01-11T00:00:00"/>
        <d v="2020-09-06T00:00:00"/>
        <d v="2021-12-03T00:00:00"/>
        <d v="2021-04-09T00:00:00"/>
        <d v="2021-02-17T00:00:00"/>
        <d v="2021-09-21T00:00:00"/>
        <d v="2020-12-06T00:00:00"/>
        <d v="2019-07-14T00:00:00"/>
        <d v="2021-12-08T00:00:00"/>
        <d v="2022-04-13T00:00:00"/>
        <d v="2019-07-26T00:00:00"/>
        <d v="2020-11-30T00:00:00"/>
        <d v="2019-02-04T00:00:00"/>
        <d v="2022-06-27T00:00:00"/>
        <d v="2019-05-06T00:00:00"/>
        <d v="2022-07-25T00:00:00"/>
        <d v="2021-07-16T00:00:00"/>
        <d v="2021-02-06T00:00:00"/>
        <d v="2019-06-12T00:00:00"/>
        <d v="2019-04-11T00:00:00"/>
        <d v="2021-07-10T00:00:00"/>
        <d v="2021-11-28T00:00:00"/>
        <d v="2019-12-28T00:00:00"/>
        <d v="2021-03-24T00:00:00"/>
        <d v="2021-11-12T00:00:00"/>
        <d v="2019-09-21T00:00:00"/>
        <d v="2019-03-08T00:00:00"/>
        <d v="2020-06-21T00:00:00"/>
        <d v="2019-05-22T00:00:00"/>
        <d v="2021-02-08T00:00:00"/>
        <d v="2019-05-02T00:00:00"/>
        <d v="2021-11-09T00:00:00"/>
        <d v="2022-04-30T00:00:00"/>
        <d v="2019-06-28T00:00:00"/>
        <d v="2019-08-31T00:00:00"/>
        <d v="2019-02-24T00:00:00"/>
        <d v="2019-07-15T00:00:00"/>
        <d v="2019-12-12T00:00:00"/>
        <d v="2021-10-23T00:00:00"/>
        <d v="2021-04-06T00:00:00"/>
        <d v="2021-02-14T00:00:00"/>
        <d v="2019-07-09T00:00:00"/>
        <d v="2019-05-09T00:00:00"/>
        <d v="2021-03-01T00:00:00"/>
        <d v="2022-07-07T00:00:00"/>
        <d v="2019-03-04T00:00:00"/>
        <d v="2022-04-15T00:00:00"/>
        <d v="2022-04-24T00:00:00"/>
        <d v="2020-10-01T00:00:00"/>
        <d v="2019-10-24T00:00:00"/>
        <d v="2020-09-02T00:00:00"/>
        <d v="2021-12-06T00:00:00"/>
        <d v="2022-03-22T00:00:00"/>
        <d v="2022-06-01T00:00:00"/>
        <d v="2021-06-08T00:00:00"/>
        <d v="2019-02-19T00:00:00"/>
        <d v="2021-05-17T00:00:00"/>
        <d v="2020-09-23T00:00:00"/>
        <d v="2021-03-22T00:00:00"/>
        <d v="2019-02-11T00:00:00"/>
        <d v="2019-06-23T00:00:00"/>
        <d v="2021-05-20T00:00:00"/>
        <d v="2022-05-20T00:00:00"/>
        <d v="2020-06-26T00:00:00"/>
        <d v="2022-05-17T00:00:00"/>
        <d v="2022-03-14T00:00:00"/>
        <d v="2019-12-29T00:00:00"/>
        <d v="2021-05-15T00:00:00"/>
        <d v="2020-01-25T00:00:00"/>
        <d v="2021-01-27T00:00:00"/>
        <d v="2019-10-16T00:00:00"/>
        <d v="2021-02-19T00:00:00"/>
        <d v="2019-06-17T00:00:00"/>
      </sharedItems>
      <fieldGroup par="17"/>
    </cacheField>
    <cacheField name="Customer ID" numFmtId="0">
      <sharedItems count="913">
        <s v="72282-40594-RX"/>
        <s v="83308-82257-UN"/>
        <s v="53971-49906-PZ"/>
        <s v="04739-85772-QT"/>
        <s v="78224-60622-KH"/>
        <s v="16123-07017-TY"/>
        <s v="62923-29397-KX"/>
        <s v="21889-94615-WT"/>
        <s v="74330-29286-RO"/>
        <s v="61809-87758-LJ"/>
        <s v="32070-55528-UG"/>
        <s v="03010-30348-UA"/>
        <s v="08743-09057-OO"/>
        <s v="54619-08558-ZU"/>
        <s v="00246-15080-LE"/>
        <s v="84641-67384-TD"/>
        <s v="77154-45038-IH"/>
        <s v="04921-85445-SL"/>
        <s v="01603-43789-TN"/>
        <s v="08934-65581-ZI"/>
        <s v="49315-21985-BB"/>
        <s v="86579-92122-OC"/>
        <s v="44530-75983-OD"/>
        <s v="75006-89922-VW"/>
        <s v="98476-63654-CG"/>
        <s v="64481-42546-II"/>
        <s v="16358-63919-CE"/>
        <s v="57808-90533-UE"/>
        <s v="03917-13632-KC"/>
        <s v="44708-78241-DF"/>
        <s v="12299-30914-NG"/>
        <s v="84033-80762-EQ"/>
        <s v="86100-33488-WP"/>
        <s v="40946-22090-FP"/>
        <s v="90533-82440-EE"/>
        <s v="44601-51441-BH"/>
        <s v="44220-00348-MB"/>
        <s v="27702-50024-XC"/>
        <s v="00539-42510-RY"/>
        <s v="03384-62101-IY"/>
        <s v="47493-68564-YM"/>
        <s v="21403-49423-PD"/>
        <s v="90985-89807-RW"/>
        <s v="87858-83734-RK"/>
        <s v="89714-19856-WX"/>
        <s v="53809-98498-SN"/>
        <s v="76447-50326-IC"/>
        <s v="08946-56610-IH"/>
        <s v="77657-61366-FY"/>
        <s v="09818-59895-EH"/>
        <s v="84466-22864-CE"/>
        <s v="07878-45872-CC"/>
        <s v="32743-78448-KT"/>
        <s v="07756-71018-GU"/>
        <s v="27930-59250-JT"/>
        <s v="52143-35672-JF"/>
        <s v="69171-65646-UC"/>
        <s v="91509-62250-GN"/>
        <s v="58559-08254-UY"/>
        <s v="39011-18412-GR"/>
        <s v="16880-78077-FB"/>
        <s v="19485-98072-PS"/>
        <s v="69958-32065-SW"/>
        <s v="69037-66822-DW"/>
        <s v="50384-52703-LA"/>
        <s v="36769-16558-SX"/>
        <s v="25754-33191-ZI"/>
        <s v="73799-04749-BM"/>
        <s v="08360-19442-GB"/>
        <s v="90961-35603-RP"/>
        <s v="06058-48844-PI"/>
        <s v="52151-75971-YY"/>
        <s v="27132-68907-RC"/>
        <s v="29102-40100-TZ"/>
        <s v="73564-98204-EY"/>
        <s v="54722-76431-EX"/>
        <s v="11932-85629-CU"/>
        <s v="39457-62611-YK"/>
        <s v="15456-29250-RU"/>
        <s v="69503-12127-YD"/>
        <s v="37762-09530-MP"/>
        <s v="72028-63343-SU"/>
        <s v="13561-92774-WP"/>
        <s v="53386-94266-LJ"/>
        <s v="34317-87258-HQ"/>
        <s v="23039-93032-FN"/>
        <s v="93676-95250-XJ"/>
        <s v="08523-01791-TI"/>
        <s v="13082-41034-PD"/>
        <s v="01474-63436-TP"/>
        <s v="58689-55264-VK"/>
        <s v="25473-43727-BY"/>
        <s v="75977-30364-AY"/>
        <s v="65732-22589-OW"/>
        <s v="67423-10113-LM"/>
        <s v="34419-18068-AG"/>
        <s v="16545-76328-JY"/>
        <s v="38978-59582-JP"/>
        <s v="27723-45097-MH"/>
        <s v="70089-27418-UJ"/>
        <s v="15064-65241-HB"/>
        <s v="11263-86515-VU"/>
        <s v="70567-65133-CN"/>
        <s v="76534-45229-SG"/>
        <s v="05325-97750-WP"/>
        <s v="30381-64762-NG"/>
        <s v="29851-36402-UX"/>
        <s v="64897-79178-MH"/>
        <s v="58916-61837-QH"/>
        <s v="00445-42781-KX"/>
        <s v="53414-73391-CR"/>
        <s v="40180-22940-QB"/>
        <s v="68239-74809-TF"/>
        <s v="81744-27332-RR"/>
        <s v="57976-33535-WK"/>
        <s v="33000-22405-LO"/>
        <s v="46431-09298-OU"/>
        <s v="24689-69376-XX"/>
        <s v="02536-18494-AQ"/>
        <s v="57145-31023-FK"/>
        <s v="43074-00987-PB"/>
        <s v="78786-77449-RQ"/>
        <s v="89490-75361-AF"/>
        <s v="37651-47492-NC"/>
        <s v="48553-69225-VX"/>
        <s v="15770-27099-GX"/>
        <s v="48873-84433-PN"/>
        <s v="16982-35708-BZ"/>
        <s v="13404-39127-WQ"/>
        <s v="24972-55878-KX"/>
        <s v="05501-86351-NX"/>
        <s v="31582-23562-FM"/>
        <s v="32058-76765-ZL"/>
        <s v="14888-85625-TM"/>
        <s v="57360-46846-NS"/>
        <s v="37078-56703-AF"/>
        <s v="60973-72562-DQ"/>
        <s v="69411-48470-ID"/>
        <s v="56450-21890-HK"/>
        <s v="84045-66771-SL"/>
        <s v="34015-31593-JC"/>
        <s v="59572-41990-XY"/>
        <s v="48675-07824-HJ"/>
        <s v="57837-15577-YK"/>
        <s v="14121-20527-OJ"/>
        <s v="76209-39601-ZR"/>
        <s v="69207-93422-CQ"/>
        <s v="98918-34330-GY"/>
        <s v="67052-76184-CB"/>
        <s v="40214-03678-GU"/>
        <s v="01811-60350-CU"/>
        <s v="13181-04387-LI"/>
        <s v="88992-49081-AT"/>
        <s v="34570-99384-AF"/>
        <s v="58118-22461-GC"/>
        <s v="57611-05522-ST"/>
        <s v="67010-92988-CT"/>
        <s v="23941-30203-MO"/>
        <s v="14204-14186-LA"/>
        <s v="91513-75657-PH"/>
        <s v="82990-92703-IX"/>
        <s v="46963-10322-ZA"/>
        <s v="77746-08153-PM"/>
        <s v="50238-24377-ZS"/>
        <s v="98636-90072-YE"/>
        <s v="87602-55754-VN"/>
        <s v="62173-15287-CU"/>
        <s v="07972-83748-JI"/>
        <s v="33269-10023-CO"/>
        <s v="87519-68847-ZG"/>
        <s v="77869-81373-AY"/>
        <s v="10225-91535-AI"/>
        <s v="13324-78688-MI"/>
        <s v="54904-18397-UD"/>
        <s v="47386-50743-FG"/>
        <s v="76005-95461-CI"/>
        <s v="34927-68586-ZV"/>
        <s v="94447-35885-HK"/>
        <s v="77175-09826-SF"/>
        <s v="59971-35626-YJ"/>
        <s v="52374-27313-IV"/>
        <s v="17005-82030-EA"/>
        <s v="64815-54078-HH"/>
        <s v="10637-45522-ID"/>
        <s v="26333-67911-OL"/>
        <s v="15958-25089-OS"/>
        <s v="20236-64364-QL"/>
        <s v="04152-34436-IE"/>
        <s v="32481-61533-ZJ"/>
        <s v="29808-89098-XD"/>
        <s v="48418-60841-CC"/>
        <s v="76293-30918-DQ"/>
        <s v="29060-75856-UI"/>
        <s v="22107-86640-SB"/>
        <s v="12729-50170-JE"/>
        <s v="90123-01967-KS"/>
        <s v="47939-53158-LS"/>
        <s v="16046-34805-ZF"/>
        <s v="02009-87294-SY"/>
        <s v="84340-73931-VV"/>
        <s v="12190-25421-WM"/>
        <s v="97741-98924-KT"/>
        <s v="23779-10274-KN"/>
        <s v="98536-88616-FF"/>
        <s v="01338-83217-GV"/>
        <s v="19524-21432-XP"/>
        <s v="39919-06540-ZI"/>
        <s v="94573-61802-PH"/>
        <s v="87726-16941-QW"/>
        <s v="46242-54946-ZW"/>
        <s v="46818-20198-GB"/>
        <s v="32038-81174-JF"/>
        <s v="99899-54612-NX"/>
        <s v="25331-13794-SB"/>
        <s v="68044-89277-ML"/>
        <s v="52798-46508-HP"/>
        <s v="64845-00270-NO"/>
        <s v="44865-58249-RY"/>
        <s v="31715-98714-OO"/>
        <s v="83947-45528-ET"/>
        <s v="10728-17633-ST"/>
        <s v="86447-02699-UT"/>
        <s v="80467-17137-TO"/>
        <s v="71034-49694-CS"/>
        <s v="28279-78469-YW"/>
        <s v="85589-17020-CX"/>
        <s v="51738-61457-RS"/>
        <s v="35099-13971-JI"/>
        <s v="15380-76513-PS"/>
        <s v="91465-84526-IJ"/>
        <s v="92048-47813-QB"/>
        <s v="76930-61689-CH"/>
        <s v="83737-56117-JE"/>
        <s v="53120-45532-KL"/>
        <s v="77877-11993-QH"/>
        <s v="32622-54551-UC"/>
        <s v="97005-25609-CQ"/>
        <s v="74940-09646-MU"/>
        <s v="22725-79522-GP"/>
        <s v="23187-65750-HZ"/>
        <s v="72778-50968-UQ"/>
        <s v="08439-55669-AI"/>
        <s v="49860-68865-AB"/>
        <s v="27878-42224-QF"/>
        <s v="14103-58987-ZU"/>
        <s v="06488-46303-IZ"/>
        <s v="56991-05510-PR"/>
        <s v="51901-35210-UI"/>
        <s v="25729-68859-UA"/>
        <s v="80444-58185-FX"/>
        <s v="96112-42558-EA"/>
        <s v="44932-34838-RM"/>
        <s v="66458-91190-YC"/>
        <s v="48389-71976-JB"/>
        <s v="02002-98725-CH"/>
        <s v="36572-91896-PP"/>
        <s v="99562-88650-YF"/>
        <s v="91190-84826-IQ"/>
        <s v="93046-67561-AY"/>
        <s v="44981-99666-XB"/>
        <s v="66708-26678-QK"/>
        <s v="18551-80943-YQ"/>
        <s v="47355-97488-XS"/>
        <s v="98573-41811-EQ"/>
        <s v="17775-77072-PP"/>
        <s v="43439-94003-DW"/>
        <s v="90816-65619-LM"/>
        <s v="83490-88357-LJ"/>
        <s v="53667-91553-LT"/>
        <s v="73346-85564-JB"/>
        <s v="23806-46781-OU"/>
        <s v="82872-34456-LJ"/>
        <s v="06812-11924-IK"/>
        <s v="28476-04082-GR"/>
        <s v="21907-75962-VB"/>
        <s v="18275-73980-KL"/>
        <s v="68346-14810-UA"/>
        <s v="56891-86662-UY"/>
        <s v="84260-39432-ML"/>
        <s v="09667-09231-YM"/>
        <s v="38387-64959-WW"/>
        <s v="51427-89175-QJ"/>
        <s v="96762-10814-DA"/>
        <s v="22721-63196-UJ"/>
        <s v="01035-70465-UO"/>
        <s v="23243-92649-RY"/>
        <s v="39181-35745-WH"/>
        <s v="35256-12529-FT"/>
        <s v="54004-04664-AA"/>
        <s v="87688-42420-TO"/>
        <s v="12715-05198-QU"/>
        <s v="73699-93557-FZ"/>
        <s v="52098-80103-FD"/>
        <s v="95351-96177-QV"/>
        <s v="84269-49816-ML"/>
        <s v="66976-43829-YG"/>
        <s v="77421-46059-RY"/>
        <s v="34136-36674-OM"/>
        <s v="34546-70516-LR"/>
        <s v="91074-60023-IP"/>
        <s v="67204-04870-LG"/>
        <s v="71749-05400-CN"/>
        <s v="01282-28364-RZ"/>
        <s v="18684-73088-YL"/>
        <s v="54810-81899-HL"/>
        <s v="53864-36201-FG"/>
        <s v="86686-37462-CK"/>
        <s v="09960-34242-LZ"/>
        <s v="49480-85909-DG"/>
        <s v="51940-02669-OR"/>
        <s v="23446-47798-ID"/>
        <s v="98661-69719-VI"/>
        <s v="60004-62976-NI"/>
        <s v="84057-45461-AH"/>
        <s v="59771-90302-OF"/>
        <s v="92793-68332-NR"/>
        <s v="61323-91967-GG"/>
        <s v="68605-21835-UF"/>
        <s v="89711-56688-GG"/>
        <s v="49667-96708-JL"/>
        <s v="12743-00952-KO"/>
        <s v="93417-12322-YB"/>
        <s v="51497-50894-WU"/>
        <s v="95424-67020-AP"/>
        <s v="52316-30571-GD"/>
        <s v="94526-79230-GZ"/>
        <s v="62741-01322-HU"/>
        <s v="67953-79896-AC"/>
        <s v="28327-84469-ND"/>
        <s v="47725-34771-FJ"/>
        <s v="06279-72603-JE"/>
        <s v="97655-45555-LI"/>
        <s v="91654-79216-IC"/>
        <s v="39789-43945-IV"/>
        <s v="17503-27693-ZH"/>
        <s v="38972-89678-ZM"/>
        <s v="21177-40725-CF"/>
        <s v="86779-84838-EJ"/>
        <s v="93832-04799-ID"/>
        <s v="31613-41626-KX"/>
        <s v="32638-38620-AX"/>
        <s v="68810-07329-EU"/>
        <s v="74671-55639-TU"/>
        <s v="94058-95794-IJ"/>
        <s v="77043-48851-HG"/>
        <s v="40600-58915-WZ"/>
        <s v="21240-83132-SP"/>
        <s v="18293-78136-MN"/>
        <s v="66044-25298-TA"/>
        <s v="40172-12000-AU"/>
        <s v="29814-01459-RC"/>
        <s v="32291-18308-YZ"/>
        <s v="53751-57560-CN"/>
        <s v="08023-52962-ET"/>
        <s v="31245-81098-PJ"/>
        <s v="66028-99867-WJ"/>
        <s v="17670-51384-MA"/>
        <s v="18082-74419-QH"/>
        <s v="99735-44927-OL"/>
        <s v="62682-27930-PD"/>
        <s v="53631-24432-SY"/>
        <s v="23473-41001-CD"/>
        <s v="34666-76738-SQ"/>
        <s v="50924-94200-SQ"/>
        <s v="16385-11286-NX"/>
        <s v="29588-35679-RG"/>
        <s v="39396-12890-PE"/>
        <s v="62979-53167-ML"/>
        <s v="00256-19905-YG"/>
        <s v="93809-05424-MG"/>
        <s v="90305-50099-SV"/>
        <s v="97201-58870-WB"/>
        <s v="76239-90137-UQ"/>
        <s v="14158-30713-OB"/>
        <s v="46681-78850-ZW"/>
        <s v="24040-20817-QB"/>
        <s v="06899-54551-EH"/>
        <s v="76499-89100-JQ"/>
        <s v="40535-56770-UM"/>
        <s v="45190-08727-NV"/>
        <s v="59480-02795-IU"/>
        <s v="58638-01029-CB"/>
        <s v="86561-91660-RB"/>
        <s v="79857-78167-KO"/>
        <s v="64875-71224-UI"/>
        <s v="77876-28498-HI"/>
        <s v="91460-04823-BX"/>
        <s v="33011-52383-BA"/>
        <s v="97152-03355-IW"/>
        <s v="08613-17327-XT"/>
        <s v="26103-41504-IB"/>
        <s v="83895-90735-XH"/>
        <s v="64418-01720-VW"/>
        <s v="08100-71102-HQ"/>
        <s v="72164-90254-EJ"/>
        <s v="31798-95707-NR"/>
        <s v="11408-81032-UR"/>
        <s v="66408-53777-VE"/>
        <s v="84761-40784-SV"/>
        <s v="19196-09748-DB"/>
        <s v="89292-52335-YZ"/>
        <s v="41505-42181-EF"/>
        <s v="19821-05175-WZ"/>
        <s v="66806-41795-MX"/>
        <s v="92204-96636-BS"/>
        <s v="63025-62939-AN"/>
        <s v="93812-74772-MV"/>
        <s v="64918-67725-MN"/>
        <s v="34786-30419-XY"/>
        <s v="77284-34297-YY"/>
        <s v="14640-87215-BK"/>
        <s v="96042-27290-EQ"/>
        <s v="63411-51758-QC"/>
        <s v="94091-86957-HX"/>
        <s v="68894-91205-MP"/>
        <s v="25544-84179-QC"/>
        <s v="13321-57602-GK"/>
        <s v="06552-04430-AG"/>
        <s v="01433-04270-AX"/>
        <s v="24825-51803-CQ"/>
        <s v="90285-56295-PO"/>
        <s v="45315-50206-DK"/>
        <s v="46296-42617-OQ"/>
        <s v="96116-24737-LV"/>
        <s v="17488-65879-XL"/>
        <s v="89442-35633-HJ"/>
        <s v="38487-01549-MV"/>
        <s v="70624-19112-AO"/>
        <s v="91895-55605-LS"/>
        <s v="22503-52799-MI"/>
        <s v="54462-58311-YF"/>
        <s v="53086-67334-KT"/>
        <s v="91829-99544-DS"/>
        <s v="81431-12577-VD"/>
        <s v="18741-72071-PP"/>
        <s v="46478-42970-EM"/>
        <s v="92753-50029-SD"/>
        <s v="24344-88599-PP"/>
        <s v="84493-71314-WX"/>
        <s v="88446-59251-SQ"/>
        <s v="62588-82624-II"/>
        <s v="40226-52317-IO"/>
        <s v="51277-93873-RP"/>
        <s v="09171-42203-EB"/>
        <s v="83163-65741-IH"/>
        <s v="57504-13456-UO"/>
        <s v="17514-94165-RJ"/>
        <s v="76060-30540-LB"/>
        <s v="85851-78384-DM"/>
        <s v="70451-38048-AH"/>
        <s v="54597-57004-QM"/>
        <s v="75961-20170-RD"/>
        <s v="35058-04550-VC"/>
        <s v="60378-26473-FE"/>
        <s v="78050-20355-DI"/>
        <s v="66070-30559-WI"/>
        <s v="75419-92838-TI"/>
        <s v="80310-92912-JA"/>
        <s v="61302-06948-EH"/>
        <s v="80454-42225-FT"/>
        <s v="13441-34686-SW"/>
        <s v="62494-09113-RP"/>
        <s v="83844-95908-RX"/>
        <s v="58511-10548-ZU"/>
        <s v="62863-81239-DT"/>
        <s v="39582-35773-ZJ"/>
        <s v="84405-83364-DG"/>
        <s v="67285-75317-XI"/>
        <s v="83731-53280-YC"/>
        <s v="69410-04668-MA"/>
        <s v="04609-95151-XH"/>
        <s v="54798-14109-HC"/>
        <s v="57192-13428-PL"/>
        <s v="66776-88682-RG"/>
        <s v="39276-95489-XV"/>
        <s v="79814-23626-JR"/>
        <s v="64435-53100-WM"/>
        <s v="12997-41076-FQ"/>
        <s v="66240-46962-IO"/>
        <s v="76319-80715-II"/>
        <s v="76263-95145-GJ"/>
        <s v="53893-01719-CL"/>
        <s v="08694-57330-XR"/>
        <s v="19755-55847-VW"/>
        <s v="85425-33494-HQ"/>
        <s v="14307-87663-KB"/>
        <s v="51971-70393-QM"/>
        <s v="77192-72145-RG"/>
        <s v="46560-73885-PJ"/>
        <s v="29581-13303-VB"/>
        <s v="10725-45724-CO"/>
        <s v="49401-45041-ZU"/>
        <s v="12839-56537-TQ"/>
        <s v="18366-65239-WF"/>
        <s v="13694-25001-LX"/>
        <s v="40780-22081-LX"/>
        <s v="14264-41252-SL"/>
        <s v="45666-86771-EH"/>
        <s v="90882-88130-KQ"/>
        <s v="01841-48191-NL"/>
        <s v="95152-82155-VQ"/>
        <s v="59081-87231-VP"/>
        <s v="99421-80253-UI"/>
        <s v="80541-38332-BP"/>
        <s v="49894-06550-OQ"/>
        <s v="26314-66792-VP"/>
        <s v="72320-29738-EB"/>
        <s v="21617-79890-DD"/>
        <s v="43014-53743-XK"/>
        <s v="34665-62561-AU"/>
        <s v="49231-44455-IC"/>
        <s v="82718-93677-XO"/>
        <s v="06953-94794-FB"/>
        <s v="70140-82812-KD"/>
        <s v="19849-12926-QF"/>
        <s v="75716-12782-SS"/>
        <s v="92926-08470-YS"/>
        <s v="53729-30320-XZ"/>
        <s v="32031-49093-KE"/>
        <s v="79436-73011-MM"/>
        <s v="59741-90220-OW"/>
        <s v="20260-32948-EB"/>
        <s v="03990-21586-MQ"/>
        <s v="60221-67036-TD"/>
        <s v="16106-36039-QS"/>
        <s v="04521-04300-OK"/>
        <s v="27493-46921-TZ"/>
        <s v="49412-86877-VY"/>
        <s v="37430-29579-HD"/>
        <s v="74126-88836-KA"/>
        <s v="55515-37571-RS"/>
        <s v="69761-61146-KD"/>
        <s v="25598-77476-CB"/>
        <s v="24669-76297-SF"/>
        <s v="11349-55147-SN"/>
        <s v="86504-96610-BH"/>
        <s v="09540-70637-EV"/>
        <s v="20118-28138-QD"/>
        <s v="30585-48726-BK"/>
        <s v="15764-22559-ZT"/>
        <s v="58443-95866-YO"/>
        <s v="01932-87052-KO"/>
        <s v="08120-16183-AW"/>
        <s v="55871-61935-MF"/>
        <s v="60357-65386-RD"/>
        <s v="76730-63769-ND"/>
        <s v="53683-35977-KI"/>
        <s v="61600-55136-UM"/>
        <s v="19413-02045-CG"/>
        <s v="58816-74064-TF"/>
        <s v="06136-65250-PG"/>
        <s v="81414-81273-DK"/>
        <s v="99358-65399-TC"/>
        <s v="61513-27752-FA"/>
        <s v="95342-88311-SF"/>
        <s v="44799-09711-XW"/>
        <s v="25504-41681-WA"/>
        <s v="40959-32642-DN"/>
        <s v="42466-87067-DT"/>
        <s v="65552-60476-KY"/>
        <s v="61253-98356-VD"/>
        <s v="79058-02767-CP"/>
        <s v="39123-12846-YJ"/>
        <s v="93405-51204-UW"/>
        <s v="60748-46813-DZ"/>
        <s v="55989-39849-WO"/>
        <s v="27226-53717-SY"/>
        <s v="48464-99723-HK"/>
        <s v="78226-97287-JI"/>
        <s v="92227-49331-QR"/>
        <s v="96503-31833-CW"/>
        <s v="56248-75861-JX"/>
        <s v="50705-17295-NK"/>
        <s v="47011-57815-HJ"/>
        <s v="48090-06534-HI"/>
        <s v="92976-19453-DT"/>
        <s v="07095-81281-NJ"/>
        <s v="82300-88786-UE"/>
        <s v="66527-94478-PB"/>
        <s v="00886-35803-FG"/>
        <s v="73431-39823-UP"/>
        <s v="80896-38819-DW"/>
        <s v="72524-06410-KD"/>
        <s v="96434-50068-DZ"/>
        <s v="73759-17258-KA"/>
        <s v="69529-07533-CV"/>
        <s v="04713-57765-KR"/>
        <s v="53486-73919-BQ"/>
        <s v="32900-82606-BO"/>
        <s v="94525-76037-JP"/>
        <s v="90123-70970-NY"/>
        <s v="69374-08133-RI"/>
        <s v="50449-80974-BZ"/>
        <s v="99978-56910-BN"/>
        <s v="43605-12616-YH"/>
        <s v="61954-61462-RJ"/>
        <s v="46859-14212-FI"/>
        <s v="07972-83134-NM"/>
        <s v="65223-29612-CB"/>
        <s v="37274-08534-FM"/>
        <s v="18570-80998-ZS"/>
        <s v="55409-07759-YG"/>
        <s v="97855-54761-IS"/>
        <s v="28121-11641-UA"/>
        <s v="24891-77957-LU"/>
        <s v="51432-27169-KN"/>
        <s v="15395-90855-VB"/>
        <s v="22349-47389-GY"/>
        <s v="87979-56781-YV"/>
        <s v="79216-73157-TE"/>
        <s v="30844-91890-ZA"/>
        <s v="80179-44620-WN"/>
        <s v="86071-79238-CX"/>
        <s v="04317-46176-TB"/>
        <s v="70879-00984-FJ"/>
        <s v="68946-40750-LK"/>
        <s v="19383-33606-PW"/>
        <s v="44699-43836-UH"/>
        <s v="59205-20324-NB"/>
        <s v="96836-09258-RI"/>
        <s v="66794-66795-VW"/>
        <s v="89208-74646-UK"/>
        <s v="41899-00283-VK"/>
        <s v="28300-14355-GF"/>
        <s v="10074-20104-NN"/>
        <s v="80247-70000-HT"/>
        <s v="99643-51048-IQ"/>
        <s v="14756-18321-CL"/>
        <s v="40414-26467-VE"/>
        <s v="96612-41722-VJ"/>
        <s v="12607-75113-UV"/>
        <s v="06432-73165-ML"/>
        <s v="90940-63327-DJ"/>
        <s v="88060-50676-MV"/>
        <s v="47268-50127-XY"/>
        <s v="35442-75769-PL"/>
        <s v="89422-58281-FD"/>
        <s v="26822-19510-SD"/>
        <s v="27536-28463-NJ"/>
        <s v="41054-59693-XE"/>
        <s v="75443-07820-DZ"/>
        <s v="20203-03950-FY"/>
        <s v="63985-64148-MG"/>
        <s v="39019-13649-CL"/>
        <s v="89115-11966-VF"/>
        <s v="63112-10870-LC"/>
        <s v="06757-96251-UH"/>
        <s v="00888-74814-UZ"/>
        <s v="89646-21249-OH"/>
        <s v="25181-97933-UX"/>
        <s v="55374-03175-IA"/>
        <s v="37177-68797-ON"/>
        <s v="88167-57964-PH"/>
        <s v="74415-50873-FC"/>
        <s v="62839-56723-CH"/>
        <s v="77408-43873-RS"/>
        <s v="08478-75251-OG"/>
        <s v="44494-89923-UW"/>
        <s v="94840-49457-UD"/>
        <s v="03396-68805-ZC"/>
        <s v="13654-85265-IL"/>
        <s v="15405-60469-TM"/>
        <s v="11212-69985-ZJ"/>
        <s v="26248-84194-FI"/>
        <s v="58690-31815-VY"/>
        <s v="03090-88267-BQ"/>
        <s v="98921-82417-GN"/>
        <s v="38890-22576-UI"/>
        <s v="89574-96203-EP"/>
        <s v="76192-13390-HZ"/>
        <s v="80640-45811-LB"/>
        <s v="66580-33745-OQ"/>
        <s v="10142-55267-YO"/>
        <s v="71003-85639-HB"/>
        <s v="04666-71569-RI"/>
        <s v="67743-54817-UT"/>
        <s v="67847-82662-TE"/>
        <s v="01297-94364-XH"/>
        <s v="60512-78550-WS"/>
        <s v="50124-88608-EO"/>
        <s v="70631-33225-MZ"/>
        <s v="76664-37050-DT"/>
        <s v="83543-79246-ON"/>
        <s v="64852-04619-XZ"/>
        <s v="64988-20636-XQ"/>
        <s v="06631-86965-XP"/>
        <s v="21798-04171-XC"/>
        <s v="57145-03803-ZL"/>
        <s v="09595-95726-OV"/>
        <s v="49012-12987-QT"/>
        <s v="96544-91644-IT"/>
        <s v="62246-99443-HF"/>
        <s v="66508-21373-OQ"/>
        <s v="17088-16989-PL"/>
        <s v="07476-13102-NJ"/>
        <s v="86768-91598-FA"/>
        <s v="46959-60474-LT"/>
        <s v="69443-77665-QW"/>
        <s v="84074-28110-OV"/>
        <s v="20236-42322-CM"/>
        <s v="68412-11126-YJ"/>
        <s v="14298-02150-KH"/>
        <s v="86646-65810-TD"/>
        <s v="87223-37422-SK"/>
        <s v="45089-52817-WN"/>
        <s v="68555-89840-GZ"/>
        <s v="70290-38099-GB"/>
        <s v="48497-29281-FE"/>
        <s v="72463-75685-MV"/>
        <s v="13736-92418-JS"/>
        <s v="84132-22322-QT"/>
        <s v="62483-50867-OM"/>
        <s v="82246-82543-DW"/>
        <s v="76948-43532-JS"/>
        <s v="90767-92589-LV"/>
        <s v="28932-49296-TM"/>
        <s v="69779-40609-RS"/>
        <s v="67388-17544-XX"/>
        <s v="63787-96257-TQ"/>
        <s v="83105-86631-IU"/>
        <s v="11550-78378-GE"/>
        <s v="55265-75151-AK"/>
        <s v="72072-33025-SD"/>
        <s v="45899-92796-EI"/>
        <s v="49530-25460-RW"/>
        <s v="35367-50483-AR"/>
        <s v="69215-90789-DL"/>
        <s v="19597-91185-CM"/>
        <s v="78570-76770-LB"/>
        <s v="39528-19971-OR"/>
        <s v="53035-99701-WG"/>
        <s v="14398-43114-RV"/>
        <s v="64395-74865-WF"/>
        <s v="21141-12455-VB"/>
        <s v="86144-10144-CB"/>
        <s v="33555-01585-RP"/>
        <s v="49612-33852-CN"/>
        <s v="55915-19477-MK"/>
        <s v="92599-58687-CS"/>
        <s v="51114-51191-EW"/>
        <s v="09020-56774-GU"/>
        <s v="73647-66148-VM"/>
        <s v="13366-78506-KP"/>
        <s v="55864-37682-GQ"/>
        <s v="21125-22134-PX"/>
        <s v="26295-44907-DK"/>
        <s v="48544-90737-AZ"/>
        <s v="86881-41559-OR"/>
        <s v="04513-76520-QO"/>
        <s v="19820-29285-FD"/>
        <s v="07591-92789-UA"/>
        <s v="77131-58092-GE"/>
        <s v="28158-93383-CK"/>
        <s v="88593-59934-VU"/>
        <s v="01927-46702-YT"/>
        <s v="88116-12604-TE"/>
        <s v="76624-72205-CK"/>
        <s v="75156-80911-YT"/>
        <s v="90312-11148-LA"/>
        <s v="87049-37901-FU"/>
        <s v="82458-87830-JE"/>
        <s v="66308-13503-KD"/>
        <s v="16809-16936-WF"/>
        <s v="95399-57205-HI"/>
        <s v="42179-95059-DO"/>
        <s v="95875-73336-RG"/>
        <s v="37397-05992-VO"/>
        <s v="31599-82152-AD"/>
        <s v="07250-63194-JO"/>
        <s v="24010-66714-HW"/>
        <s v="20256-54689-LO"/>
        <s v="04671-85591-RT"/>
        <s v="60370-41934-IF"/>
        <s v="64439-27325-LG"/>
        <s v="06623-54610-HC"/>
        <s v="72233-08665-IP"/>
        <s v="90392-73338-BC"/>
        <s v="15673-18812-IU"/>
        <s v="28699-16256-XV"/>
        <s v="48582-05061-RY"/>
        <s v="99869-55718-UU"/>
        <s v="20259-47723-AC"/>
        <s v="83833-46106-ZC"/>
        <s v="78012-56878-UB"/>
        <s v="64965-78386-MY"/>
        <s v="55621-06130-SA"/>
        <s v="73017-69644-MS"/>
        <s v="69533-84907-FA"/>
        <s v="77343-52608-FF"/>
        <s v="30373-66619-CB"/>
        <s v="15776-91507-GT"/>
        <s v="63499-24884-PP"/>
        <s v="86110-83695-YS"/>
        <s v="93224-71517-WV"/>
        <s v="11812-00461-KH"/>
        <s v="38536-98293-JZ"/>
        <s v="48203-23480-UB"/>
        <s v="53817-13148-RK"/>
        <s v="60121-12432-VU"/>
        <s v="71769-10219-IM"/>
        <s v="09668-23340-IC"/>
        <s v="96446-62142-EN"/>
        <s v="24155-79322-EQ"/>
        <s v="11621-09964-ID"/>
        <s v="86757-52367-ON"/>
        <s v="96516-97464-MF"/>
        <s v="49671-11547-WG"/>
        <s v="60799-92593-CX"/>
        <s v="11729-74102-XB"/>
        <s v="93047-98331-DD"/>
        <s v="71364-35210-HS"/>
        <s v="36021-61205-DF"/>
        <s v="79825-17822-UH"/>
        <s v="59367-30821-ZQ"/>
        <s v="05754-41702-FG"/>
        <s v="77634-13918-GJ"/>
        <s v="24845-36117-TI"/>
        <s v="23600-98432-ME"/>
        <s v="87242-18006-IR"/>
        <s v="43452-18035-DH"/>
        <s v="00852-54571-WP"/>
        <s v="03677-09134-BC"/>
        <s v="39193-51770-FM"/>
        <s v="17649-28133-PY"/>
        <s v="55232-81621-BX"/>
        <s v="85634-61759-ND"/>
        <s v="79463-01597-FQ"/>
        <s v="48854-01899-FN"/>
        <s v="80463-43913-WZ"/>
        <s v="73284-01385-SJ"/>
        <s v="40560-18556-YE"/>
        <s v="24766-58139-GT"/>
        <s v="29129-60664-KO"/>
        <s v="13549-65017-VE"/>
        <s v="98430-37820-UV"/>
        <s v="36192-07175-XC"/>
        <s v="43974-44760-QI"/>
        <s v="43606-83072-OA"/>
        <s v="36078-91009-WU"/>
        <s v="79420-11075-MY"/>
        <s v="03157-23165-UB"/>
        <s v="61437-83623-PZ"/>
        <s v="88420-46464-XE"/>
        <s v="22305-40299-CY"/>
        <s v="08847-29858-HN"/>
        <s v="10204-31464-SA"/>
        <s v="41611-34336-WT"/>
        <s v="91809-58808-TV"/>
        <s v="86991-53901-AT"/>
        <s v="31587-92570-HL"/>
        <s v="96849-52854-CR"/>
        <s v="49084-44492-OJ"/>
        <s v="86437-17399-FK"/>
        <s v="89757-51438-HX"/>
        <s v="91181-19412-RQ"/>
        <s v="08350-81623-TF"/>
        <s v="37182-54930-XC"/>
        <s v="32948-34398-HC"/>
        <s v="17572-27091-AA"/>
        <s v="60308-06944-GS"/>
        <s v="08405-33165-BS"/>
        <s v="88574-37083-WX"/>
        <s v="90440-62727-HI"/>
        <s v="19017-95853-EK"/>
        <s v="54387-64897-XC"/>
        <s v="37191-12203-MX"/>
        <s v="59122-08794-WT"/>
        <s v="01304-59807-OB"/>
        <s v="69904-02729-YS"/>
        <s v="61021-27840-ZN"/>
        <s v="37445-17791-NQ"/>
        <s v="29050-93691-TS"/>
        <s v="22221-71106-JD"/>
        <s v="06624-54037-BQ"/>
        <s v="98185-92775-KT"/>
        <s v="41486-52502-QQ"/>
        <s v="12444-05174-OO"/>
        <s v="43155-71724-XP"/>
        <s v="25514-23938-IQ"/>
        <s v="37238-52421-JJ"/>
        <s v="77828-66867-KH"/>
        <s v="36605-83052-WB"/>
        <s v="10138-31681-SD"/>
        <s v="71891-51101-VQ"/>
        <s v="27517-43747-YD"/>
        <s v="46885-00260-TL"/>
        <s v="51466-52850-AG"/>
        <s v="48419-02347-XP"/>
        <s v="49888-39458-PF"/>
        <s v="07237-32539-NB"/>
        <s v="37490-01572-JW"/>
        <s v="21134-81676-FR"/>
        <s v="12747-63766-EU"/>
        <s v="28728-47861-TZ"/>
        <s v="64896-18468-BT"/>
        <s v="41252-45992-VS"/>
        <s v="90993-98984-JK"/>
        <s v="29051-27555-GD"/>
        <s v="17816-67941-ZS"/>
        <s v="56060-17602-RG"/>
        <s v="22832-98538-RB"/>
        <s v="32928-18158-OW"/>
        <s v="12018-75670-EU"/>
        <s v="99144-98314-GN"/>
        <s v="34704-83143-KS"/>
        <s v="42770-36274-QA"/>
        <s v="75986-98864-EZ"/>
        <s v="08909-77713-CG"/>
        <s v="81861-66046-SU"/>
        <s v="60255-12579-PZ"/>
        <s v="57235-92842-DK"/>
        <s v="55427-08059-DF"/>
        <s v="84996-26826-DK"/>
      </sharedItems>
    </cacheField>
    <cacheField name="Product ID" numFmtId="0">
      <sharedItems/>
    </cacheField>
    <cacheField name="Customer Name" numFmtId="0">
      <sharedItems count="913">
        <s v="Alexa Sizey"/>
        <s v="Nanny Lush"/>
        <s v="Daniel Heinonen"/>
        <s v="Elysee Sketch"/>
        <s v="Shelli Keynd"/>
        <s v="Teddi Crowthe"/>
        <s v="Lacee Tanti"/>
        <s v="Lemuel Rignold"/>
        <s v="Claudetta Rushe"/>
        <s v="Hatty Dovydenas"/>
        <s v="Samuele Ales0"/>
        <s v="Davida Caro"/>
        <s v="Tallie felip"/>
        <s v="Petey Kingsbury"/>
        <s v="Francesco Dressel"/>
        <s v="Milty Middis"/>
        <s v="Bobby Folomkin"/>
        <s v="Hermann Larvor"/>
        <s v="Brice Romera"/>
        <s v="Redd Simao"/>
        <s v="Duky Phizackerly"/>
        <s v="Brenn Dundredge"/>
        <s v="Ingelbert Hotchkin"/>
        <s v="Murielle Lorinez"/>
        <s v="Demetris Micheli"/>
        <s v="Elvina Angel"/>
        <s v="Hall Ranner"/>
        <s v="Derick Snow"/>
        <s v="Herta Layne"/>
        <s v="Jodee Caldicott"/>
        <s v="Grete Holborn"/>
        <s v="Codi Littrell"/>
        <s v="Enriqueta Ixor"/>
        <s v="Norene Magauran"/>
        <s v="Michale Delves"/>
        <s v="Dorey Sopper"/>
        <s v="Broderick McGilvra"/>
        <s v="Noni Furber"/>
        <s v="Nickey Youles"/>
        <s v="Osbert Robins"/>
        <s v="Bidget Tremellier"/>
        <s v="Gregorius Trengrove"/>
        <s v="Wang Powlesland"/>
        <s v="Shermy Moseby"/>
        <s v="Doll Beauchamp"/>
        <s v="Bo Kindley"/>
        <s v="Karry Flanders"/>
        <s v="Lacee Burtenshaw"/>
        <s v="Derrek Allpress"/>
        <s v="Stanly Keets"/>
        <s v="Karl Imorts"/>
        <s v="Cobby Cromwell"/>
        <s v="Janella Millett"/>
        <s v="Kacy Canto"/>
        <s v="Allis Wilmore"/>
        <s v="Tuckie Mathonnet"/>
        <s v="Joceline Reddoch"/>
        <s v="Dalia Eburah"/>
        <s v="Paulie Fonzone"/>
        <s v="Adora Roubert"/>
        <s v="Terri Farra"/>
        <s v="Don Flintiff"/>
        <s v="Shannon List"/>
        <s v="Julio Armytage"/>
        <s v="Lyndsey MacManus"/>
        <s v="Lamond Gheeraert"/>
        <s v="Mar McIver"/>
        <s v="Bertine Byrd"/>
        <s v="Effie Yurkov"/>
        <s v="Anabelle Hutchens"/>
        <s v="Webb Speechly"/>
        <s v="Darn Penquet"/>
        <s v="Ailey Brash"/>
        <s v="Linus Flippelli"/>
        <s v="Say Risborough"/>
        <s v="Helli Petroulis"/>
        <s v="Hadley Reuven"/>
        <s v="Jorge Bettison"/>
        <s v="Jaimie Hatz"/>
        <s v="Nickey Dimbleby"/>
        <s v="Bear Gaish"/>
        <s v="Annetta Brentnall"/>
        <s v="Ketty Bromehead"/>
        <s v="Terri Lyford"/>
        <s v="Doralin Baison"/>
        <s v="Marianna Vedmore"/>
        <s v="Celestia Dolohunty"/>
        <s v="Dorie de la Tremoille"/>
        <s v="Romain Avrashin"/>
        <s v="Read Cutts"/>
        <s v="Correy Cottingham"/>
        <s v="Llywellyn Oscroft"/>
        <s v="Jocko Pray"/>
        <s v="Kippie Marrison"/>
        <s v="Hildegarde Brangan"/>
        <s v="Dolores Duffie"/>
        <s v="Darrin Tingly"/>
        <s v="Emlynne Heining"/>
        <s v="Dorelia Bury"/>
        <s v="Aurelia Burgwin"/>
        <s v="Gwenni Ratt"/>
        <s v="Randal Longfield"/>
        <s v="Desdemona Eye"/>
        <s v="Sheppard Yann"/>
        <s v="Cody Verissimo"/>
        <s v="Adham Greenhead"/>
        <s v="Almeria Burgett"/>
        <s v="Zack Pellett"/>
        <s v="Freda Hollows"/>
        <s v="Faunie Brigham"/>
        <s v="Cindra Burling"/>
        <s v="Courtney Pallant"/>
        <s v="Elonore Joliffe"/>
        <s v="Bunny Naulls"/>
        <s v="Glory Clemon"/>
        <s v="Sean Lorenzetti"/>
        <s v="Carolee Winchcombe"/>
        <s v="Charmane Denys"/>
        <s v="Ewell Hanby"/>
        <s v="Nanine McCarthy"/>
        <s v="Oran Colbeck"/>
        <s v="Jermaine Branchett"/>
        <s v="Wilton Jallin"/>
        <s v="Annabel Antuk"/>
        <s v="Devland Gritton"/>
        <s v="Raynor McGilvary"/>
        <s v="Carlie Harce"/>
        <s v="Nealson Cuttler"/>
        <s v="Celie MacCourt"/>
        <s v="Foster Constance"/>
        <s v="Willa Rolling"/>
        <s v="Jeffrey Dufaire"/>
        <s v="Devan Crownshaw"/>
        <s v="Perry Lyfield"/>
        <s v="Dinah Crutcher"/>
        <s v="Gussy Broadbear"/>
        <s v="Anson Iddison"/>
        <s v="Gilberto Cornier"/>
        <s v="Chuck Kendrick"/>
        <s v="Charlean Keave"/>
        <s v="Emiline Priddis"/>
        <s v="Kaja Loxton"/>
        <s v="Harwilll Bishell"/>
        <s v="Dom Milella"/>
        <s v="Witty Ranson"/>
        <s v="Gnni Cheeke"/>
        <s v="Isis Hessel"/>
        <s v="Beryl Osborn"/>
        <s v="Mellisa Mebes"/>
        <s v="Hazel Saill"/>
        <s v="Sarette Ducarel"/>
        <s v="Sigfrid Busch"/>
        <s v="Zilvia Claisse"/>
        <s v="Sharity Wickens"/>
        <s v="Jackquelin Chugg"/>
        <s v="Pall Redford"/>
        <s v="Reube Cawley"/>
        <s v="Lenette Dwerryhouse"/>
        <s v="Angelia Cockrem"/>
        <s v="Hally Lorait"/>
        <s v="Nataniel Helkin"/>
        <s v="Granger Fantham"/>
        <s v="Chad Miguel"/>
        <s v="Currey MacAllister"/>
        <s v="Nobe Buney"/>
        <s v="Torie Gottelier"/>
        <s v="Rhianon Broxup"/>
        <s v="Rivy Farington"/>
        <s v="Ugo Southerden"/>
        <s v="Noel Chisholm"/>
        <s v="Margarette Sterland"/>
        <s v="Lenka Rushmer"/>
        <s v="Cordy Odgaard"/>
        <s v="Raleigh Lepere"/>
        <s v="Kynthia Berick"/>
        <s v="Aurlie McCarl"/>
        <s v="Neville Piatto"/>
        <s v="Wallis Bernth"/>
        <s v="Lindon Agnolo"/>
        <s v="Fielding Keinrat"/>
        <s v="Dell Gut"/>
        <s v="Shirleen Welds"/>
        <s v="Feliks Babber"/>
        <s v="Erny Stenyng"/>
        <s v="Hartley Mattioli"/>
        <s v="Jeno Druitt"/>
        <s v="Shay Couronne"/>
        <s v="Maurie Bartol"/>
        <s v="Parker Tofful"/>
        <s v="Ira Sjostrom"/>
        <s v="Klarika Egglestone"/>
        <s v="Philipa Petrushanko"/>
        <s v="Innis Renhard"/>
        <s v="Archambault Gillard"/>
        <s v="Zachariah Carlson"/>
        <s v="Becca Ableson"/>
        <s v="Cordi Switsur"/>
        <s v="Auguste Rizon"/>
        <s v="Vasily Polglase"/>
        <s v="Connor Heaviside"/>
        <s v="Marvin Malloy"/>
        <s v="Willabella Harvison"/>
        <s v="Bettina Leffek"/>
        <s v="Denny O' Ronan"/>
        <s v="Mord Meriet"/>
        <s v="Temple Castiglione"/>
        <s v="Winn Keyse"/>
        <s v="Serena Earley"/>
        <s v="Nevsa Fields"/>
        <s v="Charin Maplethorp"/>
        <s v="Corrie Wass"/>
        <s v="Cornie Venour"/>
        <s v="Reggie Thickpenny"/>
        <s v="Ferdie Tourry"/>
        <s v="Kizzie Warman"/>
        <s v="Kevan Grinsted"/>
        <s v="Rhetta Zywicki"/>
        <s v="Neely Broadberrie"/>
        <s v="Killian Osler"/>
        <s v="Leesa Flaonier"/>
        <s v="Jewelle Shenton"/>
        <s v="Minny Chamberlayne"/>
        <s v="Dianne Chardin"/>
        <s v="Byron Acarson"/>
        <s v="Ethelda Hobbing"/>
        <s v="Donna Baskeyfied"/>
        <s v="Mathilda Matiasek"/>
        <s v="Gay Eilhersen"/>
        <s v="Paulo Yea"/>
        <s v="Russell Donet"/>
        <s v="Mab Blakemore"/>
        <s v="Elonore Goodings"/>
        <s v="Ameline Snazle"/>
        <s v="Arabella Fransewich"/>
        <s v="Monique Canty"/>
        <s v="Minetta Ackrill"/>
        <s v="Gale Heindrick"/>
        <s v="Gustaf Ciccotti"/>
        <s v="Donny Fries"/>
        <s v="Starr Arpin"/>
        <s v="Isac Jesper"/>
        <s v="Rafferty Pursglove"/>
        <s v="Hy Zanetto"/>
        <s v="Nissie Rudland"/>
        <s v="Gay Rizzello"/>
        <s v="Orion Dyott"/>
        <s v="Janella Eden"/>
        <s v="Gabriel Starcks"/>
        <s v="Rozele Relton"/>
        <s v="Bobbe Piggott"/>
        <s v="Karlan Karby"/>
        <s v="Wyatan Fetherston"/>
        <s v="Marja Urion"/>
        <s v="Devon Magowan"/>
        <s v="Alfy Snowding"/>
        <s v="Reese Lidgey"/>
        <s v="Leia Kernan"/>
        <s v="Raphaela Schankelborg"/>
        <s v="Keefer Cake"/>
        <s v="Una Welberry"/>
        <s v="Adriana Lazarus"/>
        <s v="Freeland Missenden"/>
        <s v="Anjanette Goldie"/>
        <s v="Rem Furman"/>
        <s v="Carlie Linskill"/>
        <s v="Flynn Antony"/>
        <s v="Billy Neiland"/>
        <s v="Eustace Stenton"/>
        <s v="Barnett Sillis"/>
        <s v="Ilaire Sprakes"/>
        <s v="Christoffer O' Shea"/>
        <s v="Madelaine Sharples"/>
        <s v="Mina Elstone"/>
        <s v="Kipper Boorn"/>
        <s v="Marty Kidstoun"/>
        <s v="Lem Pennacci"/>
        <s v="Spencer Wastell"/>
        <s v="Val Wakelin"/>
        <s v="Minette Whellans"/>
        <s v="Bearnard Wardell"/>
        <s v="Franny Kienlein"/>
        <s v="Adrian Swaine"/>
        <s v="Jereme Gippes"/>
        <s v="Gladi Ducker"/>
        <s v="Anselma Attwater"/>
        <s v="Sylas Jennaroy"/>
        <s v="Loydie Langlais"/>
        <s v="Willey Romao"/>
        <s v="Tess Bennison"/>
        <s v="Kylie Mowat"/>
        <s v="Gerard Pirdy"/>
        <s v="Felice Miell"/>
        <s v="Edin Mathe"/>
        <s v="Elden Andriessen"/>
        <s v="Portie Cutchie"/>
        <s v="Domeniga Duke"/>
        <s v="Borg Daile"/>
        <s v="Rosaleen Scholar"/>
        <s v="Lorin Guerrazzi"/>
        <s v="Abraham Coleman"/>
        <s v="Alf Housaman"/>
        <s v="Giana Tonnesen"/>
        <s v="Koressa O'Geneay"/>
        <s v="Gaspar McGavin"/>
        <s v="Cletis Giacomazzo"/>
        <s v="Tess Benediktovich"/>
        <s v="Hamish Skeech"/>
        <s v="Salomo Cushworth"/>
        <s v="Gabey Cogan"/>
        <s v="Skelly Dolohunty"/>
        <s v="Carmelita Thowes"/>
        <s v="Celia Bakeup"/>
        <s v="Gregorius Kislingbury"/>
        <s v="Orazio Comber"/>
        <s v="Cortney Gibbonson"/>
        <s v="Heall Perris"/>
        <s v="Theo Jacobovitz"/>
        <s v="Augustin Waterhouse"/>
        <s v="Friederike Drysdale"/>
        <s v="Florinda Matusovsky"/>
        <s v="Christel Speak"/>
        <s v="Dollie Gadsden"/>
        <s v="Kaela Nottram"/>
        <s v="Kris O'Cullen"/>
        <s v="Maxim McParland"/>
        <s v="Mindy Bogey"/>
        <s v="Terencio O'Moylan"/>
        <s v="Antonius Lewry"/>
        <s v="Rodolfo Willoway"/>
        <s v="Stacy Pickworth"/>
        <s v="Rana Sharer"/>
        <s v="Baudoin Alldridge"/>
        <s v="Arlana Ferrea"/>
        <s v="Reinaldos Kirtley"/>
        <s v="Hamish MacSherry"/>
        <s v="Carney Clemencet"/>
        <s v="Micki Fero"/>
        <s v="Kimberli Mustchin"/>
        <s v="Saree Ellesworth"/>
        <s v="Chris Croster"/>
        <s v="Burnard Bartholin"/>
        <s v="Virgil Baumadier"/>
        <s v="Lindy Uttermare"/>
        <s v="Layne Imason"/>
        <s v="Lewes Danes"/>
        <s v="Sharona Danilchik"/>
        <s v="Jessica McNess"/>
        <s v="Charin Penwarden"/>
        <s v="Lawrence Pratt"/>
        <s v="Leonore Francisco"/>
        <s v="Ashbey Tomaszewski"/>
        <s v="Javier Kopke"/>
        <s v="Christopher Grieveson"/>
        <s v="Kandy Heddan"/>
        <s v="Verne Dunkerley"/>
        <s v="Margie Palleske"/>
        <s v="Aloisia Allner"/>
        <s v="Miran Doidge"/>
        <s v="Julius Mccaull"/>
        <s v="Tamarah Fero"/>
        <s v="Irvine Phillpot"/>
        <s v="Agnes Adamides"/>
        <s v="Marne Mingey"/>
        <s v="Boyce Tarte"/>
        <s v="Mohandis Spurden"/>
        <s v="Nicko Corps"/>
        <s v="Terence Vanyutin"/>
        <s v="Lothaire Mizzi"/>
        <s v="Stanislaus Valsler"/>
        <s v="Orbadiah Duny"/>
        <s v="Queenie Veel"/>
        <s v="Darcy Lochran"/>
        <s v="Ferrell Ferber"/>
        <s v="Mozelle Calcutt"/>
        <s v="Tania Craggs"/>
        <s v="Angelia Cleyburn"/>
        <s v="Chantal Mersh"/>
        <s v="Mag Armistead"/>
        <s v="Tawnya Menary"/>
        <s v="Dyanna Aizikovitz"/>
        <s v="Reamonn Aynold"/>
        <s v="Blancha McAmish"/>
        <s v="Beryle Cottier"/>
        <s v="Darice Heaford"/>
        <s v="Marlena Howsden"/>
        <s v="Xenos Gibbons"/>
        <s v="Isis Pikett"/>
        <s v="Arel De Lasci"/>
        <s v="Georgena Bentjens"/>
        <s v="Lucienne Scargle"/>
        <s v="Ami Arnow"/>
        <s v="Brook Drage"/>
        <s v="Homer Dulany"/>
        <s v="Marvin Gundry"/>
        <s v="Nalani Pirrone"/>
        <s v="Gothart Bamfield"/>
        <s v="Tomas Sutty"/>
        <s v="Lyndsey Megany"/>
        <s v="Andie Rudram"/>
        <s v="Waylan Springall"/>
        <s v="Livy Lathleiff"/>
        <s v="Sibella Rushbrooke"/>
        <s v="Angie Rizzetti"/>
        <s v="Emlynne Laird"/>
        <s v="Roxie Deaconson"/>
        <s v="Gonzales Cicculi"/>
        <s v="Reynolds Crookshanks"/>
        <s v="Yardley Basill"/>
        <s v="Fanchon Haughian"/>
        <s v="Koralle Heads"/>
        <s v="Hailee Radbone"/>
        <s v="Daryn Cassius"/>
        <s v="Vernor Pawsey"/>
        <s v="Jimmy Dymoke"/>
        <s v="Elna Grise"/>
        <s v="Skipton Morrall"/>
        <s v="Adelheid Gladhill"/>
        <s v="Sky Farnish"/>
        <s v="Felecia Dodgson"/>
        <s v="Faber Eilhart"/>
        <s v="Lenci Haggerstone"/>
        <s v="Dorian Vizor"/>
        <s v="Fernando Sulman"/>
        <s v="Marjorie Yoxen"/>
        <s v="Eal D'Ambrogio"/>
        <s v="Else Langcaster"/>
        <s v="Godfry Poinsett"/>
        <s v="Chickie Ragless"/>
        <s v="Elizabet Aizikowitz"/>
        <s v="Shelley Titley"/>
        <s v="Teddi Quadri"/>
        <s v="Melli Brockway"/>
        <s v="Odille Thynne"/>
        <s v="Beitris Keaveney"/>
        <s v="Ermin Beeble"/>
        <s v="Dionne Skyner"/>
        <s v="Kienan Scholard"/>
        <s v="Hussein Olliff"/>
        <s v="Tymon Zanetti"/>
        <s v="Quinton Fouracres"/>
        <s v="Cos Fluin"/>
        <s v="Evy Wilsone"/>
        <s v="Claudell Ayre"/>
        <s v="Rachelle Elizabeth"/>
        <s v="Madelene Prinn"/>
        <s v="Parsifal Metrick"/>
        <s v="Kari Swede"/>
        <s v="Baxy Cargen"/>
        <s v="Anny Mundford"/>
        <s v="Noam Climance"/>
        <s v="Felicia Jecock"/>
        <s v="Graeme Whitehead"/>
        <s v="Murdock Hame"/>
        <s v="Benedikta Paumier"/>
        <s v="Granger Smallcombe"/>
        <s v="Ramon Cheak"/>
        <s v="Conchita Bryde"/>
        <s v="Isa Blazewicz"/>
        <s v="Fleur Parres"/>
        <s v="Jed Kennicott"/>
        <s v="Johna Bluck"/>
        <s v="Marguerite Graves"/>
        <s v="Joey Jefferys"/>
        <s v="Ailene Nesfield"/>
        <s v="Cassie Pinkerton"/>
        <s v="Vasili Upstone"/>
        <s v="Lorianne Kyneton"/>
        <s v="Nevins Glowacz"/>
        <s v="Adele McFayden"/>
        <s v="Simone Capon"/>
        <s v="Devy Bulbrook"/>
        <s v="Odelia Skerme"/>
        <s v="Rikki Tomkowicz"/>
        <s v="Abrahan Mussen"/>
        <s v="Nathan Sictornes"/>
        <s v="Trina Le Sarr"/>
        <s v="Tomasina Cotmore"/>
        <s v="Paula Denis"/>
        <s v="Berty Beelby"/>
        <s v="Dallas Yarham"/>
        <s v="Willabella Abramski"/>
        <s v="Bee Fattorini"/>
        <s v="Vallie Kundt"/>
        <s v="Peyter Matignon"/>
        <s v="Constance Halfhide"/>
        <s v="Tammie Drynan"/>
        <s v="Claiborne Feye"/>
        <s v="Meade Birkin"/>
        <s v="Rosaline McLae"/>
        <s v="Wright Caldero"/>
        <s v="Kandace Cragell"/>
        <s v="Janeva Edinboro"/>
        <s v="Clement Vasiliev"/>
        <s v="Brendan Grece"/>
        <s v="Silvio Strase"/>
        <s v="Alberta Balsdone"/>
        <s v="Willy Pummery"/>
        <s v="Ardith Chill"/>
        <s v="Zachary Tramel"/>
        <s v="Cam Jewster"/>
        <s v="Goldie Wynes"/>
        <s v="Denyse O'Calleran"/>
        <s v="Cybill Graddell"/>
        <s v="Helaina Rainforth"/>
        <s v="Adolphe Treherne"/>
        <s v="Bran Sterke"/>
        <s v="Adrianne Vairow"/>
        <s v="Izaak Primak"/>
        <s v="Jennica Tewelson"/>
        <s v="Tani Taffarello"/>
        <s v="Selene Shales"/>
        <s v="Maitilde Boxill"/>
        <s v="Isahella Hagland"/>
        <s v="Donalt Sangwin"/>
        <s v="Lauritz Ledgley"/>
        <s v="Gale Croysdale"/>
        <s v="Betty Fominov"/>
        <s v="Ericka Tripp"/>
        <s v="Birgit Domange"/>
        <s v="Pammi Endacott"/>
        <s v="Sherman Mewrcik"/>
        <s v="Adorne Gregoratti"/>
        <s v="Gardy Dimitriou"/>
        <s v="Ken Lestrange"/>
        <s v="Yulma Dombrell"/>
        <s v="Stanislaus Gilroy"/>
        <s v="Fanny Flanagan"/>
        <s v="Pippo Witherington"/>
        <s v="Eveleen Bletsor"/>
        <s v="Stevana Woodham"/>
        <s v="Wain Stearley"/>
        <s v="Ancell Fendt"/>
        <s v="Diane-marie Wincer"/>
        <s v="Heloise Zeal"/>
        <s v="Nicolas Aiton"/>
        <s v="Katerina Melloi"/>
        <s v="Jarret Toye"/>
        <s v="Jaquenette Skentelbery"/>
        <s v="Donnie Hedlestone"/>
        <s v="Cece Inker"/>
        <s v="Stearne Count"/>
        <s v="Leonie Cullrford"/>
        <s v="Rasia Jacquemard"/>
        <s v="Lind Conyers"/>
        <s v="Hetti Measures"/>
        <s v="Ryann Stickler"/>
        <s v="Myles Seawright"/>
        <s v="Corinna Catcheside"/>
        <s v="Jammie Cloke"/>
        <s v="Nanny Izhakov"/>
        <s v="Kim Kemery"/>
        <s v="Vivyan Ceely"/>
        <s v="Joshuah Awdry"/>
        <s v="Mahala Ludwell"/>
        <s v="Yuri Burrells"/>
        <s v="Mallory Shrimpling"/>
        <s v="Orland Tadman"/>
        <s v="Rhodie Strathern"/>
        <s v="Alvis Elwin"/>
        <s v="Nona Linklater"/>
        <s v="Karylin Huddart"/>
        <s v="Conny Gheraldi"/>
        <s v="Gallard Gatheral"/>
        <s v="Lexie Mallan"/>
        <s v="Sim Pamphilon"/>
        <s v="Andrej Havick"/>
        <s v="Ilka Gurnee"/>
        <s v="Jemimah Ethelston"/>
        <s v="Koren Ferretti"/>
        <s v="Reggis Pracy"/>
        <s v="Skylar Jeyness"/>
        <s v="Leontine Rubrow"/>
        <s v="Cristina Aleixo"/>
        <s v="Silvan McShea"/>
        <s v="Waneta Edinborough"/>
        <s v="Nick Brakespear"/>
        <s v="Rebeka Worg"/>
        <s v="Bobbe Castagneto"/>
        <s v="Sarajane Potter"/>
        <s v="Edeline Edney"/>
        <s v="Kendra Backshell"/>
        <s v="Jany Rudeforth"/>
        <s v="Haslett Jodrelle"/>
        <s v="Nadeen Broomer"/>
        <s v="Lora Dukes"/>
        <s v="Corine Drewett"/>
        <s v="Jilly Dreng"/>
        <s v="Rod Gowdie"/>
        <s v="Claudie Weond"/>
        <s v="Ethel Ryles"/>
        <s v="Nertie Poolman"/>
        <s v="Cleopatra Goodrum"/>
        <s v="Theo Bowne"/>
        <s v="Emalee Rolin"/>
        <s v="Elka Windress"/>
        <s v="Muffin Yallop"/>
        <s v="Chloris Sorrell"/>
        <s v="Silvana Northeast"/>
        <s v="Shaylynn Lobe"/>
        <s v="Selma McMillian"/>
        <s v="Josefina Ferens"/>
        <s v="Chloette Bernardot"/>
        <s v="Dottie Tift"/>
        <s v="Babb Pollins"/>
        <s v="Rochette Huscroft"/>
        <s v="Bartholemy Flaherty"/>
        <s v="Alikee Carryer"/>
        <s v="Benn Checci"/>
        <s v="Stanford Rodliff"/>
        <s v="Delmar Beasant"/>
        <s v="Rickey Readie"/>
        <s v="Cleve Blowfelde"/>
        <s v="Ronda Pyson"/>
        <s v="Ingamar Eberlein"/>
        <s v="Tildie Tilzey"/>
        <s v="Morna Hansed"/>
        <s v="Suzanna Bollam"/>
        <s v="Yuma Skipsey"/>
        <s v="Maggy Harby"/>
        <s v="Lisa Goodger"/>
        <s v="Rea Offell"/>
        <s v="Beryle Kenwell"/>
        <s v="Ibby Charters"/>
        <s v="Patsy Vasilenko"/>
        <s v="Dick Drinkall"/>
        <s v="Emiline Galgey"/>
        <s v="Minni Alabaster"/>
        <s v="Linn Alaway"/>
        <s v="Annie Campsall"/>
        <s v="Myrle Dearden"/>
        <s v="Jule Deehan"/>
        <s v="Gaile Goggin"/>
        <s v="Audra Kelston"/>
        <s v="Dorette Hinemoor"/>
        <s v="Lynnea Danton"/>
        <s v="Catarina Donn"/>
        <s v="Alisun Baudino"/>
        <s v="Gabie Tweed"/>
        <s v="Claiborne Mottram"/>
        <s v="Vinny Shoebotham"/>
        <s v="Barrett Gudde"/>
        <s v="Geneva Standley"/>
        <s v="Donica Bonhome"/>
        <s v="Giacobo Skingle"/>
        <s v="Beltran Mathon"/>
        <s v="Lukas Whittlesee"/>
        <s v="Gran Sibray"/>
        <s v="Theresita Newbury"/>
        <s v="Selia Ragles"/>
        <s v="Tersina Castagne"/>
        <s v="Samuele Klaaassen"/>
        <s v="Arleen Braidman"/>
        <s v="Adelice Isabell"/>
        <s v="Corney Curme"/>
        <s v="Alexina Randals"/>
        <s v="Nathaniel Bloxland"/>
        <s v="Lenore Messenbird"/>
        <s v="Dorotea Hollyman"/>
        <s v="Quinn Parsons"/>
        <s v="Guthrey Petracci"/>
        <s v="Rudy Farquharson"/>
        <s v="Pen Wye"/>
        <s v="Rafaela Treacher"/>
        <s v="Phyllys Ormerod"/>
        <s v="Isidore Hussey"/>
        <s v="Avrit Davidowsky"/>
        <s v="Alric Darth"/>
        <s v="Felita Dauney"/>
        <s v="Rhetta Elnaugh"/>
        <s v="Granville Alberts"/>
        <s v="Jennifer Rangall"/>
        <s v="Shelley Gehring"/>
        <s v="Wilek Lightollers"/>
        <s v="Lyell Murch"/>
        <s v="Zacharias Kiffe"/>
        <s v="Berkly Imrie"/>
        <s v="Marty Scholl"/>
        <s v="Deana Staite"/>
        <s v="Osmund Clausen-Thue"/>
        <s v="Vivie Danneil"/>
        <s v="Correy Bourner"/>
        <s v="Aurea Corradino"/>
        <s v="Nannie Naseby"/>
        <s v="Violante Skouling"/>
        <s v="Silas Deehan"/>
        <s v="Olag Baudassi"/>
        <s v="Wilton Cottier"/>
        <s v="Noak Wyvill"/>
        <s v="Eddi Sedgebeer"/>
        <s v="Man Fright"/>
        <s v="Gerardo Schonfeld"/>
        <s v="Araldo Bilbrook"/>
        <s v="Ingeberg Mulliner"/>
        <s v="Winne Roche"/>
        <s v="Heda Fromant"/>
        <s v="Trescha Jedrachowicz"/>
        <s v="Bob Giannazzi"/>
        <s v="Henderson Crowne"/>
        <s v="Bayard Wellan"/>
        <s v="Leta Clarricoates"/>
        <s v="Boyd Bett"/>
        <s v="Giordano Lorenzin"/>
        <s v="Kenton Wetherick"/>
        <s v="Rufus Flear"/>
        <s v="Inger Bouldon"/>
        <s v="Morgen Seson"/>
        <s v="Janifer Bagot"/>
        <s v="Pren Bess"/>
        <s v="Charis Crosier"/>
        <s v="Becky Semkins"/>
        <s v="Paola Brydell"/>
        <s v="Darby Dummer"/>
        <s v="Bobinette Hindsberg"/>
        <s v="Jordana Halden"/>
        <s v="Felita Eshmade"/>
        <s v="Sloan Diviny"/>
        <s v="Dael Camilletti"/>
        <s v="Alon Pllu"/>
        <s v="Merrel Steptow"/>
        <s v="Dell Daveridge"/>
        <s v="Elsbeth Westerman"/>
        <s v="Manuel Darrigoe"/>
        <s v="Abbe Thys"/>
        <s v="Kerr Patise"/>
        <s v="Carmina Hubbuck"/>
        <s v="Geoffrey Siuda"/>
        <s v="Johnath Fairebrother"/>
        <s v="Diena Peetermann"/>
        <s v="Carolann Beine"/>
        <s v="Wren Place"/>
        <s v="Byram Mergue"/>
        <s v="Betti Lacasa"/>
        <s v="Ilysa Whapple"/>
        <s v="Shelli De Banke"/>
        <s v="Itch Norquoy"/>
        <s v="Quintina Heavyside"/>
        <s v="Marris Grcic"/>
        <s v="Alica Kift"/>
        <s v="Edin Yantsurev"/>
        <s v="Kienan Ferson"/>
        <s v="Marie-jeanne Redgrave"/>
        <s v="Bette-ann Munden"/>
        <s v="Aube Follett"/>
        <s v="Cecil Weatherall"/>
        <s v="Jami Redholes"/>
        <s v="Ambrosio Weinmann"/>
        <s v="Chiarra Shalders"/>
        <s v="Othello Syseland"/>
        <s v="Jacinthe Balsillie"/>
        <s v="Barrie Fallowes"/>
        <s v="Culley Farris"/>
        <s v="Vidovic Antonelli"/>
        <s v="Kameko Philbrick"/>
        <s v="Evelina Dacca"/>
        <s v="Nelie Garnson"/>
        <s v="Frans Habbergham"/>
        <s v="Jasper Sisneros"/>
        <s v="Valenka Stansbury"/>
        <s v="Lowell Keenleyside"/>
        <s v="Bram Revel"/>
        <s v="Alisha Hulburt"/>
        <s v="Krissie Hammett"/>
        <s v="Modesty MacConnechie"/>
        <s v="Iorgo Kleinert"/>
        <s v="Maisie Sarvar"/>
        <s v="Patrice Trobe"/>
        <s v="Hewet Synnot"/>
        <s v="Rickie Faltin"/>
        <s v="Shawnee Critchlow"/>
        <s v="Chrisy Blofeld"/>
        <s v="Brittani Thoresbie"/>
        <s v="Theda Grizard"/>
        <s v="Hamlen Pallister"/>
        <s v="Camellia Kid"/>
        <s v="Bobbe Renner"/>
        <s v="Kiri Avramow"/>
        <s v="Natal Vigrass"/>
        <s v="Caddric Krzysztofiak"/>
        <s v="Javier Causnett"/>
        <s v="Amii Gallyon"/>
        <s v="Ransell McKall"/>
        <s v="Lyn Entwistle"/>
        <s v="Martie Brimilcombe"/>
        <s v="Grazia Oats"/>
        <s v="Nicolina Jenny"/>
        <s v="Dottie Rallin"/>
        <s v="Timoteo Glisane"/>
        <s v="Shirlene Edmondson"/>
        <s v="Nat Saleway"/>
        <s v="Zaccaria Sherewood"/>
        <s v="Stan Barribal"/>
        <s v="Nicky Ayris"/>
        <s v="Merell Zanazzi"/>
        <s v="Orly Ryland"/>
        <s v="Benedetto Gozzett"/>
        <s v="Catharine Scoines"/>
        <s v="Niels Leake"/>
        <s v="Gregg Hawkyens"/>
        <s v="Mordy Van Der Vlies"/>
        <s v="Dagny Kornel"/>
        <s v="Donavon Fowle"/>
        <s v="Clayton Kingwell"/>
        <s v="Morly Rocks"/>
        <s v="Lorelei Nardoni"/>
        <s v="Jarred Camillo"/>
        <s v="Silvanus Enefer"/>
        <s v="Jacquelyn Maha"/>
        <s v="Abba Pummell"/>
        <s v="Konstantine Thoumasson"/>
        <s v="Annabella Danzey"/>
        <s v="Wain Cholomin"/>
        <s v="Rutger Pithcock"/>
        <s v="Daryn Dibley"/>
        <s v="Silvio Iorizzi"/>
        <s v="Kristos Streight"/>
        <s v="Zorina Ponting"/>
        <s v="Cissiee Raisbeck"/>
        <s v="Sinclare Edsell"/>
        <s v="Lyon Ibert"/>
        <s v="Alva Filipczak"/>
        <s v="De Drewitt"/>
        <s v="Chance Rowthorn"/>
        <s v="Laryssa Benediktovich"/>
        <s v="Mathew Goulter"/>
        <s v="Tory Walas"/>
        <s v="Maggy Baistow"/>
        <s v="Sharl Southerill"/>
        <s v="Vanya Skullet"/>
        <s v="Malynda Purbrick"/>
        <s v="Abigail Tolworthy"/>
        <s v="Chaddie Bennie"/>
        <s v="Kendra Glison"/>
        <s v="Guenevere Ruggen"/>
        <s v="Jennifer Wilkisson"/>
        <s v="Deonne Shortall"/>
        <s v="Mitch Attwool"/>
        <s v="Warner Maddox"/>
        <s v="Channa Belamy"/>
        <s v="Arda Curley"/>
        <s v="Emlynne Palfrey"/>
        <s v="Flory Crumpe"/>
        <s v="Vivyan Dunning"/>
        <s v="Perice Eberz"/>
        <s v="Terry Sheryn"/>
        <s v="Rudiger Di Bartolomeo"/>
        <s v="Bar O' Mahony"/>
        <s v="Peyter Lauritzen"/>
        <s v="Blake Kelloway"/>
        <s v="Kathleen Diable"/>
        <s v="Casi Gwinnett"/>
        <s v="Filip Antcliffe"/>
        <s v="Barney Chisnell"/>
        <s v="Colene Elgey"/>
        <s v="Malynda Glawsop"/>
        <s v="Emmaline Rasmus"/>
        <s v="Lorenzo Yeoland"/>
        <s v="Wesley Giorgioni"/>
        <s v="Belvia Umpleby"/>
        <s v="Constanta Hatfull"/>
        <s v="Pru Durban"/>
        <s v="Fanchette Parlot"/>
        <s v="Merrile Cobbledick"/>
        <s v="Alberto Hutchinson"/>
        <s v="Timofei Woofinden"/>
        <s v="Fransisco Malecky"/>
        <s v="Perkin Stonner"/>
        <s v="Waylin Hollingdale"/>
        <s v="Nico Hubert"/>
        <s v="Annadiane Dykes"/>
        <s v="Rodger Raven"/>
        <s v="Natka Leethem"/>
        <s v="Vicki Kirdsch"/>
        <s v="Rhona Lequeux"/>
        <s v="Wiley Leopold"/>
        <s v="Chester Clowton"/>
        <s v="Gunilla Lynch"/>
        <s v="Irv Hay"/>
        <s v="Herbie Peppard"/>
        <s v="Monica Fearon"/>
        <s v="Judd De Leek"/>
        <s v="Hazel Iacopini"/>
        <s v="Violette Hellmore"/>
        <s v="Roxine Drivers"/>
        <s v="Cecily Stebbings"/>
        <s v="Melodie OIlier"/>
        <s v="Sada Roseborough"/>
        <s v="Amity Chatto"/>
        <s v="Melosa Kippen"/>
        <s v="Antone Harrold"/>
        <s v="Delainey Kiddy"/>
        <s v="Vanna Le - Count"/>
        <s v="Melvin Wharfe"/>
        <s v="Caddric Atcheson"/>
        <s v="Astrix Kitchingham"/>
        <s v="Selle Scurrer"/>
        <s v="Trumaine Tewelson"/>
        <s v="Uriah Lethbrig"/>
        <s v="Jeno Capey"/>
        <s v="Laurence Ellingham"/>
        <s v="Harland Trematick"/>
        <s v="Sidney Gawen"/>
        <s v="Craggy Bril"/>
        <s v="Melania Beadle"/>
        <s v="Drake Jevon"/>
        <s v="Sacha Bruun"/>
        <s v="Hayward Goulter"/>
        <s v="Tiffany Scardafield"/>
        <s v="Mercedes Acott"/>
        <s v="Ruy Cancellieri"/>
        <s v="Hillel Mairs"/>
        <s v="Hetti Penson"/>
        <s v="Zeke Walisiak"/>
        <s v="Scarlett Oliffe"/>
      </sharedItems>
    </cacheField>
    <cacheField name="Quantity" numFmtId="0">
      <sharedItems containsSemiMixedTypes="0" containsString="0" containsNumber="1" containsInteger="1" minValue="1" maxValue="6" count="6">
        <n v="6"/>
        <n v="5"/>
        <n v="4"/>
        <n v="3"/>
        <n v="2"/>
        <n v="1"/>
      </sharedItems>
    </cacheField>
    <cacheField name="Coffee Type" numFmtId="0">
      <sharedItems count="4">
        <s v="Lib"/>
        <s v="Exc"/>
        <s v="Ara"/>
        <s v="Rob"/>
      </sharedItems>
    </cacheField>
    <cacheField name="Unit Price (USD)" numFmtId="0">
      <sharedItems containsSemiMixedTypes="0" containsString="0" containsNumber="1" minValue="2.68" maxValue="36.46"/>
    </cacheField>
    <cacheField name="Total Sale (USD)" numFmtId="0">
      <sharedItems containsSemiMixedTypes="0" containsString="0" containsNumber="1" minValue="2.68" maxValue="218.73" count="196">
        <n v="218.73"/>
        <n v="204.93"/>
        <n v="200.79"/>
        <n v="189.75"/>
        <n v="182.28"/>
        <n v="178.71"/>
        <n v="170.78"/>
        <n v="167.67"/>
        <n v="164.91"/>
        <n v="158.12"/>
        <n v="155.25"/>
        <n v="148.91999999999999"/>
        <n v="145.82"/>
        <n v="139.72"/>
        <n v="137.41999999999999"/>
        <n v="137.31"/>
        <n v="136.62"/>
        <n v="133.86000000000001"/>
        <n v="129.38"/>
        <n v="126.5"/>
        <n v="123.51"/>
        <n v="119.14"/>
        <n v="114.42"/>
        <n v="111.78"/>
        <n v="109.94"/>
        <n v="109.36"/>
        <n v="103.5"/>
        <n v="102.92"/>
        <n v="102.46"/>
        <n v="100.4"/>
        <n v="95.1"/>
        <n v="94.88"/>
        <n v="91.54"/>
        <n v="89.36"/>
        <n v="89.1"/>
        <n v="87.3"/>
        <n v="83.84"/>
        <n v="82.5"/>
        <n v="82.46"/>
        <n v="82.34"/>
        <n v="79.25"/>
        <n v="77.7"/>
        <n v="77.62"/>
        <n v="74.25"/>
        <n v="72.91"/>
        <n v="72.900000000000006"/>
        <n v="72.75"/>
        <n v="71.7"/>
        <n v="68.75"/>
        <n v="68.66"/>
        <n v="68.31"/>
        <n v="67.5"/>
        <n v="66.930000000000007"/>
        <n v="64.75"/>
        <n v="63.4"/>
        <n v="63.25"/>
        <n v="61.76"/>
        <n v="60.75"/>
        <n v="59.75"/>
        <n v="59.7"/>
        <n v="59.57"/>
        <n v="59.4"/>
        <n v="58.2"/>
        <n v="57.06"/>
        <n v="56.25"/>
        <n v="55.89"/>
        <n v="55"/>
        <n v="54.97"/>
        <n v="53.7"/>
        <n v="53.46"/>
        <n v="52.38"/>
        <n v="51.8"/>
        <n v="51.75"/>
        <n v="49.75"/>
        <n v="49.5"/>
        <n v="48.6"/>
        <n v="47.8"/>
        <n v="47.55"/>
        <n v="46.62"/>
        <n v="45.77"/>
        <n v="45"/>
        <n v="44.75"/>
        <n v="44.55"/>
        <n v="43.74"/>
        <n v="43.65"/>
        <n v="43.02"/>
        <n v="41.25"/>
        <n v="41.17"/>
        <n v="40.5"/>
        <n v="39.799999999999997"/>
        <n v="38.85"/>
        <n v="38.04"/>
        <n v="36.46"/>
        <n v="36.450000000000003"/>
        <n v="35.85"/>
        <n v="35.82"/>
        <n v="35.799999999999997"/>
        <n v="35.64"/>
        <n v="34.92"/>
        <n v="34.159999999999997"/>
        <n v="33.75"/>
        <n v="33.46"/>
        <n v="33"/>
        <n v="32.22"/>
        <n v="31.7"/>
        <n v="31.62"/>
        <n v="31.08"/>
        <n v="29.85"/>
        <n v="29.78"/>
        <n v="29.7"/>
        <n v="29.16"/>
        <n v="29.1"/>
        <n v="28.68"/>
        <n v="28.53"/>
        <n v="27.94"/>
        <n v="27.5"/>
        <n v="27.48"/>
        <n v="27"/>
        <n v="26.85"/>
        <n v="26.73"/>
        <n v="26.19"/>
        <n v="25.9"/>
        <n v="25.88"/>
        <n v="24.75"/>
        <n v="24.3"/>
        <n v="23.9"/>
        <n v="23.88"/>
        <n v="23.78"/>
        <n v="23.31"/>
        <n v="22.88"/>
        <n v="22.5"/>
        <n v="22.28"/>
        <n v="21.87"/>
        <n v="21.82"/>
        <n v="21.51"/>
        <n v="21.48"/>
        <n v="20.62"/>
        <n v="20.58"/>
        <n v="20.25"/>
        <n v="19.899999999999999"/>
        <n v="19.420000000000002"/>
        <n v="19.02"/>
        <n v="18.22"/>
        <n v="17.920000000000002"/>
        <n v="17.91"/>
        <n v="17.899999999999999"/>
        <n v="17.82"/>
        <n v="17.46"/>
        <n v="16.88"/>
        <n v="16.5"/>
        <n v="16.11"/>
        <n v="15.85"/>
        <n v="15.54"/>
        <n v="14.92"/>
        <n v="14.85"/>
        <n v="14.58"/>
        <n v="14.55"/>
        <n v="14.34"/>
        <n v="14.26"/>
        <n v="13.75"/>
        <n v="13.5"/>
        <n v="13.42"/>
        <n v="13.36"/>
        <n v="13.1"/>
        <n v="12.95"/>
        <n v="12.38"/>
        <n v="12.15"/>
        <n v="11.94"/>
        <n v="11.66"/>
        <n v="11.25"/>
        <n v="10.94"/>
        <n v="10.76"/>
        <n v="10.74"/>
        <n v="9.9499999999999993"/>
        <n v="9.51"/>
        <n v="8.9600000000000009"/>
        <n v="8.9499999999999993"/>
        <n v="8.91"/>
        <n v="8.73"/>
        <n v="8.25"/>
        <n v="8.06"/>
        <n v="7.77"/>
        <n v="7.29"/>
        <n v="7.17"/>
        <n v="6.75"/>
        <n v="5.97"/>
        <n v="5.37"/>
        <n v="4.76"/>
        <n v="4.46"/>
        <n v="4.3600000000000003"/>
        <n v="4.12"/>
        <n v="3.88"/>
        <n v="3.64"/>
        <n v="3.58"/>
        <n v="2.98"/>
        <n v="2.68"/>
      </sharedItems>
    </cacheField>
    <cacheField name="Country" numFmtId="0">
      <sharedItems count="3">
        <s v="United States"/>
        <s v="Ireland"/>
        <s v="United Kingdom"/>
      </sharedItems>
    </cacheField>
    <cacheField name="Loyalty Card" numFmtId="0">
      <sharedItems count="2">
        <s v="No"/>
        <s v="Yes"/>
      </sharedItems>
    </cacheField>
    <cacheField name="Roast Type" numFmtId="0">
      <sharedItems count="3">
        <s v="L"/>
        <s v="M"/>
        <s v="D"/>
      </sharedItems>
    </cacheField>
    <cacheField name="Size" numFmtId="0">
      <sharedItems containsSemiMixedTypes="0" containsString="0" containsNumber="1" minValue="0.2" maxValue="2.5" count="4">
        <n v="2.5"/>
        <n v="1"/>
        <n v="0.5"/>
        <n v="0.2"/>
      </sharedItems>
    </cacheField>
    <cacheField name="Year" numFmtId="0">
      <sharedItems containsSemiMixedTypes="0" containsString="0" containsNumber="1" containsInteger="1" minValue="2019" maxValue="2022" count="4">
        <n v="2021"/>
        <n v="2019"/>
        <n v="2022"/>
        <n v="2020"/>
      </sharedItems>
    </cacheField>
    <cacheField name="Profit (USD)" numFmtId="0">
      <sharedItems containsSemiMixedTypes="0" containsString="0" containsNumber="1" minValue="0.21509999999999996" maxValue="0.61814999999999998"/>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465179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s v="L-L-2.5"/>
    <x v="0"/>
    <x v="0"/>
    <x v="0"/>
    <n v="36.46"/>
    <x v="0"/>
    <x v="0"/>
    <x v="0"/>
    <x v="0"/>
    <x v="0"/>
    <x v="0"/>
    <n v="0.61814999999999998"/>
  </r>
  <r>
    <x v="1"/>
    <x v="1"/>
    <x v="1"/>
    <s v="E-L-2.5"/>
    <x v="1"/>
    <x v="0"/>
    <x v="1"/>
    <n v="34.159999999999997"/>
    <x v="1"/>
    <x v="1"/>
    <x v="0"/>
    <x v="0"/>
    <x v="0"/>
    <x v="1"/>
    <n v="0.49004999999999999"/>
  </r>
  <r>
    <x v="2"/>
    <x v="2"/>
    <x v="2"/>
    <s v="E-L-2.5"/>
    <x v="2"/>
    <x v="0"/>
    <x v="1"/>
    <n v="34.159999999999997"/>
    <x v="1"/>
    <x v="0"/>
    <x v="0"/>
    <x v="0"/>
    <x v="0"/>
    <x v="1"/>
    <n v="0.49004999999999999"/>
  </r>
  <r>
    <x v="3"/>
    <x v="3"/>
    <x v="3"/>
    <s v="E-L-2.5"/>
    <x v="3"/>
    <x v="0"/>
    <x v="1"/>
    <n v="34.159999999999997"/>
    <x v="1"/>
    <x v="0"/>
    <x v="1"/>
    <x v="0"/>
    <x v="0"/>
    <x v="1"/>
    <n v="0.49004999999999999"/>
  </r>
  <r>
    <x v="4"/>
    <x v="4"/>
    <x v="4"/>
    <s v="E-L-2.5"/>
    <x v="4"/>
    <x v="0"/>
    <x v="1"/>
    <n v="34.159999999999997"/>
    <x v="1"/>
    <x v="0"/>
    <x v="0"/>
    <x v="0"/>
    <x v="0"/>
    <x v="1"/>
    <n v="0.49004999999999999"/>
  </r>
  <r>
    <x v="5"/>
    <x v="5"/>
    <x v="5"/>
    <s v="E-L-2.5"/>
    <x v="5"/>
    <x v="0"/>
    <x v="1"/>
    <n v="34.159999999999997"/>
    <x v="1"/>
    <x v="0"/>
    <x v="0"/>
    <x v="0"/>
    <x v="0"/>
    <x v="2"/>
    <n v="0.49004999999999999"/>
  </r>
  <r>
    <x v="6"/>
    <x v="6"/>
    <x v="6"/>
    <s v="E-L-2.5"/>
    <x v="6"/>
    <x v="0"/>
    <x v="1"/>
    <n v="34.159999999999997"/>
    <x v="1"/>
    <x v="0"/>
    <x v="1"/>
    <x v="0"/>
    <x v="0"/>
    <x v="1"/>
    <n v="0.49004999999999999"/>
  </r>
  <r>
    <x v="7"/>
    <x v="7"/>
    <x v="7"/>
    <s v="L-M-2.5"/>
    <x v="7"/>
    <x v="0"/>
    <x v="0"/>
    <n v="33.46"/>
    <x v="2"/>
    <x v="0"/>
    <x v="1"/>
    <x v="1"/>
    <x v="0"/>
    <x v="2"/>
    <n v="0.61814999999999998"/>
  </r>
  <r>
    <x v="8"/>
    <x v="8"/>
    <x v="8"/>
    <s v="E-M-2.5"/>
    <x v="8"/>
    <x v="0"/>
    <x v="1"/>
    <n v="31.62"/>
    <x v="3"/>
    <x v="0"/>
    <x v="1"/>
    <x v="1"/>
    <x v="0"/>
    <x v="3"/>
    <n v="0.49004999999999999"/>
  </r>
  <r>
    <x v="9"/>
    <x v="9"/>
    <x v="9"/>
    <s v="E-M-2.5"/>
    <x v="9"/>
    <x v="0"/>
    <x v="1"/>
    <n v="31.62"/>
    <x v="3"/>
    <x v="0"/>
    <x v="1"/>
    <x v="1"/>
    <x v="0"/>
    <x v="0"/>
    <n v="0.49004999999999999"/>
  </r>
  <r>
    <x v="10"/>
    <x v="10"/>
    <x v="10"/>
    <s v="L-L-2.5"/>
    <x v="10"/>
    <x v="1"/>
    <x v="0"/>
    <n v="36.46"/>
    <x v="4"/>
    <x v="1"/>
    <x v="0"/>
    <x v="0"/>
    <x v="0"/>
    <x v="1"/>
    <n v="0.61814999999999998"/>
  </r>
  <r>
    <x v="11"/>
    <x v="11"/>
    <x v="11"/>
    <s v="L-L-2.5"/>
    <x v="11"/>
    <x v="1"/>
    <x v="0"/>
    <n v="36.46"/>
    <x v="4"/>
    <x v="0"/>
    <x v="1"/>
    <x v="0"/>
    <x v="0"/>
    <x v="0"/>
    <n v="0.61814999999999998"/>
  </r>
  <r>
    <x v="12"/>
    <x v="12"/>
    <x v="12"/>
    <s v="L-D-2.5"/>
    <x v="12"/>
    <x v="0"/>
    <x v="0"/>
    <n v="29.78"/>
    <x v="5"/>
    <x v="0"/>
    <x v="1"/>
    <x v="2"/>
    <x v="0"/>
    <x v="0"/>
    <n v="0.61814999999999998"/>
  </r>
  <r>
    <x v="13"/>
    <x v="13"/>
    <x v="13"/>
    <s v="L-D-2.5"/>
    <x v="13"/>
    <x v="0"/>
    <x v="0"/>
    <n v="29.78"/>
    <x v="5"/>
    <x v="0"/>
    <x v="0"/>
    <x v="2"/>
    <x v="0"/>
    <x v="2"/>
    <n v="0.61814999999999998"/>
  </r>
  <r>
    <x v="14"/>
    <x v="14"/>
    <x v="14"/>
    <s v="L-D-2.5"/>
    <x v="14"/>
    <x v="0"/>
    <x v="0"/>
    <n v="29.78"/>
    <x v="5"/>
    <x v="0"/>
    <x v="0"/>
    <x v="2"/>
    <x v="0"/>
    <x v="2"/>
    <n v="0.61814999999999998"/>
  </r>
  <r>
    <x v="15"/>
    <x v="15"/>
    <x v="15"/>
    <s v="A-L-2.5"/>
    <x v="15"/>
    <x v="0"/>
    <x v="2"/>
    <n v="29.78"/>
    <x v="5"/>
    <x v="0"/>
    <x v="1"/>
    <x v="0"/>
    <x v="0"/>
    <x v="0"/>
    <n v="0.34964999999999996"/>
  </r>
  <r>
    <x v="16"/>
    <x v="16"/>
    <x v="16"/>
    <s v="A-L-2.5"/>
    <x v="16"/>
    <x v="0"/>
    <x v="2"/>
    <n v="29.78"/>
    <x v="5"/>
    <x v="0"/>
    <x v="1"/>
    <x v="0"/>
    <x v="0"/>
    <x v="1"/>
    <n v="0.34964999999999996"/>
  </r>
  <r>
    <x v="17"/>
    <x v="17"/>
    <x v="17"/>
    <s v="A-L-2.5"/>
    <x v="17"/>
    <x v="0"/>
    <x v="2"/>
    <n v="29.78"/>
    <x v="5"/>
    <x v="0"/>
    <x v="1"/>
    <x v="0"/>
    <x v="0"/>
    <x v="0"/>
    <n v="0.34964999999999996"/>
  </r>
  <r>
    <x v="18"/>
    <x v="18"/>
    <x v="18"/>
    <s v="L-D-2.5"/>
    <x v="18"/>
    <x v="0"/>
    <x v="0"/>
    <n v="29.78"/>
    <x v="5"/>
    <x v="1"/>
    <x v="1"/>
    <x v="2"/>
    <x v="0"/>
    <x v="3"/>
    <n v="0.61814999999999998"/>
  </r>
  <r>
    <x v="19"/>
    <x v="19"/>
    <x v="19"/>
    <s v="A-L-2.5"/>
    <x v="19"/>
    <x v="0"/>
    <x v="2"/>
    <n v="29.78"/>
    <x v="5"/>
    <x v="0"/>
    <x v="0"/>
    <x v="0"/>
    <x v="0"/>
    <x v="1"/>
    <n v="0.34964999999999996"/>
  </r>
  <r>
    <x v="20"/>
    <x v="20"/>
    <x v="20"/>
    <s v="E-L-2.5"/>
    <x v="20"/>
    <x v="1"/>
    <x v="1"/>
    <n v="34.159999999999997"/>
    <x v="6"/>
    <x v="0"/>
    <x v="1"/>
    <x v="0"/>
    <x v="0"/>
    <x v="3"/>
    <n v="0.49004999999999999"/>
  </r>
  <r>
    <x v="21"/>
    <x v="6"/>
    <x v="21"/>
    <s v="E-L-2.5"/>
    <x v="21"/>
    <x v="1"/>
    <x v="1"/>
    <n v="34.159999999999997"/>
    <x v="6"/>
    <x v="0"/>
    <x v="1"/>
    <x v="0"/>
    <x v="0"/>
    <x v="1"/>
    <n v="0.49004999999999999"/>
  </r>
  <r>
    <x v="22"/>
    <x v="21"/>
    <x v="22"/>
    <s v="E-D-2.5"/>
    <x v="22"/>
    <x v="0"/>
    <x v="1"/>
    <n v="27.94"/>
    <x v="7"/>
    <x v="2"/>
    <x v="0"/>
    <x v="2"/>
    <x v="0"/>
    <x v="1"/>
    <n v="0.49004999999999999"/>
  </r>
  <r>
    <x v="23"/>
    <x v="22"/>
    <x v="23"/>
    <s v="E-D-2.5"/>
    <x v="23"/>
    <x v="0"/>
    <x v="1"/>
    <n v="27.94"/>
    <x v="7"/>
    <x v="0"/>
    <x v="0"/>
    <x v="2"/>
    <x v="0"/>
    <x v="3"/>
    <n v="0.49004999999999999"/>
  </r>
  <r>
    <x v="24"/>
    <x v="23"/>
    <x v="24"/>
    <s v="E-D-2.5"/>
    <x v="24"/>
    <x v="0"/>
    <x v="1"/>
    <n v="27.94"/>
    <x v="7"/>
    <x v="0"/>
    <x v="1"/>
    <x v="2"/>
    <x v="0"/>
    <x v="3"/>
    <n v="0.49004999999999999"/>
  </r>
  <r>
    <x v="25"/>
    <x v="24"/>
    <x v="25"/>
    <s v="R-L-2.5"/>
    <x v="25"/>
    <x v="0"/>
    <x v="3"/>
    <n v="27.48"/>
    <x v="8"/>
    <x v="1"/>
    <x v="0"/>
    <x v="0"/>
    <x v="0"/>
    <x v="0"/>
    <n v="0.21509999999999996"/>
  </r>
  <r>
    <x v="26"/>
    <x v="25"/>
    <x v="26"/>
    <s v="E-M-2.5"/>
    <x v="26"/>
    <x v="1"/>
    <x v="1"/>
    <n v="31.62"/>
    <x v="9"/>
    <x v="0"/>
    <x v="0"/>
    <x v="1"/>
    <x v="0"/>
    <x v="1"/>
    <n v="0.49004999999999999"/>
  </r>
  <r>
    <x v="27"/>
    <x v="26"/>
    <x v="27"/>
    <s v="E-M-2.5"/>
    <x v="27"/>
    <x v="1"/>
    <x v="1"/>
    <n v="31.62"/>
    <x v="9"/>
    <x v="0"/>
    <x v="0"/>
    <x v="1"/>
    <x v="0"/>
    <x v="0"/>
    <n v="0.49004999999999999"/>
  </r>
  <r>
    <x v="28"/>
    <x v="27"/>
    <x v="28"/>
    <s v="A-M-2.5"/>
    <x v="28"/>
    <x v="0"/>
    <x v="2"/>
    <n v="25.88"/>
    <x v="10"/>
    <x v="0"/>
    <x v="1"/>
    <x v="1"/>
    <x v="0"/>
    <x v="1"/>
    <n v="0.34964999999999996"/>
  </r>
  <r>
    <x v="29"/>
    <x v="28"/>
    <x v="29"/>
    <s v="A-M-2.5"/>
    <x v="29"/>
    <x v="0"/>
    <x v="2"/>
    <n v="25.88"/>
    <x v="10"/>
    <x v="0"/>
    <x v="0"/>
    <x v="1"/>
    <x v="0"/>
    <x v="3"/>
    <n v="0.34964999999999996"/>
  </r>
  <r>
    <x v="30"/>
    <x v="25"/>
    <x v="30"/>
    <s v="A-M-2.5"/>
    <x v="30"/>
    <x v="0"/>
    <x v="2"/>
    <n v="25.88"/>
    <x v="10"/>
    <x v="0"/>
    <x v="1"/>
    <x v="1"/>
    <x v="0"/>
    <x v="1"/>
    <n v="0.34964999999999996"/>
  </r>
  <r>
    <x v="31"/>
    <x v="29"/>
    <x v="31"/>
    <s v="A-M-2.5"/>
    <x v="31"/>
    <x v="0"/>
    <x v="2"/>
    <n v="25.88"/>
    <x v="10"/>
    <x v="0"/>
    <x v="1"/>
    <x v="1"/>
    <x v="0"/>
    <x v="3"/>
    <n v="0.34964999999999996"/>
  </r>
  <r>
    <x v="32"/>
    <x v="30"/>
    <x v="32"/>
    <s v="A-M-2.5"/>
    <x v="32"/>
    <x v="0"/>
    <x v="2"/>
    <n v="25.88"/>
    <x v="10"/>
    <x v="0"/>
    <x v="0"/>
    <x v="1"/>
    <x v="0"/>
    <x v="0"/>
    <n v="0.34964999999999996"/>
  </r>
  <r>
    <x v="33"/>
    <x v="31"/>
    <x v="33"/>
    <s v="A-M-2.5"/>
    <x v="33"/>
    <x v="0"/>
    <x v="2"/>
    <n v="25.88"/>
    <x v="10"/>
    <x v="0"/>
    <x v="0"/>
    <x v="1"/>
    <x v="0"/>
    <x v="1"/>
    <n v="0.34964999999999996"/>
  </r>
  <r>
    <x v="34"/>
    <x v="32"/>
    <x v="34"/>
    <s v="A-M-2.5"/>
    <x v="34"/>
    <x v="0"/>
    <x v="2"/>
    <n v="25.88"/>
    <x v="10"/>
    <x v="0"/>
    <x v="1"/>
    <x v="1"/>
    <x v="0"/>
    <x v="3"/>
    <n v="0.34964999999999996"/>
  </r>
  <r>
    <x v="35"/>
    <x v="33"/>
    <x v="35"/>
    <s v="A-L-2.5"/>
    <x v="35"/>
    <x v="1"/>
    <x v="2"/>
    <n v="29.78"/>
    <x v="11"/>
    <x v="0"/>
    <x v="0"/>
    <x v="0"/>
    <x v="0"/>
    <x v="0"/>
    <n v="0.34964999999999996"/>
  </r>
  <r>
    <x v="36"/>
    <x v="34"/>
    <x v="36"/>
    <s v="A-L-2.5"/>
    <x v="36"/>
    <x v="1"/>
    <x v="2"/>
    <n v="29.78"/>
    <x v="11"/>
    <x v="0"/>
    <x v="1"/>
    <x v="0"/>
    <x v="0"/>
    <x v="3"/>
    <n v="0.34964999999999996"/>
  </r>
  <r>
    <x v="37"/>
    <x v="35"/>
    <x v="37"/>
    <s v="A-L-2.5"/>
    <x v="37"/>
    <x v="1"/>
    <x v="2"/>
    <n v="29.78"/>
    <x v="11"/>
    <x v="0"/>
    <x v="0"/>
    <x v="0"/>
    <x v="0"/>
    <x v="1"/>
    <n v="0.34964999999999996"/>
  </r>
  <r>
    <x v="38"/>
    <x v="36"/>
    <x v="38"/>
    <s v="L-D-2.5"/>
    <x v="38"/>
    <x v="1"/>
    <x v="0"/>
    <n v="29.78"/>
    <x v="11"/>
    <x v="1"/>
    <x v="1"/>
    <x v="2"/>
    <x v="0"/>
    <x v="3"/>
    <n v="0.61814999999999998"/>
  </r>
  <r>
    <x v="39"/>
    <x v="37"/>
    <x v="39"/>
    <s v="A-L-2.5"/>
    <x v="39"/>
    <x v="1"/>
    <x v="2"/>
    <n v="29.78"/>
    <x v="11"/>
    <x v="0"/>
    <x v="1"/>
    <x v="0"/>
    <x v="0"/>
    <x v="3"/>
    <n v="0.34964999999999996"/>
  </r>
  <r>
    <x v="40"/>
    <x v="38"/>
    <x v="40"/>
    <s v="A-L-2.5"/>
    <x v="40"/>
    <x v="1"/>
    <x v="2"/>
    <n v="29.78"/>
    <x v="11"/>
    <x v="1"/>
    <x v="1"/>
    <x v="0"/>
    <x v="0"/>
    <x v="2"/>
    <n v="0.34964999999999996"/>
  </r>
  <r>
    <x v="41"/>
    <x v="39"/>
    <x v="41"/>
    <s v="A-L-2.5"/>
    <x v="41"/>
    <x v="1"/>
    <x v="2"/>
    <n v="29.78"/>
    <x v="11"/>
    <x v="0"/>
    <x v="0"/>
    <x v="0"/>
    <x v="0"/>
    <x v="3"/>
    <n v="0.34964999999999996"/>
  </r>
  <r>
    <x v="42"/>
    <x v="40"/>
    <x v="42"/>
    <s v="A-L-2.5"/>
    <x v="42"/>
    <x v="1"/>
    <x v="2"/>
    <n v="29.78"/>
    <x v="11"/>
    <x v="0"/>
    <x v="1"/>
    <x v="0"/>
    <x v="0"/>
    <x v="3"/>
    <n v="0.34964999999999996"/>
  </r>
  <r>
    <x v="43"/>
    <x v="41"/>
    <x v="43"/>
    <s v="L-D-2.5"/>
    <x v="43"/>
    <x v="1"/>
    <x v="0"/>
    <n v="29.78"/>
    <x v="11"/>
    <x v="0"/>
    <x v="0"/>
    <x v="2"/>
    <x v="0"/>
    <x v="0"/>
    <n v="0.61814999999999998"/>
  </r>
  <r>
    <x v="44"/>
    <x v="42"/>
    <x v="44"/>
    <s v="L-L-2.5"/>
    <x v="44"/>
    <x v="2"/>
    <x v="0"/>
    <n v="36.46"/>
    <x v="12"/>
    <x v="0"/>
    <x v="0"/>
    <x v="0"/>
    <x v="0"/>
    <x v="2"/>
    <n v="0.61814999999999998"/>
  </r>
  <r>
    <x v="45"/>
    <x v="43"/>
    <x v="45"/>
    <s v="L-L-2.5"/>
    <x v="45"/>
    <x v="2"/>
    <x v="0"/>
    <n v="36.46"/>
    <x v="12"/>
    <x v="0"/>
    <x v="1"/>
    <x v="0"/>
    <x v="0"/>
    <x v="0"/>
    <n v="0.61814999999999998"/>
  </r>
  <r>
    <x v="46"/>
    <x v="44"/>
    <x v="46"/>
    <s v="L-L-2.5"/>
    <x v="46"/>
    <x v="2"/>
    <x v="0"/>
    <n v="36.46"/>
    <x v="12"/>
    <x v="1"/>
    <x v="1"/>
    <x v="0"/>
    <x v="0"/>
    <x v="1"/>
    <n v="0.61814999999999998"/>
  </r>
  <r>
    <x v="47"/>
    <x v="45"/>
    <x v="47"/>
    <s v="L-L-2.5"/>
    <x v="47"/>
    <x v="2"/>
    <x v="0"/>
    <n v="36.46"/>
    <x v="12"/>
    <x v="0"/>
    <x v="0"/>
    <x v="0"/>
    <x v="0"/>
    <x v="1"/>
    <n v="0.61814999999999998"/>
  </r>
  <r>
    <x v="48"/>
    <x v="46"/>
    <x v="48"/>
    <s v="L-L-2.5"/>
    <x v="48"/>
    <x v="2"/>
    <x v="0"/>
    <n v="36.46"/>
    <x v="12"/>
    <x v="0"/>
    <x v="0"/>
    <x v="0"/>
    <x v="0"/>
    <x v="2"/>
    <n v="0.61814999999999998"/>
  </r>
  <r>
    <x v="49"/>
    <x v="47"/>
    <x v="49"/>
    <s v="E-D-2.5"/>
    <x v="49"/>
    <x v="1"/>
    <x v="1"/>
    <n v="27.94"/>
    <x v="13"/>
    <x v="0"/>
    <x v="1"/>
    <x v="2"/>
    <x v="0"/>
    <x v="0"/>
    <n v="0.49004999999999999"/>
  </r>
  <r>
    <x v="50"/>
    <x v="48"/>
    <x v="50"/>
    <s v="E-D-2.5"/>
    <x v="50"/>
    <x v="1"/>
    <x v="1"/>
    <n v="27.94"/>
    <x v="13"/>
    <x v="0"/>
    <x v="0"/>
    <x v="2"/>
    <x v="0"/>
    <x v="3"/>
    <n v="0.49004999999999999"/>
  </r>
  <r>
    <x v="51"/>
    <x v="49"/>
    <x v="51"/>
    <s v="E-D-2.5"/>
    <x v="51"/>
    <x v="1"/>
    <x v="1"/>
    <n v="27.94"/>
    <x v="13"/>
    <x v="0"/>
    <x v="0"/>
    <x v="2"/>
    <x v="0"/>
    <x v="0"/>
    <n v="0.49004999999999999"/>
  </r>
  <r>
    <x v="52"/>
    <x v="50"/>
    <x v="52"/>
    <s v="R-L-2.5"/>
    <x v="52"/>
    <x v="1"/>
    <x v="3"/>
    <n v="27.48"/>
    <x v="14"/>
    <x v="0"/>
    <x v="1"/>
    <x v="0"/>
    <x v="0"/>
    <x v="2"/>
    <n v="0.21509999999999996"/>
  </r>
  <r>
    <x v="53"/>
    <x v="51"/>
    <x v="53"/>
    <s v="R-L-2.5"/>
    <x v="53"/>
    <x v="1"/>
    <x v="3"/>
    <n v="27.48"/>
    <x v="14"/>
    <x v="0"/>
    <x v="1"/>
    <x v="0"/>
    <x v="0"/>
    <x v="1"/>
    <n v="0.21509999999999996"/>
  </r>
  <r>
    <x v="54"/>
    <x v="52"/>
    <x v="54"/>
    <s v="R-L-2.5"/>
    <x v="54"/>
    <x v="1"/>
    <x v="3"/>
    <n v="27.48"/>
    <x v="14"/>
    <x v="0"/>
    <x v="0"/>
    <x v="0"/>
    <x v="0"/>
    <x v="3"/>
    <n v="0.21509999999999996"/>
  </r>
  <r>
    <x v="55"/>
    <x v="53"/>
    <x v="55"/>
    <s v="R-L-2.5"/>
    <x v="55"/>
    <x v="1"/>
    <x v="3"/>
    <n v="27.48"/>
    <x v="14"/>
    <x v="0"/>
    <x v="0"/>
    <x v="0"/>
    <x v="0"/>
    <x v="0"/>
    <n v="0.21509999999999996"/>
  </r>
  <r>
    <x v="56"/>
    <x v="22"/>
    <x v="56"/>
    <s v="R-L-2.5"/>
    <x v="56"/>
    <x v="1"/>
    <x v="3"/>
    <n v="27.48"/>
    <x v="14"/>
    <x v="0"/>
    <x v="0"/>
    <x v="0"/>
    <x v="0"/>
    <x v="3"/>
    <n v="0.21509999999999996"/>
  </r>
  <r>
    <x v="57"/>
    <x v="54"/>
    <x v="57"/>
    <s v="R-M-2.5"/>
    <x v="57"/>
    <x v="0"/>
    <x v="3"/>
    <n v="22.88"/>
    <x v="15"/>
    <x v="2"/>
    <x v="0"/>
    <x v="1"/>
    <x v="0"/>
    <x v="3"/>
    <n v="0.21509999999999996"/>
  </r>
  <r>
    <x v="58"/>
    <x v="55"/>
    <x v="58"/>
    <s v="R-M-2.5"/>
    <x v="58"/>
    <x v="0"/>
    <x v="3"/>
    <n v="22.88"/>
    <x v="15"/>
    <x v="0"/>
    <x v="1"/>
    <x v="1"/>
    <x v="0"/>
    <x v="1"/>
    <n v="0.21509999999999996"/>
  </r>
  <r>
    <x v="59"/>
    <x v="56"/>
    <x v="59"/>
    <s v="A-D-2.5"/>
    <x v="59"/>
    <x v="0"/>
    <x v="2"/>
    <n v="22.88"/>
    <x v="15"/>
    <x v="0"/>
    <x v="1"/>
    <x v="2"/>
    <x v="0"/>
    <x v="0"/>
    <n v="0.34964999999999996"/>
  </r>
  <r>
    <x v="60"/>
    <x v="57"/>
    <x v="60"/>
    <s v="A-D-2.5"/>
    <x v="60"/>
    <x v="0"/>
    <x v="2"/>
    <n v="22.88"/>
    <x v="15"/>
    <x v="0"/>
    <x v="0"/>
    <x v="2"/>
    <x v="0"/>
    <x v="3"/>
    <n v="0.34964999999999996"/>
  </r>
  <r>
    <x v="61"/>
    <x v="58"/>
    <x v="61"/>
    <s v="A-D-2.5"/>
    <x v="61"/>
    <x v="0"/>
    <x v="2"/>
    <n v="22.88"/>
    <x v="15"/>
    <x v="2"/>
    <x v="0"/>
    <x v="2"/>
    <x v="0"/>
    <x v="3"/>
    <n v="0.34964999999999996"/>
  </r>
  <r>
    <x v="62"/>
    <x v="59"/>
    <x v="62"/>
    <s v="E-L-2.5"/>
    <x v="62"/>
    <x v="2"/>
    <x v="1"/>
    <n v="34.159999999999997"/>
    <x v="16"/>
    <x v="0"/>
    <x v="0"/>
    <x v="0"/>
    <x v="0"/>
    <x v="1"/>
    <n v="0.49004999999999999"/>
  </r>
  <r>
    <x v="63"/>
    <x v="60"/>
    <x v="63"/>
    <s v="E-L-2.5"/>
    <x v="63"/>
    <x v="2"/>
    <x v="1"/>
    <n v="34.159999999999997"/>
    <x v="16"/>
    <x v="1"/>
    <x v="1"/>
    <x v="0"/>
    <x v="0"/>
    <x v="2"/>
    <n v="0.49004999999999999"/>
  </r>
  <r>
    <x v="64"/>
    <x v="61"/>
    <x v="64"/>
    <s v="E-L-2.5"/>
    <x v="64"/>
    <x v="2"/>
    <x v="1"/>
    <n v="34.159999999999997"/>
    <x v="16"/>
    <x v="0"/>
    <x v="0"/>
    <x v="0"/>
    <x v="0"/>
    <x v="1"/>
    <n v="0.49004999999999999"/>
  </r>
  <r>
    <x v="65"/>
    <x v="62"/>
    <x v="65"/>
    <s v="L-M-2.5"/>
    <x v="65"/>
    <x v="2"/>
    <x v="0"/>
    <n v="33.46"/>
    <x v="17"/>
    <x v="0"/>
    <x v="1"/>
    <x v="1"/>
    <x v="0"/>
    <x v="2"/>
    <n v="0.61814999999999998"/>
  </r>
  <r>
    <x v="66"/>
    <x v="63"/>
    <x v="66"/>
    <s v="L-M-2.5"/>
    <x v="66"/>
    <x v="2"/>
    <x v="0"/>
    <n v="33.46"/>
    <x v="17"/>
    <x v="0"/>
    <x v="0"/>
    <x v="1"/>
    <x v="0"/>
    <x v="1"/>
    <n v="0.61814999999999998"/>
  </r>
  <r>
    <x v="67"/>
    <x v="64"/>
    <x v="67"/>
    <s v="L-M-2.5"/>
    <x v="67"/>
    <x v="2"/>
    <x v="0"/>
    <n v="33.46"/>
    <x v="17"/>
    <x v="0"/>
    <x v="0"/>
    <x v="1"/>
    <x v="0"/>
    <x v="1"/>
    <n v="0.61814999999999998"/>
  </r>
  <r>
    <x v="68"/>
    <x v="65"/>
    <x v="68"/>
    <s v="L-M-2.5"/>
    <x v="68"/>
    <x v="2"/>
    <x v="0"/>
    <n v="33.46"/>
    <x v="17"/>
    <x v="0"/>
    <x v="0"/>
    <x v="1"/>
    <x v="0"/>
    <x v="2"/>
    <n v="0.61814999999999998"/>
  </r>
  <r>
    <x v="69"/>
    <x v="66"/>
    <x v="69"/>
    <s v="A-M-2.5"/>
    <x v="69"/>
    <x v="1"/>
    <x v="2"/>
    <n v="25.88"/>
    <x v="18"/>
    <x v="0"/>
    <x v="0"/>
    <x v="1"/>
    <x v="0"/>
    <x v="3"/>
    <n v="0.34964999999999996"/>
  </r>
  <r>
    <x v="70"/>
    <x v="67"/>
    <x v="70"/>
    <s v="E-M-2.5"/>
    <x v="70"/>
    <x v="2"/>
    <x v="1"/>
    <n v="31.62"/>
    <x v="19"/>
    <x v="0"/>
    <x v="1"/>
    <x v="1"/>
    <x v="0"/>
    <x v="2"/>
    <n v="0.49004999999999999"/>
  </r>
  <r>
    <x v="71"/>
    <x v="68"/>
    <x v="71"/>
    <s v="E-M-2.5"/>
    <x v="71"/>
    <x v="2"/>
    <x v="1"/>
    <n v="31.62"/>
    <x v="19"/>
    <x v="0"/>
    <x v="0"/>
    <x v="1"/>
    <x v="0"/>
    <x v="3"/>
    <n v="0.49004999999999999"/>
  </r>
  <r>
    <x v="72"/>
    <x v="69"/>
    <x v="72"/>
    <s v="E-M-2.5"/>
    <x v="72"/>
    <x v="2"/>
    <x v="1"/>
    <n v="31.62"/>
    <x v="19"/>
    <x v="0"/>
    <x v="1"/>
    <x v="1"/>
    <x v="0"/>
    <x v="1"/>
    <n v="0.49004999999999999"/>
  </r>
  <r>
    <x v="73"/>
    <x v="70"/>
    <x v="73"/>
    <s v="E-M-2.5"/>
    <x v="73"/>
    <x v="2"/>
    <x v="1"/>
    <n v="31.62"/>
    <x v="19"/>
    <x v="2"/>
    <x v="0"/>
    <x v="1"/>
    <x v="0"/>
    <x v="0"/>
    <n v="0.49004999999999999"/>
  </r>
  <r>
    <x v="74"/>
    <x v="71"/>
    <x v="74"/>
    <s v="R-D-2.5"/>
    <x v="74"/>
    <x v="0"/>
    <x v="3"/>
    <n v="20.58"/>
    <x v="20"/>
    <x v="0"/>
    <x v="1"/>
    <x v="2"/>
    <x v="0"/>
    <x v="1"/>
    <n v="0.21509999999999996"/>
  </r>
  <r>
    <x v="75"/>
    <x v="72"/>
    <x v="75"/>
    <s v="R-D-2.5"/>
    <x v="75"/>
    <x v="0"/>
    <x v="3"/>
    <n v="20.58"/>
    <x v="20"/>
    <x v="1"/>
    <x v="0"/>
    <x v="2"/>
    <x v="0"/>
    <x v="1"/>
    <n v="0.21509999999999996"/>
  </r>
  <r>
    <x v="76"/>
    <x v="73"/>
    <x v="76"/>
    <s v="R-D-2.5"/>
    <x v="76"/>
    <x v="0"/>
    <x v="3"/>
    <n v="20.58"/>
    <x v="20"/>
    <x v="0"/>
    <x v="0"/>
    <x v="2"/>
    <x v="0"/>
    <x v="2"/>
    <n v="0.21509999999999996"/>
  </r>
  <r>
    <x v="77"/>
    <x v="74"/>
    <x v="77"/>
    <s v="L-D-2.5"/>
    <x v="77"/>
    <x v="2"/>
    <x v="0"/>
    <n v="29.78"/>
    <x v="21"/>
    <x v="1"/>
    <x v="0"/>
    <x v="2"/>
    <x v="0"/>
    <x v="3"/>
    <n v="0.61814999999999998"/>
  </r>
  <r>
    <x v="78"/>
    <x v="75"/>
    <x v="78"/>
    <s v="L-D-2.5"/>
    <x v="78"/>
    <x v="2"/>
    <x v="0"/>
    <n v="29.78"/>
    <x v="21"/>
    <x v="0"/>
    <x v="0"/>
    <x v="2"/>
    <x v="0"/>
    <x v="1"/>
    <n v="0.61814999999999998"/>
  </r>
  <r>
    <x v="79"/>
    <x v="76"/>
    <x v="79"/>
    <s v="A-L-2.5"/>
    <x v="79"/>
    <x v="2"/>
    <x v="2"/>
    <n v="29.78"/>
    <x v="21"/>
    <x v="0"/>
    <x v="0"/>
    <x v="0"/>
    <x v="0"/>
    <x v="3"/>
    <n v="0.34964999999999996"/>
  </r>
  <r>
    <x v="80"/>
    <x v="77"/>
    <x v="80"/>
    <s v="L-D-2.5"/>
    <x v="80"/>
    <x v="2"/>
    <x v="0"/>
    <n v="29.78"/>
    <x v="21"/>
    <x v="0"/>
    <x v="1"/>
    <x v="2"/>
    <x v="0"/>
    <x v="0"/>
    <n v="0.61814999999999998"/>
  </r>
  <r>
    <x v="81"/>
    <x v="78"/>
    <x v="81"/>
    <s v="L-D-2.5"/>
    <x v="81"/>
    <x v="2"/>
    <x v="0"/>
    <n v="29.78"/>
    <x v="21"/>
    <x v="2"/>
    <x v="0"/>
    <x v="2"/>
    <x v="0"/>
    <x v="3"/>
    <n v="0.61814999999999998"/>
  </r>
  <r>
    <x v="82"/>
    <x v="79"/>
    <x v="82"/>
    <s v="L-D-2.5"/>
    <x v="82"/>
    <x v="2"/>
    <x v="0"/>
    <n v="29.78"/>
    <x v="21"/>
    <x v="0"/>
    <x v="1"/>
    <x v="2"/>
    <x v="0"/>
    <x v="3"/>
    <n v="0.61814999999999998"/>
  </r>
  <r>
    <x v="83"/>
    <x v="80"/>
    <x v="83"/>
    <s v="L-D-2.5"/>
    <x v="83"/>
    <x v="2"/>
    <x v="0"/>
    <n v="29.78"/>
    <x v="21"/>
    <x v="0"/>
    <x v="1"/>
    <x v="2"/>
    <x v="0"/>
    <x v="0"/>
    <n v="0.61814999999999998"/>
  </r>
  <r>
    <x v="84"/>
    <x v="81"/>
    <x v="84"/>
    <s v="L-D-2.5"/>
    <x v="84"/>
    <x v="2"/>
    <x v="0"/>
    <n v="29.78"/>
    <x v="21"/>
    <x v="1"/>
    <x v="1"/>
    <x v="2"/>
    <x v="0"/>
    <x v="1"/>
    <n v="0.61814999999999998"/>
  </r>
  <r>
    <x v="85"/>
    <x v="82"/>
    <x v="85"/>
    <s v="A-D-2.5"/>
    <x v="85"/>
    <x v="1"/>
    <x v="2"/>
    <n v="22.88"/>
    <x v="22"/>
    <x v="0"/>
    <x v="1"/>
    <x v="2"/>
    <x v="0"/>
    <x v="0"/>
    <n v="0.34964999999999996"/>
  </r>
  <r>
    <x v="86"/>
    <x v="83"/>
    <x v="86"/>
    <s v="A-D-2.5"/>
    <x v="86"/>
    <x v="1"/>
    <x v="2"/>
    <n v="22.88"/>
    <x v="22"/>
    <x v="0"/>
    <x v="1"/>
    <x v="2"/>
    <x v="0"/>
    <x v="0"/>
    <n v="0.34964999999999996"/>
  </r>
  <r>
    <x v="87"/>
    <x v="84"/>
    <x v="87"/>
    <s v="R-M-2.5"/>
    <x v="87"/>
    <x v="1"/>
    <x v="3"/>
    <n v="22.88"/>
    <x v="22"/>
    <x v="0"/>
    <x v="0"/>
    <x v="1"/>
    <x v="0"/>
    <x v="3"/>
    <n v="0.21509999999999996"/>
  </r>
  <r>
    <x v="88"/>
    <x v="85"/>
    <x v="88"/>
    <s v="A-D-2.5"/>
    <x v="88"/>
    <x v="1"/>
    <x v="2"/>
    <n v="22.88"/>
    <x v="22"/>
    <x v="0"/>
    <x v="0"/>
    <x v="2"/>
    <x v="0"/>
    <x v="2"/>
    <n v="0.34964999999999996"/>
  </r>
  <r>
    <x v="89"/>
    <x v="86"/>
    <x v="89"/>
    <s v="R-M-2.5"/>
    <x v="89"/>
    <x v="1"/>
    <x v="3"/>
    <n v="22.88"/>
    <x v="22"/>
    <x v="0"/>
    <x v="0"/>
    <x v="1"/>
    <x v="0"/>
    <x v="0"/>
    <n v="0.21509999999999996"/>
  </r>
  <r>
    <x v="90"/>
    <x v="87"/>
    <x v="90"/>
    <s v="A-D-2.5"/>
    <x v="90"/>
    <x v="1"/>
    <x v="2"/>
    <n v="22.88"/>
    <x v="22"/>
    <x v="0"/>
    <x v="0"/>
    <x v="2"/>
    <x v="0"/>
    <x v="0"/>
    <n v="0.34964999999999996"/>
  </r>
  <r>
    <x v="91"/>
    <x v="88"/>
    <x v="91"/>
    <s v="R-M-2.5"/>
    <x v="91"/>
    <x v="1"/>
    <x v="3"/>
    <n v="22.88"/>
    <x v="22"/>
    <x v="0"/>
    <x v="0"/>
    <x v="1"/>
    <x v="0"/>
    <x v="2"/>
    <n v="0.21509999999999996"/>
  </r>
  <r>
    <x v="92"/>
    <x v="89"/>
    <x v="92"/>
    <s v="A-D-2.5"/>
    <x v="92"/>
    <x v="1"/>
    <x v="2"/>
    <n v="22.88"/>
    <x v="22"/>
    <x v="0"/>
    <x v="0"/>
    <x v="2"/>
    <x v="0"/>
    <x v="0"/>
    <n v="0.34964999999999996"/>
  </r>
  <r>
    <x v="93"/>
    <x v="90"/>
    <x v="93"/>
    <s v="A-D-2.5"/>
    <x v="93"/>
    <x v="1"/>
    <x v="2"/>
    <n v="22.88"/>
    <x v="22"/>
    <x v="0"/>
    <x v="1"/>
    <x v="2"/>
    <x v="0"/>
    <x v="1"/>
    <n v="0.34964999999999996"/>
  </r>
  <r>
    <x v="94"/>
    <x v="91"/>
    <x v="94"/>
    <s v="E-D-2.5"/>
    <x v="94"/>
    <x v="2"/>
    <x v="1"/>
    <n v="27.94"/>
    <x v="23"/>
    <x v="0"/>
    <x v="1"/>
    <x v="2"/>
    <x v="0"/>
    <x v="3"/>
    <n v="0.49004999999999999"/>
  </r>
  <r>
    <x v="95"/>
    <x v="92"/>
    <x v="95"/>
    <s v="E-D-2.5"/>
    <x v="95"/>
    <x v="2"/>
    <x v="1"/>
    <n v="27.94"/>
    <x v="23"/>
    <x v="0"/>
    <x v="0"/>
    <x v="2"/>
    <x v="0"/>
    <x v="1"/>
    <n v="0.49004999999999999"/>
  </r>
  <r>
    <x v="96"/>
    <x v="93"/>
    <x v="96"/>
    <s v="E-D-2.5"/>
    <x v="96"/>
    <x v="2"/>
    <x v="1"/>
    <n v="27.94"/>
    <x v="23"/>
    <x v="0"/>
    <x v="1"/>
    <x v="2"/>
    <x v="0"/>
    <x v="0"/>
    <n v="0.49004999999999999"/>
  </r>
  <r>
    <x v="97"/>
    <x v="94"/>
    <x v="97"/>
    <s v="R-L-2.5"/>
    <x v="97"/>
    <x v="2"/>
    <x v="3"/>
    <n v="27.48"/>
    <x v="24"/>
    <x v="0"/>
    <x v="1"/>
    <x v="0"/>
    <x v="0"/>
    <x v="3"/>
    <n v="0.21509999999999996"/>
  </r>
  <r>
    <x v="98"/>
    <x v="95"/>
    <x v="98"/>
    <s v="R-L-2.5"/>
    <x v="98"/>
    <x v="2"/>
    <x v="3"/>
    <n v="27.48"/>
    <x v="24"/>
    <x v="1"/>
    <x v="1"/>
    <x v="0"/>
    <x v="0"/>
    <x v="3"/>
    <n v="0.21509999999999996"/>
  </r>
  <r>
    <x v="99"/>
    <x v="96"/>
    <x v="99"/>
    <s v="R-L-2.5"/>
    <x v="99"/>
    <x v="2"/>
    <x v="3"/>
    <n v="27.48"/>
    <x v="24"/>
    <x v="0"/>
    <x v="1"/>
    <x v="0"/>
    <x v="0"/>
    <x v="1"/>
    <n v="0.21509999999999996"/>
  </r>
  <r>
    <x v="100"/>
    <x v="97"/>
    <x v="100"/>
    <s v="R-L-2.5"/>
    <x v="100"/>
    <x v="2"/>
    <x v="3"/>
    <n v="27.48"/>
    <x v="24"/>
    <x v="1"/>
    <x v="0"/>
    <x v="0"/>
    <x v="0"/>
    <x v="0"/>
    <n v="0.21509999999999996"/>
  </r>
  <r>
    <x v="101"/>
    <x v="98"/>
    <x v="101"/>
    <s v="R-L-2.5"/>
    <x v="101"/>
    <x v="2"/>
    <x v="3"/>
    <n v="27.48"/>
    <x v="24"/>
    <x v="0"/>
    <x v="0"/>
    <x v="0"/>
    <x v="0"/>
    <x v="3"/>
    <n v="0.21509999999999996"/>
  </r>
  <r>
    <x v="102"/>
    <x v="99"/>
    <x v="102"/>
    <s v="L-L-2.5"/>
    <x v="102"/>
    <x v="3"/>
    <x v="0"/>
    <n v="36.46"/>
    <x v="25"/>
    <x v="1"/>
    <x v="0"/>
    <x v="0"/>
    <x v="0"/>
    <x v="0"/>
    <n v="0.61814999999999998"/>
  </r>
  <r>
    <x v="103"/>
    <x v="100"/>
    <x v="103"/>
    <s v="L-L-2.5"/>
    <x v="103"/>
    <x v="3"/>
    <x v="0"/>
    <n v="36.46"/>
    <x v="25"/>
    <x v="0"/>
    <x v="1"/>
    <x v="0"/>
    <x v="0"/>
    <x v="1"/>
    <n v="0.61814999999999998"/>
  </r>
  <r>
    <x v="104"/>
    <x v="101"/>
    <x v="104"/>
    <s v="L-L-2.5"/>
    <x v="104"/>
    <x v="3"/>
    <x v="0"/>
    <n v="36.46"/>
    <x v="25"/>
    <x v="2"/>
    <x v="1"/>
    <x v="0"/>
    <x v="0"/>
    <x v="3"/>
    <n v="0.61814999999999998"/>
  </r>
  <r>
    <x v="105"/>
    <x v="102"/>
    <x v="105"/>
    <s v="A-M-2.5"/>
    <x v="105"/>
    <x v="2"/>
    <x v="2"/>
    <n v="25.88"/>
    <x v="26"/>
    <x v="0"/>
    <x v="0"/>
    <x v="1"/>
    <x v="0"/>
    <x v="3"/>
    <n v="0.34964999999999996"/>
  </r>
  <r>
    <x v="106"/>
    <x v="103"/>
    <x v="106"/>
    <s v="A-M-2.5"/>
    <x v="106"/>
    <x v="2"/>
    <x v="2"/>
    <n v="25.88"/>
    <x v="26"/>
    <x v="0"/>
    <x v="0"/>
    <x v="1"/>
    <x v="0"/>
    <x v="0"/>
    <n v="0.34964999999999996"/>
  </r>
  <r>
    <x v="107"/>
    <x v="104"/>
    <x v="107"/>
    <s v="A-M-2.5"/>
    <x v="107"/>
    <x v="2"/>
    <x v="2"/>
    <n v="25.88"/>
    <x v="26"/>
    <x v="0"/>
    <x v="0"/>
    <x v="1"/>
    <x v="0"/>
    <x v="0"/>
    <n v="0.34964999999999996"/>
  </r>
  <r>
    <x v="108"/>
    <x v="105"/>
    <x v="108"/>
    <s v="A-M-2.5"/>
    <x v="108"/>
    <x v="2"/>
    <x v="2"/>
    <n v="25.88"/>
    <x v="26"/>
    <x v="0"/>
    <x v="1"/>
    <x v="1"/>
    <x v="0"/>
    <x v="0"/>
    <n v="0.34964999999999996"/>
  </r>
  <r>
    <x v="109"/>
    <x v="106"/>
    <x v="109"/>
    <s v="R-D-2.5"/>
    <x v="109"/>
    <x v="1"/>
    <x v="3"/>
    <n v="20.58"/>
    <x v="27"/>
    <x v="1"/>
    <x v="1"/>
    <x v="2"/>
    <x v="0"/>
    <x v="2"/>
    <n v="0.21509999999999996"/>
  </r>
  <r>
    <x v="110"/>
    <x v="107"/>
    <x v="110"/>
    <s v="R-D-2.5"/>
    <x v="110"/>
    <x v="1"/>
    <x v="3"/>
    <n v="20.58"/>
    <x v="27"/>
    <x v="0"/>
    <x v="1"/>
    <x v="2"/>
    <x v="0"/>
    <x v="2"/>
    <n v="0.21509999999999996"/>
  </r>
  <r>
    <x v="111"/>
    <x v="108"/>
    <x v="111"/>
    <s v="E-L-2.5"/>
    <x v="111"/>
    <x v="3"/>
    <x v="1"/>
    <n v="34.159999999999997"/>
    <x v="28"/>
    <x v="0"/>
    <x v="1"/>
    <x v="0"/>
    <x v="0"/>
    <x v="3"/>
    <n v="0.49004999999999999"/>
  </r>
  <r>
    <x v="112"/>
    <x v="109"/>
    <x v="112"/>
    <s v="E-L-2.5"/>
    <x v="112"/>
    <x v="3"/>
    <x v="1"/>
    <n v="34.159999999999997"/>
    <x v="28"/>
    <x v="1"/>
    <x v="0"/>
    <x v="0"/>
    <x v="0"/>
    <x v="2"/>
    <n v="0.49004999999999999"/>
  </r>
  <r>
    <x v="113"/>
    <x v="110"/>
    <x v="54"/>
    <s v="L-M-2.5"/>
    <x v="54"/>
    <x v="3"/>
    <x v="0"/>
    <n v="33.46"/>
    <x v="29"/>
    <x v="0"/>
    <x v="0"/>
    <x v="1"/>
    <x v="0"/>
    <x v="1"/>
    <n v="0.61814999999999998"/>
  </r>
  <r>
    <x v="114"/>
    <x v="111"/>
    <x v="113"/>
    <s v="L-M-2.5"/>
    <x v="113"/>
    <x v="3"/>
    <x v="0"/>
    <n v="33.46"/>
    <x v="29"/>
    <x v="1"/>
    <x v="1"/>
    <x v="1"/>
    <x v="0"/>
    <x v="1"/>
    <n v="0.61814999999999998"/>
  </r>
  <r>
    <x v="115"/>
    <x v="112"/>
    <x v="114"/>
    <s v="L-M-2.5"/>
    <x v="114"/>
    <x v="3"/>
    <x v="0"/>
    <n v="33.46"/>
    <x v="29"/>
    <x v="0"/>
    <x v="1"/>
    <x v="1"/>
    <x v="0"/>
    <x v="2"/>
    <n v="0.61814999999999998"/>
  </r>
  <r>
    <x v="116"/>
    <x v="113"/>
    <x v="115"/>
    <s v="L-L-1"/>
    <x v="115"/>
    <x v="0"/>
    <x v="0"/>
    <n v="15.85"/>
    <x v="30"/>
    <x v="0"/>
    <x v="0"/>
    <x v="0"/>
    <x v="1"/>
    <x v="1"/>
    <n v="0.61814999999999998"/>
  </r>
  <r>
    <x v="117"/>
    <x v="114"/>
    <x v="116"/>
    <s v="L-L-1"/>
    <x v="116"/>
    <x v="0"/>
    <x v="0"/>
    <n v="15.85"/>
    <x v="30"/>
    <x v="0"/>
    <x v="1"/>
    <x v="0"/>
    <x v="1"/>
    <x v="1"/>
    <n v="0.61814999999999998"/>
  </r>
  <r>
    <x v="118"/>
    <x v="115"/>
    <x v="117"/>
    <s v="L-L-1"/>
    <x v="117"/>
    <x v="0"/>
    <x v="0"/>
    <n v="15.85"/>
    <x v="30"/>
    <x v="2"/>
    <x v="0"/>
    <x v="0"/>
    <x v="1"/>
    <x v="3"/>
    <n v="0.61814999999999998"/>
  </r>
  <r>
    <x v="119"/>
    <x v="116"/>
    <x v="118"/>
    <s v="E-M-2.5"/>
    <x v="118"/>
    <x v="3"/>
    <x v="1"/>
    <n v="31.62"/>
    <x v="31"/>
    <x v="0"/>
    <x v="1"/>
    <x v="1"/>
    <x v="0"/>
    <x v="2"/>
    <n v="0.49004999999999999"/>
  </r>
  <r>
    <x v="120"/>
    <x v="117"/>
    <x v="119"/>
    <s v="E-M-2.5"/>
    <x v="119"/>
    <x v="3"/>
    <x v="1"/>
    <n v="31.62"/>
    <x v="31"/>
    <x v="0"/>
    <x v="0"/>
    <x v="1"/>
    <x v="0"/>
    <x v="3"/>
    <n v="0.49004999999999999"/>
  </r>
  <r>
    <x v="121"/>
    <x v="118"/>
    <x v="120"/>
    <s v="R-M-2.5"/>
    <x v="120"/>
    <x v="2"/>
    <x v="3"/>
    <n v="22.88"/>
    <x v="32"/>
    <x v="0"/>
    <x v="0"/>
    <x v="1"/>
    <x v="0"/>
    <x v="2"/>
    <n v="0.21509999999999996"/>
  </r>
  <r>
    <x v="122"/>
    <x v="39"/>
    <x v="121"/>
    <s v="A-D-2.5"/>
    <x v="121"/>
    <x v="2"/>
    <x v="2"/>
    <n v="22.88"/>
    <x v="32"/>
    <x v="0"/>
    <x v="0"/>
    <x v="2"/>
    <x v="0"/>
    <x v="3"/>
    <n v="0.34964999999999996"/>
  </r>
  <r>
    <x v="123"/>
    <x v="119"/>
    <x v="122"/>
    <s v="A-D-2.5"/>
    <x v="122"/>
    <x v="2"/>
    <x v="2"/>
    <n v="22.88"/>
    <x v="32"/>
    <x v="0"/>
    <x v="0"/>
    <x v="2"/>
    <x v="0"/>
    <x v="0"/>
    <n v="0.34964999999999996"/>
  </r>
  <r>
    <x v="124"/>
    <x v="120"/>
    <x v="123"/>
    <s v="R-M-2.5"/>
    <x v="123"/>
    <x v="2"/>
    <x v="3"/>
    <n v="22.88"/>
    <x v="32"/>
    <x v="0"/>
    <x v="1"/>
    <x v="1"/>
    <x v="0"/>
    <x v="0"/>
    <n v="0.21509999999999996"/>
  </r>
  <r>
    <x v="125"/>
    <x v="121"/>
    <x v="124"/>
    <s v="R-M-2.5"/>
    <x v="124"/>
    <x v="2"/>
    <x v="3"/>
    <n v="22.88"/>
    <x v="32"/>
    <x v="0"/>
    <x v="1"/>
    <x v="1"/>
    <x v="0"/>
    <x v="0"/>
    <n v="0.21509999999999996"/>
  </r>
  <r>
    <x v="126"/>
    <x v="122"/>
    <x v="125"/>
    <s v="A-D-2.5"/>
    <x v="125"/>
    <x v="2"/>
    <x v="2"/>
    <n v="22.88"/>
    <x v="32"/>
    <x v="0"/>
    <x v="0"/>
    <x v="2"/>
    <x v="0"/>
    <x v="3"/>
    <n v="0.34964999999999996"/>
  </r>
  <r>
    <x v="127"/>
    <x v="123"/>
    <x v="126"/>
    <s v="L-D-2.5"/>
    <x v="126"/>
    <x v="3"/>
    <x v="0"/>
    <n v="29.78"/>
    <x v="33"/>
    <x v="1"/>
    <x v="0"/>
    <x v="2"/>
    <x v="0"/>
    <x v="3"/>
    <n v="0.61814999999999998"/>
  </r>
  <r>
    <x v="128"/>
    <x v="124"/>
    <x v="127"/>
    <s v="L-D-2.5"/>
    <x v="127"/>
    <x v="3"/>
    <x v="0"/>
    <n v="29.78"/>
    <x v="33"/>
    <x v="0"/>
    <x v="0"/>
    <x v="2"/>
    <x v="0"/>
    <x v="0"/>
    <n v="0.61814999999999998"/>
  </r>
  <r>
    <x v="129"/>
    <x v="125"/>
    <x v="128"/>
    <s v="A-L-2.5"/>
    <x v="128"/>
    <x v="3"/>
    <x v="2"/>
    <n v="29.78"/>
    <x v="33"/>
    <x v="0"/>
    <x v="0"/>
    <x v="0"/>
    <x v="0"/>
    <x v="0"/>
    <n v="0.34964999999999996"/>
  </r>
  <r>
    <x v="130"/>
    <x v="126"/>
    <x v="129"/>
    <s v="A-L-2.5"/>
    <x v="129"/>
    <x v="3"/>
    <x v="2"/>
    <n v="29.78"/>
    <x v="33"/>
    <x v="0"/>
    <x v="0"/>
    <x v="0"/>
    <x v="0"/>
    <x v="0"/>
    <n v="0.34964999999999996"/>
  </r>
  <r>
    <x v="131"/>
    <x v="38"/>
    <x v="130"/>
    <s v="L-D-2.5"/>
    <x v="130"/>
    <x v="3"/>
    <x v="0"/>
    <n v="29.78"/>
    <x v="33"/>
    <x v="0"/>
    <x v="1"/>
    <x v="2"/>
    <x v="0"/>
    <x v="2"/>
    <n v="0.61814999999999998"/>
  </r>
  <r>
    <x v="132"/>
    <x v="72"/>
    <x v="131"/>
    <s v="A-L-2.5"/>
    <x v="131"/>
    <x v="3"/>
    <x v="2"/>
    <n v="29.78"/>
    <x v="33"/>
    <x v="0"/>
    <x v="0"/>
    <x v="0"/>
    <x v="0"/>
    <x v="1"/>
    <n v="0.34964999999999996"/>
  </r>
  <r>
    <x v="133"/>
    <x v="127"/>
    <x v="132"/>
    <s v="L-D-2.5"/>
    <x v="132"/>
    <x v="3"/>
    <x v="0"/>
    <n v="29.78"/>
    <x v="33"/>
    <x v="0"/>
    <x v="0"/>
    <x v="2"/>
    <x v="0"/>
    <x v="1"/>
    <n v="0.61814999999999998"/>
  </r>
  <r>
    <x v="134"/>
    <x v="128"/>
    <x v="133"/>
    <s v="A-L-2.5"/>
    <x v="133"/>
    <x v="3"/>
    <x v="2"/>
    <n v="29.78"/>
    <x v="33"/>
    <x v="0"/>
    <x v="1"/>
    <x v="0"/>
    <x v="0"/>
    <x v="1"/>
    <n v="0.34964999999999996"/>
  </r>
  <r>
    <x v="135"/>
    <x v="129"/>
    <x v="134"/>
    <s v="A-L-2.5"/>
    <x v="134"/>
    <x v="3"/>
    <x v="2"/>
    <n v="29.78"/>
    <x v="33"/>
    <x v="1"/>
    <x v="1"/>
    <x v="0"/>
    <x v="0"/>
    <x v="0"/>
    <n v="0.34964999999999996"/>
  </r>
  <r>
    <x v="136"/>
    <x v="130"/>
    <x v="135"/>
    <s v="E-L-1"/>
    <x v="135"/>
    <x v="0"/>
    <x v="1"/>
    <n v="14.85"/>
    <x v="34"/>
    <x v="0"/>
    <x v="0"/>
    <x v="0"/>
    <x v="1"/>
    <x v="3"/>
    <n v="0.49004999999999999"/>
  </r>
  <r>
    <x v="137"/>
    <x v="131"/>
    <x v="136"/>
    <s v="E-L-1"/>
    <x v="136"/>
    <x v="0"/>
    <x v="1"/>
    <n v="14.85"/>
    <x v="34"/>
    <x v="0"/>
    <x v="0"/>
    <x v="0"/>
    <x v="1"/>
    <x v="0"/>
    <n v="0.49004999999999999"/>
  </r>
  <r>
    <x v="138"/>
    <x v="132"/>
    <x v="137"/>
    <s v="E-L-1"/>
    <x v="137"/>
    <x v="0"/>
    <x v="1"/>
    <n v="14.85"/>
    <x v="34"/>
    <x v="0"/>
    <x v="0"/>
    <x v="0"/>
    <x v="1"/>
    <x v="0"/>
    <n v="0.49004999999999999"/>
  </r>
  <r>
    <x v="139"/>
    <x v="71"/>
    <x v="138"/>
    <s v="E-L-1"/>
    <x v="138"/>
    <x v="0"/>
    <x v="1"/>
    <n v="14.85"/>
    <x v="34"/>
    <x v="0"/>
    <x v="1"/>
    <x v="0"/>
    <x v="1"/>
    <x v="1"/>
    <n v="0.49004999999999999"/>
  </r>
  <r>
    <x v="140"/>
    <x v="121"/>
    <x v="139"/>
    <s v="L-M-1"/>
    <x v="139"/>
    <x v="0"/>
    <x v="0"/>
    <n v="14.55"/>
    <x v="35"/>
    <x v="0"/>
    <x v="0"/>
    <x v="1"/>
    <x v="1"/>
    <x v="0"/>
    <n v="0.61814999999999998"/>
  </r>
  <r>
    <x v="141"/>
    <x v="133"/>
    <x v="140"/>
    <s v="L-M-1"/>
    <x v="140"/>
    <x v="0"/>
    <x v="0"/>
    <n v="14.55"/>
    <x v="35"/>
    <x v="0"/>
    <x v="0"/>
    <x v="1"/>
    <x v="1"/>
    <x v="1"/>
    <n v="0.61814999999999998"/>
  </r>
  <r>
    <x v="142"/>
    <x v="134"/>
    <x v="141"/>
    <s v="L-M-1"/>
    <x v="141"/>
    <x v="0"/>
    <x v="0"/>
    <n v="14.55"/>
    <x v="35"/>
    <x v="0"/>
    <x v="0"/>
    <x v="1"/>
    <x v="1"/>
    <x v="0"/>
    <n v="0.61814999999999998"/>
  </r>
  <r>
    <x v="143"/>
    <x v="132"/>
    <x v="142"/>
    <s v="L-M-1"/>
    <x v="142"/>
    <x v="0"/>
    <x v="0"/>
    <n v="14.55"/>
    <x v="35"/>
    <x v="0"/>
    <x v="1"/>
    <x v="1"/>
    <x v="1"/>
    <x v="0"/>
    <n v="0.61814999999999998"/>
  </r>
  <r>
    <x v="144"/>
    <x v="135"/>
    <x v="143"/>
    <s v="E-D-2.5"/>
    <x v="143"/>
    <x v="3"/>
    <x v="1"/>
    <n v="27.94"/>
    <x v="36"/>
    <x v="1"/>
    <x v="0"/>
    <x v="2"/>
    <x v="0"/>
    <x v="3"/>
    <n v="0.49004999999999999"/>
  </r>
  <r>
    <x v="145"/>
    <x v="136"/>
    <x v="144"/>
    <s v="E-D-2.5"/>
    <x v="144"/>
    <x v="3"/>
    <x v="1"/>
    <n v="27.94"/>
    <x v="36"/>
    <x v="1"/>
    <x v="1"/>
    <x v="2"/>
    <x v="0"/>
    <x v="0"/>
    <n v="0.49004999999999999"/>
  </r>
  <r>
    <x v="146"/>
    <x v="131"/>
    <x v="145"/>
    <s v="E-D-2.5"/>
    <x v="145"/>
    <x v="3"/>
    <x v="1"/>
    <n v="27.94"/>
    <x v="36"/>
    <x v="2"/>
    <x v="1"/>
    <x v="2"/>
    <x v="0"/>
    <x v="0"/>
    <n v="0.49004999999999999"/>
  </r>
  <r>
    <x v="147"/>
    <x v="68"/>
    <x v="146"/>
    <s v="E-D-2.5"/>
    <x v="146"/>
    <x v="3"/>
    <x v="1"/>
    <n v="27.94"/>
    <x v="36"/>
    <x v="0"/>
    <x v="1"/>
    <x v="2"/>
    <x v="0"/>
    <x v="3"/>
    <n v="0.49004999999999999"/>
  </r>
  <r>
    <x v="148"/>
    <x v="137"/>
    <x v="147"/>
    <s v="E-M-1"/>
    <x v="147"/>
    <x v="0"/>
    <x v="1"/>
    <n v="13.75"/>
    <x v="37"/>
    <x v="0"/>
    <x v="1"/>
    <x v="1"/>
    <x v="1"/>
    <x v="0"/>
    <n v="0.49004999999999999"/>
  </r>
  <r>
    <x v="149"/>
    <x v="138"/>
    <x v="148"/>
    <s v="E-M-1"/>
    <x v="148"/>
    <x v="0"/>
    <x v="1"/>
    <n v="13.75"/>
    <x v="37"/>
    <x v="0"/>
    <x v="0"/>
    <x v="1"/>
    <x v="1"/>
    <x v="0"/>
    <n v="0.49004999999999999"/>
  </r>
  <r>
    <x v="150"/>
    <x v="139"/>
    <x v="149"/>
    <s v="E-M-1"/>
    <x v="149"/>
    <x v="0"/>
    <x v="1"/>
    <n v="13.75"/>
    <x v="37"/>
    <x v="0"/>
    <x v="1"/>
    <x v="1"/>
    <x v="1"/>
    <x v="3"/>
    <n v="0.49004999999999999"/>
  </r>
  <r>
    <x v="151"/>
    <x v="140"/>
    <x v="150"/>
    <s v="E-M-1"/>
    <x v="150"/>
    <x v="0"/>
    <x v="1"/>
    <n v="13.75"/>
    <x v="37"/>
    <x v="0"/>
    <x v="0"/>
    <x v="1"/>
    <x v="1"/>
    <x v="3"/>
    <n v="0.49004999999999999"/>
  </r>
  <r>
    <x v="152"/>
    <x v="141"/>
    <x v="61"/>
    <s v="E-M-1"/>
    <x v="61"/>
    <x v="0"/>
    <x v="1"/>
    <n v="13.75"/>
    <x v="37"/>
    <x v="2"/>
    <x v="0"/>
    <x v="1"/>
    <x v="1"/>
    <x v="3"/>
    <n v="0.49004999999999999"/>
  </r>
  <r>
    <x v="153"/>
    <x v="142"/>
    <x v="151"/>
    <s v="E-M-1"/>
    <x v="151"/>
    <x v="0"/>
    <x v="1"/>
    <n v="13.75"/>
    <x v="37"/>
    <x v="1"/>
    <x v="0"/>
    <x v="1"/>
    <x v="1"/>
    <x v="0"/>
    <n v="0.49004999999999999"/>
  </r>
  <r>
    <x v="154"/>
    <x v="143"/>
    <x v="152"/>
    <s v="R-L-2.5"/>
    <x v="152"/>
    <x v="3"/>
    <x v="3"/>
    <n v="27.48"/>
    <x v="38"/>
    <x v="0"/>
    <x v="0"/>
    <x v="0"/>
    <x v="0"/>
    <x v="3"/>
    <n v="0.21509999999999996"/>
  </r>
  <r>
    <x v="155"/>
    <x v="144"/>
    <x v="153"/>
    <s v="R-D-2.5"/>
    <x v="153"/>
    <x v="2"/>
    <x v="3"/>
    <n v="20.58"/>
    <x v="39"/>
    <x v="1"/>
    <x v="1"/>
    <x v="2"/>
    <x v="0"/>
    <x v="3"/>
    <n v="0.21509999999999996"/>
  </r>
  <r>
    <x v="156"/>
    <x v="145"/>
    <x v="154"/>
    <s v="R-D-2.5"/>
    <x v="154"/>
    <x v="2"/>
    <x v="3"/>
    <n v="20.58"/>
    <x v="39"/>
    <x v="0"/>
    <x v="0"/>
    <x v="2"/>
    <x v="0"/>
    <x v="3"/>
    <n v="0.21509999999999996"/>
  </r>
  <r>
    <x v="157"/>
    <x v="146"/>
    <x v="155"/>
    <s v="R-D-2.5"/>
    <x v="155"/>
    <x v="2"/>
    <x v="3"/>
    <n v="20.58"/>
    <x v="39"/>
    <x v="1"/>
    <x v="1"/>
    <x v="2"/>
    <x v="0"/>
    <x v="1"/>
    <n v="0.21509999999999996"/>
  </r>
  <r>
    <x v="158"/>
    <x v="147"/>
    <x v="156"/>
    <s v="R-D-2.5"/>
    <x v="156"/>
    <x v="2"/>
    <x v="3"/>
    <n v="20.58"/>
    <x v="39"/>
    <x v="1"/>
    <x v="1"/>
    <x v="2"/>
    <x v="0"/>
    <x v="0"/>
    <n v="0.21509999999999996"/>
  </r>
  <r>
    <x v="159"/>
    <x v="148"/>
    <x v="157"/>
    <s v="R-D-2.5"/>
    <x v="157"/>
    <x v="2"/>
    <x v="3"/>
    <n v="20.58"/>
    <x v="39"/>
    <x v="0"/>
    <x v="1"/>
    <x v="2"/>
    <x v="0"/>
    <x v="0"/>
    <n v="0.21509999999999996"/>
  </r>
  <r>
    <x v="160"/>
    <x v="149"/>
    <x v="158"/>
    <s v="R-D-2.5"/>
    <x v="158"/>
    <x v="2"/>
    <x v="3"/>
    <n v="20.58"/>
    <x v="39"/>
    <x v="0"/>
    <x v="1"/>
    <x v="2"/>
    <x v="0"/>
    <x v="2"/>
    <n v="0.21509999999999996"/>
  </r>
  <r>
    <x v="161"/>
    <x v="150"/>
    <x v="159"/>
    <s v="R-D-2.5"/>
    <x v="159"/>
    <x v="2"/>
    <x v="3"/>
    <n v="20.58"/>
    <x v="39"/>
    <x v="0"/>
    <x v="1"/>
    <x v="2"/>
    <x v="0"/>
    <x v="3"/>
    <n v="0.21509999999999996"/>
  </r>
  <r>
    <x v="162"/>
    <x v="151"/>
    <x v="160"/>
    <s v="L-L-1"/>
    <x v="160"/>
    <x v="1"/>
    <x v="0"/>
    <n v="15.85"/>
    <x v="40"/>
    <x v="0"/>
    <x v="0"/>
    <x v="0"/>
    <x v="1"/>
    <x v="2"/>
    <n v="0.61814999999999998"/>
  </r>
  <r>
    <x v="163"/>
    <x v="152"/>
    <x v="161"/>
    <s v="L-L-1"/>
    <x v="161"/>
    <x v="1"/>
    <x v="0"/>
    <n v="15.85"/>
    <x v="40"/>
    <x v="0"/>
    <x v="1"/>
    <x v="0"/>
    <x v="1"/>
    <x v="3"/>
    <n v="0.61814999999999998"/>
  </r>
  <r>
    <x v="164"/>
    <x v="153"/>
    <x v="162"/>
    <s v="L-L-1"/>
    <x v="162"/>
    <x v="1"/>
    <x v="0"/>
    <n v="15.85"/>
    <x v="40"/>
    <x v="0"/>
    <x v="1"/>
    <x v="0"/>
    <x v="1"/>
    <x v="2"/>
    <n v="0.61814999999999998"/>
  </r>
  <r>
    <x v="165"/>
    <x v="154"/>
    <x v="163"/>
    <s v="L-L-1"/>
    <x v="163"/>
    <x v="1"/>
    <x v="0"/>
    <n v="15.85"/>
    <x v="40"/>
    <x v="0"/>
    <x v="1"/>
    <x v="0"/>
    <x v="1"/>
    <x v="1"/>
    <n v="0.61814999999999998"/>
  </r>
  <r>
    <x v="166"/>
    <x v="155"/>
    <x v="54"/>
    <s v="L-L-1"/>
    <x v="54"/>
    <x v="1"/>
    <x v="0"/>
    <n v="15.85"/>
    <x v="40"/>
    <x v="0"/>
    <x v="0"/>
    <x v="0"/>
    <x v="1"/>
    <x v="2"/>
    <n v="0.61814999999999998"/>
  </r>
  <r>
    <x v="167"/>
    <x v="156"/>
    <x v="164"/>
    <s v="A-L-1"/>
    <x v="164"/>
    <x v="0"/>
    <x v="2"/>
    <n v="12.95"/>
    <x v="41"/>
    <x v="0"/>
    <x v="0"/>
    <x v="0"/>
    <x v="1"/>
    <x v="1"/>
    <n v="0.34964999999999996"/>
  </r>
  <r>
    <x v="168"/>
    <x v="157"/>
    <x v="165"/>
    <s v="A-L-1"/>
    <x v="165"/>
    <x v="0"/>
    <x v="2"/>
    <n v="12.95"/>
    <x v="41"/>
    <x v="0"/>
    <x v="0"/>
    <x v="0"/>
    <x v="1"/>
    <x v="0"/>
    <n v="0.34964999999999996"/>
  </r>
  <r>
    <x v="169"/>
    <x v="158"/>
    <x v="166"/>
    <s v="A-L-1"/>
    <x v="166"/>
    <x v="0"/>
    <x v="2"/>
    <n v="12.95"/>
    <x v="41"/>
    <x v="0"/>
    <x v="0"/>
    <x v="0"/>
    <x v="1"/>
    <x v="1"/>
    <n v="0.34964999999999996"/>
  </r>
  <r>
    <x v="170"/>
    <x v="159"/>
    <x v="167"/>
    <s v="L-D-1"/>
    <x v="167"/>
    <x v="0"/>
    <x v="0"/>
    <n v="12.95"/>
    <x v="41"/>
    <x v="0"/>
    <x v="1"/>
    <x v="2"/>
    <x v="1"/>
    <x v="1"/>
    <n v="0.61814999999999998"/>
  </r>
  <r>
    <x v="171"/>
    <x v="160"/>
    <x v="168"/>
    <s v="L-D-1"/>
    <x v="168"/>
    <x v="0"/>
    <x v="0"/>
    <n v="12.95"/>
    <x v="41"/>
    <x v="0"/>
    <x v="1"/>
    <x v="2"/>
    <x v="1"/>
    <x v="3"/>
    <n v="0.61814999999999998"/>
  </r>
  <r>
    <x v="172"/>
    <x v="161"/>
    <x v="169"/>
    <s v="L-D-1"/>
    <x v="169"/>
    <x v="0"/>
    <x v="0"/>
    <n v="12.95"/>
    <x v="41"/>
    <x v="0"/>
    <x v="1"/>
    <x v="2"/>
    <x v="1"/>
    <x v="1"/>
    <n v="0.61814999999999998"/>
  </r>
  <r>
    <x v="173"/>
    <x v="162"/>
    <x v="170"/>
    <s v="A-L-1"/>
    <x v="170"/>
    <x v="0"/>
    <x v="2"/>
    <n v="12.95"/>
    <x v="41"/>
    <x v="0"/>
    <x v="0"/>
    <x v="0"/>
    <x v="1"/>
    <x v="0"/>
    <n v="0.34964999999999996"/>
  </r>
  <r>
    <x v="174"/>
    <x v="49"/>
    <x v="171"/>
    <s v="A-L-1"/>
    <x v="171"/>
    <x v="0"/>
    <x v="2"/>
    <n v="12.95"/>
    <x v="41"/>
    <x v="0"/>
    <x v="1"/>
    <x v="0"/>
    <x v="1"/>
    <x v="0"/>
    <n v="0.34964999999999996"/>
  </r>
  <r>
    <x v="175"/>
    <x v="163"/>
    <x v="172"/>
    <s v="A-L-1"/>
    <x v="172"/>
    <x v="0"/>
    <x v="2"/>
    <n v="12.95"/>
    <x v="41"/>
    <x v="0"/>
    <x v="0"/>
    <x v="0"/>
    <x v="1"/>
    <x v="3"/>
    <n v="0.34964999999999996"/>
  </r>
  <r>
    <x v="176"/>
    <x v="164"/>
    <x v="173"/>
    <s v="L-D-1"/>
    <x v="173"/>
    <x v="0"/>
    <x v="0"/>
    <n v="12.95"/>
    <x v="41"/>
    <x v="1"/>
    <x v="0"/>
    <x v="2"/>
    <x v="1"/>
    <x v="0"/>
    <n v="0.61814999999999998"/>
  </r>
  <r>
    <x v="177"/>
    <x v="165"/>
    <x v="60"/>
    <s v="A-L-1"/>
    <x v="60"/>
    <x v="0"/>
    <x v="2"/>
    <n v="12.95"/>
    <x v="41"/>
    <x v="0"/>
    <x v="0"/>
    <x v="0"/>
    <x v="1"/>
    <x v="0"/>
    <n v="0.34964999999999996"/>
  </r>
  <r>
    <x v="178"/>
    <x v="166"/>
    <x v="174"/>
    <s v="A-M-2.5"/>
    <x v="174"/>
    <x v="3"/>
    <x v="2"/>
    <n v="25.88"/>
    <x v="42"/>
    <x v="0"/>
    <x v="1"/>
    <x v="1"/>
    <x v="0"/>
    <x v="0"/>
    <n v="0.34964999999999996"/>
  </r>
  <r>
    <x v="179"/>
    <x v="167"/>
    <x v="175"/>
    <s v="A-M-2.5"/>
    <x v="175"/>
    <x v="3"/>
    <x v="2"/>
    <n v="25.88"/>
    <x v="42"/>
    <x v="0"/>
    <x v="0"/>
    <x v="1"/>
    <x v="0"/>
    <x v="3"/>
    <n v="0.34964999999999996"/>
  </r>
  <r>
    <x v="180"/>
    <x v="168"/>
    <x v="176"/>
    <s v="A-M-2.5"/>
    <x v="176"/>
    <x v="3"/>
    <x v="2"/>
    <n v="25.88"/>
    <x v="42"/>
    <x v="1"/>
    <x v="1"/>
    <x v="1"/>
    <x v="0"/>
    <x v="1"/>
    <n v="0.34964999999999996"/>
  </r>
  <r>
    <x v="181"/>
    <x v="169"/>
    <x v="177"/>
    <s v="A-M-2.5"/>
    <x v="177"/>
    <x v="3"/>
    <x v="2"/>
    <n v="25.88"/>
    <x v="42"/>
    <x v="0"/>
    <x v="0"/>
    <x v="1"/>
    <x v="0"/>
    <x v="1"/>
    <n v="0.34964999999999996"/>
  </r>
  <r>
    <x v="182"/>
    <x v="170"/>
    <x v="178"/>
    <s v="A-M-2.5"/>
    <x v="178"/>
    <x v="3"/>
    <x v="2"/>
    <n v="25.88"/>
    <x v="42"/>
    <x v="0"/>
    <x v="1"/>
    <x v="1"/>
    <x v="0"/>
    <x v="3"/>
    <n v="0.34964999999999996"/>
  </r>
  <r>
    <x v="183"/>
    <x v="171"/>
    <x v="179"/>
    <s v="A-M-2.5"/>
    <x v="179"/>
    <x v="3"/>
    <x v="2"/>
    <n v="25.88"/>
    <x v="42"/>
    <x v="0"/>
    <x v="1"/>
    <x v="1"/>
    <x v="0"/>
    <x v="1"/>
    <n v="0.34964999999999996"/>
  </r>
  <r>
    <x v="184"/>
    <x v="172"/>
    <x v="180"/>
    <s v="E-L-1"/>
    <x v="180"/>
    <x v="1"/>
    <x v="1"/>
    <n v="14.85"/>
    <x v="43"/>
    <x v="0"/>
    <x v="1"/>
    <x v="0"/>
    <x v="1"/>
    <x v="1"/>
    <n v="0.49004999999999999"/>
  </r>
  <r>
    <x v="185"/>
    <x v="173"/>
    <x v="181"/>
    <s v="E-L-1"/>
    <x v="181"/>
    <x v="1"/>
    <x v="1"/>
    <n v="14.85"/>
    <x v="43"/>
    <x v="0"/>
    <x v="1"/>
    <x v="0"/>
    <x v="1"/>
    <x v="0"/>
    <n v="0.49004999999999999"/>
  </r>
  <r>
    <x v="186"/>
    <x v="174"/>
    <x v="182"/>
    <s v="E-L-1"/>
    <x v="182"/>
    <x v="1"/>
    <x v="1"/>
    <n v="14.85"/>
    <x v="43"/>
    <x v="0"/>
    <x v="1"/>
    <x v="0"/>
    <x v="1"/>
    <x v="2"/>
    <n v="0.49004999999999999"/>
  </r>
  <r>
    <x v="187"/>
    <x v="175"/>
    <x v="183"/>
    <s v="L-L-2.5"/>
    <x v="183"/>
    <x v="4"/>
    <x v="0"/>
    <n v="36.46"/>
    <x v="44"/>
    <x v="0"/>
    <x v="0"/>
    <x v="0"/>
    <x v="0"/>
    <x v="0"/>
    <n v="0.61814999999999998"/>
  </r>
  <r>
    <x v="188"/>
    <x v="176"/>
    <x v="184"/>
    <s v="L-L-2.5"/>
    <x v="184"/>
    <x v="4"/>
    <x v="0"/>
    <n v="36.46"/>
    <x v="44"/>
    <x v="2"/>
    <x v="0"/>
    <x v="0"/>
    <x v="0"/>
    <x v="1"/>
    <n v="0.61814999999999998"/>
  </r>
  <r>
    <x v="189"/>
    <x v="109"/>
    <x v="185"/>
    <s v="L-L-2.5"/>
    <x v="185"/>
    <x v="4"/>
    <x v="0"/>
    <n v="36.46"/>
    <x v="44"/>
    <x v="0"/>
    <x v="1"/>
    <x v="0"/>
    <x v="0"/>
    <x v="2"/>
    <n v="0.61814999999999998"/>
  </r>
  <r>
    <x v="190"/>
    <x v="163"/>
    <x v="186"/>
    <s v="L-L-2.5"/>
    <x v="186"/>
    <x v="4"/>
    <x v="0"/>
    <n v="36.46"/>
    <x v="44"/>
    <x v="0"/>
    <x v="1"/>
    <x v="0"/>
    <x v="0"/>
    <x v="3"/>
    <n v="0.61814999999999998"/>
  </r>
  <r>
    <x v="191"/>
    <x v="89"/>
    <x v="187"/>
    <s v="L-L-2.5"/>
    <x v="187"/>
    <x v="4"/>
    <x v="0"/>
    <n v="36.46"/>
    <x v="44"/>
    <x v="0"/>
    <x v="0"/>
    <x v="0"/>
    <x v="0"/>
    <x v="0"/>
    <n v="0.61814999999999998"/>
  </r>
  <r>
    <x v="192"/>
    <x v="6"/>
    <x v="188"/>
    <s v="E-D-1"/>
    <x v="188"/>
    <x v="0"/>
    <x v="1"/>
    <n v="12.15"/>
    <x v="45"/>
    <x v="0"/>
    <x v="1"/>
    <x v="2"/>
    <x v="1"/>
    <x v="1"/>
    <n v="0.49004999999999999"/>
  </r>
  <r>
    <x v="193"/>
    <x v="162"/>
    <x v="189"/>
    <s v="E-D-1"/>
    <x v="189"/>
    <x v="0"/>
    <x v="1"/>
    <n v="12.15"/>
    <x v="45"/>
    <x v="0"/>
    <x v="0"/>
    <x v="2"/>
    <x v="1"/>
    <x v="0"/>
    <n v="0.49004999999999999"/>
  </r>
  <r>
    <x v="194"/>
    <x v="177"/>
    <x v="190"/>
    <s v="E-D-1"/>
    <x v="190"/>
    <x v="0"/>
    <x v="1"/>
    <n v="12.15"/>
    <x v="45"/>
    <x v="1"/>
    <x v="0"/>
    <x v="2"/>
    <x v="1"/>
    <x v="3"/>
    <n v="0.49004999999999999"/>
  </r>
  <r>
    <x v="195"/>
    <x v="178"/>
    <x v="191"/>
    <s v="E-D-1"/>
    <x v="191"/>
    <x v="0"/>
    <x v="1"/>
    <n v="12.15"/>
    <x v="45"/>
    <x v="1"/>
    <x v="1"/>
    <x v="2"/>
    <x v="1"/>
    <x v="3"/>
    <n v="0.49004999999999999"/>
  </r>
  <r>
    <x v="196"/>
    <x v="83"/>
    <x v="192"/>
    <s v="E-D-1"/>
    <x v="192"/>
    <x v="0"/>
    <x v="1"/>
    <n v="12.15"/>
    <x v="45"/>
    <x v="0"/>
    <x v="1"/>
    <x v="2"/>
    <x v="1"/>
    <x v="0"/>
    <n v="0.49004999999999999"/>
  </r>
  <r>
    <x v="197"/>
    <x v="179"/>
    <x v="27"/>
    <s v="L-M-1"/>
    <x v="27"/>
    <x v="1"/>
    <x v="0"/>
    <n v="14.55"/>
    <x v="46"/>
    <x v="0"/>
    <x v="0"/>
    <x v="1"/>
    <x v="1"/>
    <x v="0"/>
    <n v="0.61814999999999998"/>
  </r>
  <r>
    <x v="198"/>
    <x v="70"/>
    <x v="193"/>
    <s v="L-M-1"/>
    <x v="193"/>
    <x v="1"/>
    <x v="0"/>
    <n v="14.55"/>
    <x v="46"/>
    <x v="0"/>
    <x v="0"/>
    <x v="1"/>
    <x v="1"/>
    <x v="0"/>
    <n v="0.61814999999999998"/>
  </r>
  <r>
    <x v="199"/>
    <x v="180"/>
    <x v="194"/>
    <s v="R-L-1"/>
    <x v="194"/>
    <x v="0"/>
    <x v="3"/>
    <n v="11.95"/>
    <x v="47"/>
    <x v="1"/>
    <x v="1"/>
    <x v="0"/>
    <x v="1"/>
    <x v="0"/>
    <n v="0.21509999999999996"/>
  </r>
  <r>
    <x v="200"/>
    <x v="181"/>
    <x v="195"/>
    <s v="R-L-1"/>
    <x v="195"/>
    <x v="0"/>
    <x v="3"/>
    <n v="11.95"/>
    <x v="47"/>
    <x v="0"/>
    <x v="0"/>
    <x v="0"/>
    <x v="1"/>
    <x v="1"/>
    <n v="0.21509999999999996"/>
  </r>
  <r>
    <x v="201"/>
    <x v="182"/>
    <x v="196"/>
    <s v="E-M-1"/>
    <x v="196"/>
    <x v="1"/>
    <x v="1"/>
    <n v="13.75"/>
    <x v="48"/>
    <x v="0"/>
    <x v="0"/>
    <x v="1"/>
    <x v="1"/>
    <x v="0"/>
    <n v="0.49004999999999999"/>
  </r>
  <r>
    <x v="202"/>
    <x v="183"/>
    <x v="197"/>
    <s v="E-M-1"/>
    <x v="197"/>
    <x v="1"/>
    <x v="1"/>
    <n v="13.75"/>
    <x v="48"/>
    <x v="0"/>
    <x v="1"/>
    <x v="1"/>
    <x v="1"/>
    <x v="0"/>
    <n v="0.49004999999999999"/>
  </r>
  <r>
    <x v="203"/>
    <x v="122"/>
    <x v="198"/>
    <s v="E-M-1"/>
    <x v="198"/>
    <x v="1"/>
    <x v="1"/>
    <n v="13.75"/>
    <x v="48"/>
    <x v="0"/>
    <x v="0"/>
    <x v="1"/>
    <x v="1"/>
    <x v="3"/>
    <n v="0.49004999999999999"/>
  </r>
  <r>
    <x v="204"/>
    <x v="184"/>
    <x v="199"/>
    <s v="E-M-1"/>
    <x v="199"/>
    <x v="1"/>
    <x v="1"/>
    <n v="13.75"/>
    <x v="48"/>
    <x v="0"/>
    <x v="1"/>
    <x v="1"/>
    <x v="1"/>
    <x v="0"/>
    <n v="0.49004999999999999"/>
  </r>
  <r>
    <x v="205"/>
    <x v="185"/>
    <x v="200"/>
    <s v="A-D-2.5"/>
    <x v="200"/>
    <x v="3"/>
    <x v="2"/>
    <n v="22.88"/>
    <x v="49"/>
    <x v="0"/>
    <x v="0"/>
    <x v="2"/>
    <x v="0"/>
    <x v="1"/>
    <n v="0.34964999999999996"/>
  </r>
  <r>
    <x v="206"/>
    <x v="186"/>
    <x v="201"/>
    <s v="A-D-2.5"/>
    <x v="201"/>
    <x v="3"/>
    <x v="2"/>
    <n v="22.88"/>
    <x v="49"/>
    <x v="0"/>
    <x v="0"/>
    <x v="2"/>
    <x v="0"/>
    <x v="1"/>
    <n v="0.34964999999999996"/>
  </r>
  <r>
    <x v="207"/>
    <x v="164"/>
    <x v="202"/>
    <s v="R-M-2.5"/>
    <x v="202"/>
    <x v="3"/>
    <x v="3"/>
    <n v="22.88"/>
    <x v="49"/>
    <x v="0"/>
    <x v="1"/>
    <x v="1"/>
    <x v="0"/>
    <x v="0"/>
    <n v="0.21509999999999996"/>
  </r>
  <r>
    <x v="208"/>
    <x v="187"/>
    <x v="203"/>
    <s v="A-D-2.5"/>
    <x v="203"/>
    <x v="3"/>
    <x v="2"/>
    <n v="22.88"/>
    <x v="49"/>
    <x v="0"/>
    <x v="1"/>
    <x v="2"/>
    <x v="0"/>
    <x v="3"/>
    <n v="0.34964999999999996"/>
  </r>
  <r>
    <x v="209"/>
    <x v="168"/>
    <x v="204"/>
    <s v="R-M-2.5"/>
    <x v="204"/>
    <x v="3"/>
    <x v="3"/>
    <n v="22.88"/>
    <x v="49"/>
    <x v="0"/>
    <x v="0"/>
    <x v="1"/>
    <x v="0"/>
    <x v="1"/>
    <n v="0.21509999999999996"/>
  </r>
  <r>
    <x v="210"/>
    <x v="188"/>
    <x v="205"/>
    <s v="E-L-2.5"/>
    <x v="205"/>
    <x v="4"/>
    <x v="1"/>
    <n v="34.159999999999997"/>
    <x v="50"/>
    <x v="0"/>
    <x v="0"/>
    <x v="0"/>
    <x v="0"/>
    <x v="1"/>
    <n v="0.49004999999999999"/>
  </r>
  <r>
    <x v="211"/>
    <x v="189"/>
    <x v="206"/>
    <s v="E-L-2.5"/>
    <x v="206"/>
    <x v="4"/>
    <x v="1"/>
    <n v="34.159999999999997"/>
    <x v="50"/>
    <x v="0"/>
    <x v="1"/>
    <x v="0"/>
    <x v="0"/>
    <x v="0"/>
    <n v="0.49004999999999999"/>
  </r>
  <r>
    <x v="212"/>
    <x v="190"/>
    <x v="207"/>
    <s v="E-L-2.5"/>
    <x v="207"/>
    <x v="4"/>
    <x v="1"/>
    <n v="34.159999999999997"/>
    <x v="50"/>
    <x v="2"/>
    <x v="0"/>
    <x v="0"/>
    <x v="0"/>
    <x v="0"/>
    <n v="0.49004999999999999"/>
  </r>
  <r>
    <x v="213"/>
    <x v="191"/>
    <x v="208"/>
    <s v="A-M-1"/>
    <x v="208"/>
    <x v="0"/>
    <x v="2"/>
    <n v="11.25"/>
    <x v="51"/>
    <x v="0"/>
    <x v="0"/>
    <x v="1"/>
    <x v="1"/>
    <x v="1"/>
    <n v="0.34964999999999996"/>
  </r>
  <r>
    <x v="214"/>
    <x v="192"/>
    <x v="209"/>
    <s v="A-M-1"/>
    <x v="209"/>
    <x v="0"/>
    <x v="2"/>
    <n v="11.25"/>
    <x v="51"/>
    <x v="0"/>
    <x v="1"/>
    <x v="1"/>
    <x v="1"/>
    <x v="2"/>
    <n v="0.34964999999999996"/>
  </r>
  <r>
    <x v="215"/>
    <x v="193"/>
    <x v="210"/>
    <s v="A-M-1"/>
    <x v="210"/>
    <x v="0"/>
    <x v="2"/>
    <n v="11.25"/>
    <x v="51"/>
    <x v="0"/>
    <x v="0"/>
    <x v="1"/>
    <x v="1"/>
    <x v="1"/>
    <n v="0.34964999999999996"/>
  </r>
  <r>
    <x v="216"/>
    <x v="194"/>
    <x v="211"/>
    <s v="A-M-1"/>
    <x v="211"/>
    <x v="0"/>
    <x v="2"/>
    <n v="11.25"/>
    <x v="51"/>
    <x v="0"/>
    <x v="0"/>
    <x v="1"/>
    <x v="1"/>
    <x v="1"/>
    <n v="0.34964999999999996"/>
  </r>
  <r>
    <x v="18"/>
    <x v="18"/>
    <x v="18"/>
    <s v="A-M-1"/>
    <x v="18"/>
    <x v="0"/>
    <x v="2"/>
    <n v="11.25"/>
    <x v="51"/>
    <x v="1"/>
    <x v="1"/>
    <x v="1"/>
    <x v="1"/>
    <x v="3"/>
    <n v="0.34964999999999996"/>
  </r>
  <r>
    <x v="217"/>
    <x v="195"/>
    <x v="212"/>
    <s v="L-M-2.5"/>
    <x v="212"/>
    <x v="4"/>
    <x v="0"/>
    <n v="33.46"/>
    <x v="52"/>
    <x v="0"/>
    <x v="0"/>
    <x v="1"/>
    <x v="0"/>
    <x v="0"/>
    <n v="0.61814999999999998"/>
  </r>
  <r>
    <x v="218"/>
    <x v="196"/>
    <x v="213"/>
    <s v="L-M-2.5"/>
    <x v="213"/>
    <x v="4"/>
    <x v="0"/>
    <n v="33.46"/>
    <x v="52"/>
    <x v="0"/>
    <x v="0"/>
    <x v="1"/>
    <x v="0"/>
    <x v="0"/>
    <n v="0.61814999999999998"/>
  </r>
  <r>
    <x v="219"/>
    <x v="197"/>
    <x v="214"/>
    <s v="L-M-2.5"/>
    <x v="214"/>
    <x v="4"/>
    <x v="0"/>
    <n v="33.46"/>
    <x v="52"/>
    <x v="1"/>
    <x v="1"/>
    <x v="1"/>
    <x v="0"/>
    <x v="1"/>
    <n v="0.61814999999999998"/>
  </r>
  <r>
    <x v="220"/>
    <x v="198"/>
    <x v="215"/>
    <s v="A-L-1"/>
    <x v="215"/>
    <x v="1"/>
    <x v="2"/>
    <n v="12.95"/>
    <x v="53"/>
    <x v="1"/>
    <x v="0"/>
    <x v="0"/>
    <x v="1"/>
    <x v="1"/>
    <n v="0.34964999999999996"/>
  </r>
  <r>
    <x v="221"/>
    <x v="199"/>
    <x v="216"/>
    <s v="L-L-1"/>
    <x v="216"/>
    <x v="2"/>
    <x v="0"/>
    <n v="15.85"/>
    <x v="54"/>
    <x v="1"/>
    <x v="0"/>
    <x v="0"/>
    <x v="1"/>
    <x v="3"/>
    <n v="0.61814999999999998"/>
  </r>
  <r>
    <x v="222"/>
    <x v="200"/>
    <x v="217"/>
    <s v="L-L-1"/>
    <x v="217"/>
    <x v="2"/>
    <x v="0"/>
    <n v="15.85"/>
    <x v="54"/>
    <x v="0"/>
    <x v="0"/>
    <x v="0"/>
    <x v="1"/>
    <x v="0"/>
    <n v="0.61814999999999998"/>
  </r>
  <r>
    <x v="223"/>
    <x v="201"/>
    <x v="218"/>
    <s v="L-L-1"/>
    <x v="218"/>
    <x v="2"/>
    <x v="0"/>
    <n v="15.85"/>
    <x v="54"/>
    <x v="0"/>
    <x v="1"/>
    <x v="0"/>
    <x v="1"/>
    <x v="1"/>
    <n v="0.61814999999999998"/>
  </r>
  <r>
    <x v="224"/>
    <x v="202"/>
    <x v="219"/>
    <s v="E-M-2.5"/>
    <x v="219"/>
    <x v="4"/>
    <x v="1"/>
    <n v="31.62"/>
    <x v="55"/>
    <x v="0"/>
    <x v="0"/>
    <x v="1"/>
    <x v="0"/>
    <x v="2"/>
    <n v="0.49004999999999999"/>
  </r>
  <r>
    <x v="225"/>
    <x v="203"/>
    <x v="220"/>
    <s v="E-M-2.5"/>
    <x v="220"/>
    <x v="4"/>
    <x v="1"/>
    <n v="31.62"/>
    <x v="55"/>
    <x v="0"/>
    <x v="1"/>
    <x v="1"/>
    <x v="0"/>
    <x v="3"/>
    <n v="0.49004999999999999"/>
  </r>
  <r>
    <x v="226"/>
    <x v="204"/>
    <x v="221"/>
    <s v="E-M-2.5"/>
    <x v="221"/>
    <x v="4"/>
    <x v="1"/>
    <n v="31.62"/>
    <x v="55"/>
    <x v="0"/>
    <x v="1"/>
    <x v="1"/>
    <x v="0"/>
    <x v="1"/>
    <n v="0.49004999999999999"/>
  </r>
  <r>
    <x v="227"/>
    <x v="205"/>
    <x v="222"/>
    <s v="E-M-2.5"/>
    <x v="222"/>
    <x v="4"/>
    <x v="1"/>
    <n v="31.62"/>
    <x v="55"/>
    <x v="1"/>
    <x v="1"/>
    <x v="1"/>
    <x v="0"/>
    <x v="3"/>
    <n v="0.49004999999999999"/>
  </r>
  <r>
    <x v="228"/>
    <x v="206"/>
    <x v="223"/>
    <s v="E-M-2.5"/>
    <x v="223"/>
    <x v="4"/>
    <x v="1"/>
    <n v="31.62"/>
    <x v="55"/>
    <x v="0"/>
    <x v="1"/>
    <x v="1"/>
    <x v="0"/>
    <x v="2"/>
    <n v="0.49004999999999999"/>
  </r>
  <r>
    <x v="229"/>
    <x v="207"/>
    <x v="224"/>
    <s v="E-M-2.5"/>
    <x v="224"/>
    <x v="4"/>
    <x v="1"/>
    <n v="31.62"/>
    <x v="55"/>
    <x v="0"/>
    <x v="1"/>
    <x v="1"/>
    <x v="0"/>
    <x v="0"/>
    <n v="0.49004999999999999"/>
  </r>
  <r>
    <x v="230"/>
    <x v="208"/>
    <x v="225"/>
    <s v="E-M-2.5"/>
    <x v="225"/>
    <x v="4"/>
    <x v="1"/>
    <n v="31.62"/>
    <x v="55"/>
    <x v="0"/>
    <x v="1"/>
    <x v="1"/>
    <x v="0"/>
    <x v="1"/>
    <n v="0.49004999999999999"/>
  </r>
  <r>
    <x v="231"/>
    <x v="14"/>
    <x v="226"/>
    <s v="E-M-2.5"/>
    <x v="226"/>
    <x v="4"/>
    <x v="1"/>
    <n v="31.62"/>
    <x v="55"/>
    <x v="0"/>
    <x v="1"/>
    <x v="1"/>
    <x v="0"/>
    <x v="2"/>
    <n v="0.49004999999999999"/>
  </r>
  <r>
    <x v="232"/>
    <x v="209"/>
    <x v="227"/>
    <s v="E-M-2.5"/>
    <x v="227"/>
    <x v="4"/>
    <x v="1"/>
    <n v="31.62"/>
    <x v="55"/>
    <x v="0"/>
    <x v="0"/>
    <x v="1"/>
    <x v="0"/>
    <x v="0"/>
    <n v="0.49004999999999999"/>
  </r>
  <r>
    <x v="233"/>
    <x v="210"/>
    <x v="228"/>
    <s v="R-D-2.5"/>
    <x v="228"/>
    <x v="3"/>
    <x v="3"/>
    <n v="20.58"/>
    <x v="56"/>
    <x v="1"/>
    <x v="0"/>
    <x v="2"/>
    <x v="0"/>
    <x v="0"/>
    <n v="0.21509999999999996"/>
  </r>
  <r>
    <x v="234"/>
    <x v="211"/>
    <x v="229"/>
    <s v="E-D-1"/>
    <x v="229"/>
    <x v="1"/>
    <x v="1"/>
    <n v="12.15"/>
    <x v="57"/>
    <x v="0"/>
    <x v="0"/>
    <x v="2"/>
    <x v="1"/>
    <x v="0"/>
    <n v="0.49004999999999999"/>
  </r>
  <r>
    <x v="235"/>
    <x v="212"/>
    <x v="230"/>
    <s v="R-L-1"/>
    <x v="230"/>
    <x v="1"/>
    <x v="3"/>
    <n v="11.95"/>
    <x v="58"/>
    <x v="0"/>
    <x v="0"/>
    <x v="0"/>
    <x v="1"/>
    <x v="3"/>
    <n v="0.21509999999999996"/>
  </r>
  <r>
    <x v="236"/>
    <x v="213"/>
    <x v="231"/>
    <s v="R-L-1"/>
    <x v="231"/>
    <x v="1"/>
    <x v="3"/>
    <n v="11.95"/>
    <x v="58"/>
    <x v="0"/>
    <x v="0"/>
    <x v="0"/>
    <x v="1"/>
    <x v="1"/>
    <n v="0.21509999999999996"/>
  </r>
  <r>
    <x v="237"/>
    <x v="214"/>
    <x v="232"/>
    <s v="R-L-1"/>
    <x v="232"/>
    <x v="1"/>
    <x v="3"/>
    <n v="11.95"/>
    <x v="58"/>
    <x v="0"/>
    <x v="0"/>
    <x v="0"/>
    <x v="1"/>
    <x v="3"/>
    <n v="0.21509999999999996"/>
  </r>
  <r>
    <x v="238"/>
    <x v="215"/>
    <x v="233"/>
    <s v="R-L-1"/>
    <x v="233"/>
    <x v="1"/>
    <x v="3"/>
    <n v="11.95"/>
    <x v="58"/>
    <x v="1"/>
    <x v="1"/>
    <x v="0"/>
    <x v="1"/>
    <x v="2"/>
    <n v="0.21509999999999996"/>
  </r>
  <r>
    <x v="239"/>
    <x v="216"/>
    <x v="234"/>
    <s v="R-L-1"/>
    <x v="234"/>
    <x v="1"/>
    <x v="3"/>
    <n v="11.95"/>
    <x v="58"/>
    <x v="0"/>
    <x v="1"/>
    <x v="0"/>
    <x v="1"/>
    <x v="1"/>
    <n v="0.21509999999999996"/>
  </r>
  <r>
    <x v="240"/>
    <x v="217"/>
    <x v="235"/>
    <s v="R-L-1"/>
    <x v="235"/>
    <x v="1"/>
    <x v="3"/>
    <n v="11.95"/>
    <x v="58"/>
    <x v="0"/>
    <x v="0"/>
    <x v="0"/>
    <x v="1"/>
    <x v="1"/>
    <n v="0.21509999999999996"/>
  </r>
  <r>
    <x v="241"/>
    <x v="218"/>
    <x v="236"/>
    <s v="R-L-1"/>
    <x v="236"/>
    <x v="1"/>
    <x v="3"/>
    <n v="11.95"/>
    <x v="58"/>
    <x v="0"/>
    <x v="0"/>
    <x v="0"/>
    <x v="1"/>
    <x v="0"/>
    <n v="0.21509999999999996"/>
  </r>
  <r>
    <x v="242"/>
    <x v="79"/>
    <x v="237"/>
    <s v="R-L-1"/>
    <x v="237"/>
    <x v="1"/>
    <x v="3"/>
    <n v="11.95"/>
    <x v="58"/>
    <x v="0"/>
    <x v="0"/>
    <x v="0"/>
    <x v="1"/>
    <x v="3"/>
    <n v="0.21509999999999996"/>
  </r>
  <r>
    <x v="243"/>
    <x v="219"/>
    <x v="238"/>
    <s v="R-M-1"/>
    <x v="238"/>
    <x v="0"/>
    <x v="3"/>
    <n v="9.9499999999999993"/>
    <x v="59"/>
    <x v="0"/>
    <x v="0"/>
    <x v="1"/>
    <x v="1"/>
    <x v="2"/>
    <n v="0.21509999999999996"/>
  </r>
  <r>
    <x v="244"/>
    <x v="220"/>
    <x v="239"/>
    <s v="R-M-1"/>
    <x v="239"/>
    <x v="0"/>
    <x v="3"/>
    <n v="9.9499999999999993"/>
    <x v="59"/>
    <x v="0"/>
    <x v="0"/>
    <x v="1"/>
    <x v="1"/>
    <x v="1"/>
    <n v="0.21509999999999996"/>
  </r>
  <r>
    <x v="245"/>
    <x v="221"/>
    <x v="240"/>
    <s v="R-M-1"/>
    <x v="240"/>
    <x v="0"/>
    <x v="3"/>
    <n v="9.9499999999999993"/>
    <x v="59"/>
    <x v="0"/>
    <x v="0"/>
    <x v="1"/>
    <x v="1"/>
    <x v="0"/>
    <n v="0.21509999999999996"/>
  </r>
  <r>
    <x v="246"/>
    <x v="222"/>
    <x v="241"/>
    <s v="R-M-1"/>
    <x v="241"/>
    <x v="0"/>
    <x v="3"/>
    <n v="9.9499999999999993"/>
    <x v="59"/>
    <x v="0"/>
    <x v="1"/>
    <x v="1"/>
    <x v="1"/>
    <x v="1"/>
    <n v="0.21509999999999996"/>
  </r>
  <r>
    <x v="247"/>
    <x v="223"/>
    <x v="242"/>
    <s v="R-M-1"/>
    <x v="242"/>
    <x v="0"/>
    <x v="3"/>
    <n v="9.9499999999999993"/>
    <x v="59"/>
    <x v="0"/>
    <x v="1"/>
    <x v="1"/>
    <x v="1"/>
    <x v="0"/>
    <n v="0.21509999999999996"/>
  </r>
  <r>
    <x v="248"/>
    <x v="125"/>
    <x v="243"/>
    <s v="A-D-1"/>
    <x v="243"/>
    <x v="0"/>
    <x v="2"/>
    <n v="9.9499999999999993"/>
    <x v="59"/>
    <x v="1"/>
    <x v="0"/>
    <x v="2"/>
    <x v="1"/>
    <x v="0"/>
    <n v="0.34964999999999996"/>
  </r>
  <r>
    <x v="249"/>
    <x v="224"/>
    <x v="244"/>
    <s v="R-M-1"/>
    <x v="244"/>
    <x v="0"/>
    <x v="3"/>
    <n v="9.9499999999999993"/>
    <x v="59"/>
    <x v="2"/>
    <x v="1"/>
    <x v="1"/>
    <x v="1"/>
    <x v="1"/>
    <n v="0.21509999999999996"/>
  </r>
  <r>
    <x v="128"/>
    <x v="124"/>
    <x v="127"/>
    <s v="L-D-2.5"/>
    <x v="127"/>
    <x v="4"/>
    <x v="0"/>
    <n v="29.78"/>
    <x v="60"/>
    <x v="0"/>
    <x v="0"/>
    <x v="2"/>
    <x v="0"/>
    <x v="0"/>
    <n v="0.61814999999999998"/>
  </r>
  <r>
    <x v="250"/>
    <x v="225"/>
    <x v="245"/>
    <s v="L-D-2.5"/>
    <x v="245"/>
    <x v="4"/>
    <x v="0"/>
    <n v="29.78"/>
    <x v="60"/>
    <x v="0"/>
    <x v="1"/>
    <x v="2"/>
    <x v="0"/>
    <x v="1"/>
    <n v="0.61814999999999998"/>
  </r>
  <r>
    <x v="251"/>
    <x v="226"/>
    <x v="246"/>
    <s v="A-L-2.5"/>
    <x v="246"/>
    <x v="4"/>
    <x v="2"/>
    <n v="29.78"/>
    <x v="60"/>
    <x v="0"/>
    <x v="0"/>
    <x v="0"/>
    <x v="0"/>
    <x v="1"/>
    <n v="0.34964999999999996"/>
  </r>
  <r>
    <x v="252"/>
    <x v="227"/>
    <x v="247"/>
    <s v="A-L-2.5"/>
    <x v="247"/>
    <x v="4"/>
    <x v="2"/>
    <n v="29.78"/>
    <x v="60"/>
    <x v="0"/>
    <x v="0"/>
    <x v="0"/>
    <x v="0"/>
    <x v="1"/>
    <n v="0.34964999999999996"/>
  </r>
  <r>
    <x v="253"/>
    <x v="228"/>
    <x v="248"/>
    <s v="E-L-1"/>
    <x v="248"/>
    <x v="2"/>
    <x v="1"/>
    <n v="14.85"/>
    <x v="61"/>
    <x v="0"/>
    <x v="0"/>
    <x v="0"/>
    <x v="1"/>
    <x v="2"/>
    <n v="0.49004999999999999"/>
  </r>
  <r>
    <x v="254"/>
    <x v="229"/>
    <x v="249"/>
    <s v="E-L-1"/>
    <x v="249"/>
    <x v="2"/>
    <x v="1"/>
    <n v="14.85"/>
    <x v="61"/>
    <x v="0"/>
    <x v="1"/>
    <x v="0"/>
    <x v="1"/>
    <x v="3"/>
    <n v="0.49004999999999999"/>
  </r>
  <r>
    <x v="255"/>
    <x v="230"/>
    <x v="250"/>
    <s v="E-L-1"/>
    <x v="250"/>
    <x v="2"/>
    <x v="1"/>
    <n v="14.85"/>
    <x v="61"/>
    <x v="0"/>
    <x v="1"/>
    <x v="0"/>
    <x v="1"/>
    <x v="0"/>
    <n v="0.49004999999999999"/>
  </r>
  <r>
    <x v="256"/>
    <x v="231"/>
    <x v="251"/>
    <s v="E-L-1"/>
    <x v="251"/>
    <x v="2"/>
    <x v="1"/>
    <n v="14.85"/>
    <x v="61"/>
    <x v="0"/>
    <x v="0"/>
    <x v="0"/>
    <x v="1"/>
    <x v="3"/>
    <n v="0.49004999999999999"/>
  </r>
  <r>
    <x v="257"/>
    <x v="232"/>
    <x v="252"/>
    <s v="E-L-1"/>
    <x v="252"/>
    <x v="2"/>
    <x v="1"/>
    <n v="14.85"/>
    <x v="61"/>
    <x v="1"/>
    <x v="1"/>
    <x v="0"/>
    <x v="1"/>
    <x v="0"/>
    <n v="0.49004999999999999"/>
  </r>
  <r>
    <x v="258"/>
    <x v="233"/>
    <x v="253"/>
    <s v="E-L-1"/>
    <x v="253"/>
    <x v="2"/>
    <x v="1"/>
    <n v="14.85"/>
    <x v="61"/>
    <x v="0"/>
    <x v="0"/>
    <x v="0"/>
    <x v="1"/>
    <x v="3"/>
    <n v="0.49004999999999999"/>
  </r>
  <r>
    <x v="259"/>
    <x v="209"/>
    <x v="254"/>
    <s v="L-M-1"/>
    <x v="254"/>
    <x v="2"/>
    <x v="0"/>
    <n v="14.55"/>
    <x v="62"/>
    <x v="0"/>
    <x v="1"/>
    <x v="1"/>
    <x v="1"/>
    <x v="0"/>
    <n v="0.61814999999999998"/>
  </r>
  <r>
    <x v="260"/>
    <x v="234"/>
    <x v="255"/>
    <s v="L-M-1"/>
    <x v="255"/>
    <x v="2"/>
    <x v="0"/>
    <n v="14.55"/>
    <x v="62"/>
    <x v="0"/>
    <x v="0"/>
    <x v="1"/>
    <x v="1"/>
    <x v="3"/>
    <n v="0.61814999999999998"/>
  </r>
  <r>
    <x v="261"/>
    <x v="179"/>
    <x v="256"/>
    <s v="L-M-1"/>
    <x v="256"/>
    <x v="2"/>
    <x v="0"/>
    <n v="14.55"/>
    <x v="62"/>
    <x v="0"/>
    <x v="0"/>
    <x v="1"/>
    <x v="1"/>
    <x v="0"/>
    <n v="0.61814999999999998"/>
  </r>
  <r>
    <x v="262"/>
    <x v="235"/>
    <x v="61"/>
    <s v="L-M-1"/>
    <x v="61"/>
    <x v="2"/>
    <x v="0"/>
    <n v="14.55"/>
    <x v="62"/>
    <x v="2"/>
    <x v="0"/>
    <x v="1"/>
    <x v="1"/>
    <x v="0"/>
    <n v="0.61814999999999998"/>
  </r>
  <r>
    <x v="263"/>
    <x v="236"/>
    <x v="257"/>
    <s v="L-L-0.5"/>
    <x v="257"/>
    <x v="0"/>
    <x v="0"/>
    <n v="9.51"/>
    <x v="63"/>
    <x v="0"/>
    <x v="1"/>
    <x v="0"/>
    <x v="2"/>
    <x v="2"/>
    <n v="0.61814999999999998"/>
  </r>
  <r>
    <x v="264"/>
    <x v="237"/>
    <x v="258"/>
    <s v="L-L-0.5"/>
    <x v="258"/>
    <x v="0"/>
    <x v="0"/>
    <n v="9.51"/>
    <x v="63"/>
    <x v="0"/>
    <x v="0"/>
    <x v="0"/>
    <x v="2"/>
    <x v="0"/>
    <n v="0.61814999999999998"/>
  </r>
  <r>
    <x v="265"/>
    <x v="108"/>
    <x v="259"/>
    <s v="L-L-0.5"/>
    <x v="259"/>
    <x v="0"/>
    <x v="0"/>
    <n v="9.51"/>
    <x v="63"/>
    <x v="2"/>
    <x v="1"/>
    <x v="0"/>
    <x v="2"/>
    <x v="3"/>
    <n v="0.61814999999999998"/>
  </r>
  <r>
    <x v="266"/>
    <x v="238"/>
    <x v="260"/>
    <s v="L-L-0.5"/>
    <x v="260"/>
    <x v="0"/>
    <x v="0"/>
    <n v="9.51"/>
    <x v="63"/>
    <x v="0"/>
    <x v="0"/>
    <x v="0"/>
    <x v="2"/>
    <x v="0"/>
    <n v="0.61814999999999998"/>
  </r>
  <r>
    <x v="267"/>
    <x v="235"/>
    <x v="261"/>
    <s v="A-M-1"/>
    <x v="261"/>
    <x v="1"/>
    <x v="2"/>
    <n v="11.25"/>
    <x v="64"/>
    <x v="0"/>
    <x v="1"/>
    <x v="1"/>
    <x v="1"/>
    <x v="0"/>
    <n v="0.34964999999999996"/>
  </r>
  <r>
    <x v="268"/>
    <x v="239"/>
    <x v="262"/>
    <s v="A-M-1"/>
    <x v="262"/>
    <x v="1"/>
    <x v="2"/>
    <n v="11.25"/>
    <x v="64"/>
    <x v="0"/>
    <x v="0"/>
    <x v="1"/>
    <x v="1"/>
    <x v="0"/>
    <n v="0.34964999999999996"/>
  </r>
  <r>
    <x v="269"/>
    <x v="240"/>
    <x v="263"/>
    <s v="A-M-1"/>
    <x v="263"/>
    <x v="1"/>
    <x v="2"/>
    <n v="11.25"/>
    <x v="64"/>
    <x v="1"/>
    <x v="1"/>
    <x v="1"/>
    <x v="1"/>
    <x v="0"/>
    <n v="0.34964999999999996"/>
  </r>
  <r>
    <x v="270"/>
    <x v="119"/>
    <x v="264"/>
    <s v="A-M-1"/>
    <x v="264"/>
    <x v="1"/>
    <x v="2"/>
    <n v="11.25"/>
    <x v="64"/>
    <x v="0"/>
    <x v="0"/>
    <x v="1"/>
    <x v="1"/>
    <x v="0"/>
    <n v="0.34964999999999996"/>
  </r>
  <r>
    <x v="271"/>
    <x v="241"/>
    <x v="265"/>
    <s v="E-D-2.5"/>
    <x v="265"/>
    <x v="4"/>
    <x v="1"/>
    <n v="27.94"/>
    <x v="65"/>
    <x v="0"/>
    <x v="0"/>
    <x v="2"/>
    <x v="0"/>
    <x v="0"/>
    <n v="0.49004999999999999"/>
  </r>
  <r>
    <x v="272"/>
    <x v="242"/>
    <x v="266"/>
    <s v="E-D-2.5"/>
    <x v="266"/>
    <x v="4"/>
    <x v="1"/>
    <n v="27.94"/>
    <x v="65"/>
    <x v="0"/>
    <x v="0"/>
    <x v="2"/>
    <x v="0"/>
    <x v="2"/>
    <n v="0.49004999999999999"/>
  </r>
  <r>
    <x v="273"/>
    <x v="243"/>
    <x v="267"/>
    <s v="E-M-1"/>
    <x v="267"/>
    <x v="2"/>
    <x v="1"/>
    <n v="13.75"/>
    <x v="66"/>
    <x v="0"/>
    <x v="1"/>
    <x v="1"/>
    <x v="1"/>
    <x v="1"/>
    <n v="0.49004999999999999"/>
  </r>
  <r>
    <x v="274"/>
    <x v="244"/>
    <x v="268"/>
    <s v="E-M-1"/>
    <x v="268"/>
    <x v="2"/>
    <x v="1"/>
    <n v="13.75"/>
    <x v="66"/>
    <x v="0"/>
    <x v="0"/>
    <x v="1"/>
    <x v="1"/>
    <x v="3"/>
    <n v="0.49004999999999999"/>
  </r>
  <r>
    <x v="275"/>
    <x v="245"/>
    <x v="269"/>
    <s v="R-L-2.5"/>
    <x v="269"/>
    <x v="4"/>
    <x v="3"/>
    <n v="27.48"/>
    <x v="67"/>
    <x v="0"/>
    <x v="0"/>
    <x v="0"/>
    <x v="0"/>
    <x v="0"/>
    <n v="0.21509999999999996"/>
  </r>
  <r>
    <x v="276"/>
    <x v="246"/>
    <x v="270"/>
    <s v="R-L-2.5"/>
    <x v="270"/>
    <x v="4"/>
    <x v="3"/>
    <n v="27.48"/>
    <x v="67"/>
    <x v="1"/>
    <x v="0"/>
    <x v="0"/>
    <x v="0"/>
    <x v="0"/>
    <n v="0.21509999999999996"/>
  </r>
  <r>
    <x v="21"/>
    <x v="6"/>
    <x v="21"/>
    <s v="R-L-2.5"/>
    <x v="21"/>
    <x v="4"/>
    <x v="3"/>
    <n v="27.48"/>
    <x v="67"/>
    <x v="0"/>
    <x v="1"/>
    <x v="0"/>
    <x v="0"/>
    <x v="1"/>
    <n v="0.21509999999999996"/>
  </r>
  <r>
    <x v="277"/>
    <x v="247"/>
    <x v="271"/>
    <s v="R-L-2.5"/>
    <x v="271"/>
    <x v="4"/>
    <x v="3"/>
    <n v="27.48"/>
    <x v="67"/>
    <x v="2"/>
    <x v="1"/>
    <x v="0"/>
    <x v="0"/>
    <x v="1"/>
    <n v="0.21509999999999996"/>
  </r>
  <r>
    <x v="72"/>
    <x v="69"/>
    <x v="72"/>
    <s v="R-D-1"/>
    <x v="72"/>
    <x v="0"/>
    <x v="3"/>
    <n v="8.9499999999999993"/>
    <x v="68"/>
    <x v="0"/>
    <x v="1"/>
    <x v="2"/>
    <x v="1"/>
    <x v="1"/>
    <n v="0.21509999999999996"/>
  </r>
  <r>
    <x v="278"/>
    <x v="248"/>
    <x v="272"/>
    <s v="R-D-1"/>
    <x v="272"/>
    <x v="0"/>
    <x v="3"/>
    <n v="8.9499999999999993"/>
    <x v="68"/>
    <x v="0"/>
    <x v="1"/>
    <x v="2"/>
    <x v="1"/>
    <x v="0"/>
    <n v="0.21509999999999996"/>
  </r>
  <r>
    <x v="279"/>
    <x v="249"/>
    <x v="273"/>
    <s v="R-D-1"/>
    <x v="273"/>
    <x v="0"/>
    <x v="3"/>
    <n v="8.9499999999999993"/>
    <x v="68"/>
    <x v="1"/>
    <x v="1"/>
    <x v="2"/>
    <x v="1"/>
    <x v="0"/>
    <n v="0.21509999999999996"/>
  </r>
  <r>
    <x v="280"/>
    <x v="250"/>
    <x v="274"/>
    <s v="E-L-0.5"/>
    <x v="274"/>
    <x v="0"/>
    <x v="1"/>
    <n v="8.91"/>
    <x v="69"/>
    <x v="0"/>
    <x v="1"/>
    <x v="0"/>
    <x v="2"/>
    <x v="1"/>
    <n v="0.49004999999999999"/>
  </r>
  <r>
    <x v="281"/>
    <x v="251"/>
    <x v="275"/>
    <s v="E-L-0.5"/>
    <x v="275"/>
    <x v="0"/>
    <x v="1"/>
    <n v="8.91"/>
    <x v="69"/>
    <x v="0"/>
    <x v="0"/>
    <x v="0"/>
    <x v="2"/>
    <x v="3"/>
    <n v="0.49004999999999999"/>
  </r>
  <r>
    <x v="282"/>
    <x v="252"/>
    <x v="276"/>
    <s v="E-L-0.5"/>
    <x v="276"/>
    <x v="0"/>
    <x v="1"/>
    <n v="8.91"/>
    <x v="69"/>
    <x v="0"/>
    <x v="0"/>
    <x v="0"/>
    <x v="2"/>
    <x v="1"/>
    <n v="0.49004999999999999"/>
  </r>
  <r>
    <x v="283"/>
    <x v="253"/>
    <x v="277"/>
    <s v="E-L-0.5"/>
    <x v="277"/>
    <x v="0"/>
    <x v="1"/>
    <n v="8.91"/>
    <x v="69"/>
    <x v="0"/>
    <x v="0"/>
    <x v="0"/>
    <x v="2"/>
    <x v="3"/>
    <n v="0.49004999999999999"/>
  </r>
  <r>
    <x v="284"/>
    <x v="254"/>
    <x v="278"/>
    <s v="E-L-0.5"/>
    <x v="278"/>
    <x v="0"/>
    <x v="1"/>
    <n v="8.91"/>
    <x v="69"/>
    <x v="0"/>
    <x v="0"/>
    <x v="0"/>
    <x v="2"/>
    <x v="0"/>
    <n v="0.49004999999999999"/>
  </r>
  <r>
    <x v="128"/>
    <x v="124"/>
    <x v="127"/>
    <s v="E-L-0.5"/>
    <x v="127"/>
    <x v="0"/>
    <x v="1"/>
    <n v="8.91"/>
    <x v="69"/>
    <x v="0"/>
    <x v="0"/>
    <x v="0"/>
    <x v="2"/>
    <x v="0"/>
    <n v="0.49004999999999999"/>
  </r>
  <r>
    <x v="285"/>
    <x v="255"/>
    <x v="279"/>
    <s v="E-L-0.5"/>
    <x v="279"/>
    <x v="0"/>
    <x v="1"/>
    <n v="8.91"/>
    <x v="69"/>
    <x v="0"/>
    <x v="1"/>
    <x v="0"/>
    <x v="2"/>
    <x v="1"/>
    <n v="0.49004999999999999"/>
  </r>
  <r>
    <x v="286"/>
    <x v="37"/>
    <x v="280"/>
    <s v="L-M-0.5"/>
    <x v="280"/>
    <x v="0"/>
    <x v="0"/>
    <n v="8.73"/>
    <x v="70"/>
    <x v="1"/>
    <x v="1"/>
    <x v="1"/>
    <x v="2"/>
    <x v="3"/>
    <n v="0.61814999999999998"/>
  </r>
  <r>
    <x v="287"/>
    <x v="256"/>
    <x v="281"/>
    <s v="L-M-0.5"/>
    <x v="281"/>
    <x v="0"/>
    <x v="0"/>
    <n v="8.73"/>
    <x v="70"/>
    <x v="0"/>
    <x v="0"/>
    <x v="1"/>
    <x v="2"/>
    <x v="0"/>
    <n v="0.61814999999999998"/>
  </r>
  <r>
    <x v="288"/>
    <x v="257"/>
    <x v="282"/>
    <s v="L-M-0.5"/>
    <x v="282"/>
    <x v="0"/>
    <x v="0"/>
    <n v="8.73"/>
    <x v="70"/>
    <x v="2"/>
    <x v="1"/>
    <x v="1"/>
    <x v="2"/>
    <x v="1"/>
    <n v="0.61814999999999998"/>
  </r>
  <r>
    <x v="289"/>
    <x v="258"/>
    <x v="283"/>
    <s v="L-D-1"/>
    <x v="283"/>
    <x v="2"/>
    <x v="0"/>
    <n v="12.95"/>
    <x v="71"/>
    <x v="2"/>
    <x v="0"/>
    <x v="2"/>
    <x v="1"/>
    <x v="1"/>
    <n v="0.61814999999999998"/>
  </r>
  <r>
    <x v="290"/>
    <x v="259"/>
    <x v="284"/>
    <s v="L-D-1"/>
    <x v="284"/>
    <x v="2"/>
    <x v="0"/>
    <n v="12.95"/>
    <x v="71"/>
    <x v="0"/>
    <x v="1"/>
    <x v="2"/>
    <x v="1"/>
    <x v="1"/>
    <n v="0.61814999999999998"/>
  </r>
  <r>
    <x v="291"/>
    <x v="260"/>
    <x v="285"/>
    <s v="L-D-1"/>
    <x v="285"/>
    <x v="2"/>
    <x v="0"/>
    <n v="12.95"/>
    <x v="71"/>
    <x v="0"/>
    <x v="0"/>
    <x v="2"/>
    <x v="1"/>
    <x v="0"/>
    <n v="0.61814999999999998"/>
  </r>
  <r>
    <x v="292"/>
    <x v="261"/>
    <x v="286"/>
    <s v="A-L-1"/>
    <x v="286"/>
    <x v="2"/>
    <x v="2"/>
    <n v="12.95"/>
    <x v="71"/>
    <x v="1"/>
    <x v="1"/>
    <x v="0"/>
    <x v="1"/>
    <x v="3"/>
    <n v="0.34964999999999996"/>
  </r>
  <r>
    <x v="293"/>
    <x v="262"/>
    <x v="287"/>
    <s v="L-D-1"/>
    <x v="287"/>
    <x v="2"/>
    <x v="0"/>
    <n v="12.95"/>
    <x v="71"/>
    <x v="0"/>
    <x v="1"/>
    <x v="2"/>
    <x v="1"/>
    <x v="2"/>
    <n v="0.61814999999999998"/>
  </r>
  <r>
    <x v="294"/>
    <x v="7"/>
    <x v="288"/>
    <s v="A-M-2.5"/>
    <x v="288"/>
    <x v="4"/>
    <x v="2"/>
    <n v="25.88"/>
    <x v="72"/>
    <x v="0"/>
    <x v="1"/>
    <x v="1"/>
    <x v="0"/>
    <x v="2"/>
    <n v="0.34964999999999996"/>
  </r>
  <r>
    <x v="295"/>
    <x v="263"/>
    <x v="289"/>
    <s v="A-M-2.5"/>
    <x v="289"/>
    <x v="4"/>
    <x v="2"/>
    <n v="25.88"/>
    <x v="72"/>
    <x v="0"/>
    <x v="0"/>
    <x v="1"/>
    <x v="0"/>
    <x v="0"/>
    <n v="0.34964999999999996"/>
  </r>
  <r>
    <x v="296"/>
    <x v="264"/>
    <x v="290"/>
    <s v="A-M-2.5"/>
    <x v="290"/>
    <x v="4"/>
    <x v="2"/>
    <n v="25.88"/>
    <x v="72"/>
    <x v="0"/>
    <x v="1"/>
    <x v="1"/>
    <x v="0"/>
    <x v="3"/>
    <n v="0.34964999999999996"/>
  </r>
  <r>
    <x v="297"/>
    <x v="192"/>
    <x v="291"/>
    <s v="A-M-2.5"/>
    <x v="291"/>
    <x v="4"/>
    <x v="2"/>
    <n v="25.88"/>
    <x v="72"/>
    <x v="0"/>
    <x v="1"/>
    <x v="1"/>
    <x v="0"/>
    <x v="2"/>
    <n v="0.34964999999999996"/>
  </r>
  <r>
    <x v="298"/>
    <x v="265"/>
    <x v="292"/>
    <s v="A-M-2.5"/>
    <x v="292"/>
    <x v="4"/>
    <x v="2"/>
    <n v="25.88"/>
    <x v="72"/>
    <x v="0"/>
    <x v="1"/>
    <x v="1"/>
    <x v="0"/>
    <x v="2"/>
    <n v="0.34964999999999996"/>
  </r>
  <r>
    <x v="299"/>
    <x v="266"/>
    <x v="293"/>
    <s v="A-M-2.5"/>
    <x v="293"/>
    <x v="4"/>
    <x v="2"/>
    <n v="25.88"/>
    <x v="72"/>
    <x v="0"/>
    <x v="1"/>
    <x v="1"/>
    <x v="0"/>
    <x v="3"/>
    <n v="0.34964999999999996"/>
  </r>
  <r>
    <x v="300"/>
    <x v="267"/>
    <x v="294"/>
    <s v="A-M-2.5"/>
    <x v="294"/>
    <x v="4"/>
    <x v="2"/>
    <n v="25.88"/>
    <x v="72"/>
    <x v="0"/>
    <x v="0"/>
    <x v="1"/>
    <x v="0"/>
    <x v="0"/>
    <n v="0.34964999999999996"/>
  </r>
  <r>
    <x v="301"/>
    <x v="268"/>
    <x v="252"/>
    <s v="R-M-1"/>
    <x v="252"/>
    <x v="1"/>
    <x v="3"/>
    <n v="9.9499999999999993"/>
    <x v="73"/>
    <x v="1"/>
    <x v="1"/>
    <x v="1"/>
    <x v="1"/>
    <x v="3"/>
    <n v="0.21509999999999996"/>
  </r>
  <r>
    <x v="302"/>
    <x v="269"/>
    <x v="295"/>
    <s v="A-D-1"/>
    <x v="295"/>
    <x v="1"/>
    <x v="2"/>
    <n v="9.9499999999999993"/>
    <x v="73"/>
    <x v="0"/>
    <x v="0"/>
    <x v="2"/>
    <x v="1"/>
    <x v="0"/>
    <n v="0.34964999999999996"/>
  </r>
  <r>
    <x v="303"/>
    <x v="270"/>
    <x v="296"/>
    <s v="A-D-1"/>
    <x v="296"/>
    <x v="1"/>
    <x v="2"/>
    <n v="9.9499999999999993"/>
    <x v="73"/>
    <x v="0"/>
    <x v="1"/>
    <x v="2"/>
    <x v="1"/>
    <x v="3"/>
    <n v="0.34964999999999996"/>
  </r>
  <r>
    <x v="304"/>
    <x v="271"/>
    <x v="297"/>
    <s v="R-M-1"/>
    <x v="297"/>
    <x v="1"/>
    <x v="3"/>
    <n v="9.9499999999999993"/>
    <x v="73"/>
    <x v="0"/>
    <x v="0"/>
    <x v="1"/>
    <x v="1"/>
    <x v="2"/>
    <n v="0.21509999999999996"/>
  </r>
  <r>
    <x v="305"/>
    <x v="272"/>
    <x v="298"/>
    <s v="E-M-0.5"/>
    <x v="298"/>
    <x v="0"/>
    <x v="1"/>
    <n v="8.25"/>
    <x v="74"/>
    <x v="1"/>
    <x v="0"/>
    <x v="1"/>
    <x v="2"/>
    <x v="2"/>
    <n v="0.49004999999999999"/>
  </r>
  <r>
    <x v="306"/>
    <x v="273"/>
    <x v="299"/>
    <s v="E-D-1"/>
    <x v="299"/>
    <x v="2"/>
    <x v="1"/>
    <n v="12.15"/>
    <x v="75"/>
    <x v="0"/>
    <x v="0"/>
    <x v="2"/>
    <x v="1"/>
    <x v="0"/>
    <n v="0.49004999999999999"/>
  </r>
  <r>
    <x v="307"/>
    <x v="274"/>
    <x v="300"/>
    <s v="R-L-1"/>
    <x v="300"/>
    <x v="2"/>
    <x v="3"/>
    <n v="11.95"/>
    <x v="76"/>
    <x v="0"/>
    <x v="0"/>
    <x v="0"/>
    <x v="1"/>
    <x v="3"/>
    <n v="0.21509999999999996"/>
  </r>
  <r>
    <x v="308"/>
    <x v="253"/>
    <x v="301"/>
    <s v="R-L-1"/>
    <x v="301"/>
    <x v="2"/>
    <x v="3"/>
    <n v="11.95"/>
    <x v="76"/>
    <x v="0"/>
    <x v="0"/>
    <x v="0"/>
    <x v="1"/>
    <x v="3"/>
    <n v="0.21509999999999996"/>
  </r>
  <r>
    <x v="309"/>
    <x v="275"/>
    <x v="302"/>
    <s v="R-L-1"/>
    <x v="302"/>
    <x v="2"/>
    <x v="3"/>
    <n v="11.95"/>
    <x v="76"/>
    <x v="0"/>
    <x v="0"/>
    <x v="0"/>
    <x v="1"/>
    <x v="0"/>
    <n v="0.21509999999999996"/>
  </r>
  <r>
    <x v="310"/>
    <x v="276"/>
    <x v="303"/>
    <s v="R-L-1"/>
    <x v="303"/>
    <x v="2"/>
    <x v="3"/>
    <n v="11.95"/>
    <x v="76"/>
    <x v="0"/>
    <x v="0"/>
    <x v="0"/>
    <x v="1"/>
    <x v="1"/>
    <n v="0.21509999999999996"/>
  </r>
  <r>
    <x v="311"/>
    <x v="277"/>
    <x v="304"/>
    <s v="R-L-1"/>
    <x v="304"/>
    <x v="2"/>
    <x v="3"/>
    <n v="11.95"/>
    <x v="76"/>
    <x v="0"/>
    <x v="0"/>
    <x v="0"/>
    <x v="1"/>
    <x v="2"/>
    <n v="0.21509999999999996"/>
  </r>
  <r>
    <x v="312"/>
    <x v="278"/>
    <x v="305"/>
    <s v="L-L-1"/>
    <x v="305"/>
    <x v="3"/>
    <x v="0"/>
    <n v="15.85"/>
    <x v="77"/>
    <x v="0"/>
    <x v="1"/>
    <x v="0"/>
    <x v="1"/>
    <x v="3"/>
    <n v="0.61814999999999998"/>
  </r>
  <r>
    <x v="313"/>
    <x v="279"/>
    <x v="306"/>
    <s v="L-L-1"/>
    <x v="306"/>
    <x v="3"/>
    <x v="0"/>
    <n v="15.85"/>
    <x v="77"/>
    <x v="1"/>
    <x v="1"/>
    <x v="0"/>
    <x v="1"/>
    <x v="0"/>
    <n v="0.61814999999999998"/>
  </r>
  <r>
    <x v="314"/>
    <x v="280"/>
    <x v="307"/>
    <s v="L-L-1"/>
    <x v="307"/>
    <x v="3"/>
    <x v="0"/>
    <n v="15.85"/>
    <x v="77"/>
    <x v="0"/>
    <x v="0"/>
    <x v="0"/>
    <x v="1"/>
    <x v="3"/>
    <n v="0.61814999999999998"/>
  </r>
  <r>
    <x v="315"/>
    <x v="281"/>
    <x v="308"/>
    <s v="L-L-0.5"/>
    <x v="308"/>
    <x v="1"/>
    <x v="0"/>
    <n v="9.51"/>
    <x v="77"/>
    <x v="0"/>
    <x v="0"/>
    <x v="0"/>
    <x v="2"/>
    <x v="0"/>
    <n v="0.61814999999999998"/>
  </r>
  <r>
    <x v="316"/>
    <x v="282"/>
    <x v="309"/>
    <s v="L-L-1"/>
    <x v="309"/>
    <x v="3"/>
    <x v="0"/>
    <n v="15.85"/>
    <x v="77"/>
    <x v="1"/>
    <x v="0"/>
    <x v="0"/>
    <x v="1"/>
    <x v="2"/>
    <n v="0.61814999999999998"/>
  </r>
  <r>
    <x v="317"/>
    <x v="2"/>
    <x v="310"/>
    <s v="L-L-0.5"/>
    <x v="310"/>
    <x v="1"/>
    <x v="0"/>
    <n v="9.51"/>
    <x v="77"/>
    <x v="0"/>
    <x v="0"/>
    <x v="0"/>
    <x v="2"/>
    <x v="1"/>
    <n v="0.61814999999999998"/>
  </r>
  <r>
    <x v="318"/>
    <x v="283"/>
    <x v="311"/>
    <s v="L-L-1"/>
    <x v="311"/>
    <x v="3"/>
    <x v="0"/>
    <n v="15.85"/>
    <x v="77"/>
    <x v="0"/>
    <x v="0"/>
    <x v="0"/>
    <x v="1"/>
    <x v="1"/>
    <n v="0.61814999999999998"/>
  </r>
  <r>
    <x v="319"/>
    <x v="284"/>
    <x v="312"/>
    <s v="L-D-0.5"/>
    <x v="312"/>
    <x v="0"/>
    <x v="0"/>
    <n v="7.77"/>
    <x v="78"/>
    <x v="0"/>
    <x v="1"/>
    <x v="2"/>
    <x v="2"/>
    <x v="0"/>
    <n v="0.61814999999999998"/>
  </r>
  <r>
    <x v="320"/>
    <x v="285"/>
    <x v="313"/>
    <s v="A-L-0.5"/>
    <x v="313"/>
    <x v="0"/>
    <x v="2"/>
    <n v="7.77"/>
    <x v="78"/>
    <x v="1"/>
    <x v="0"/>
    <x v="0"/>
    <x v="2"/>
    <x v="0"/>
    <n v="0.34964999999999996"/>
  </r>
  <r>
    <x v="321"/>
    <x v="286"/>
    <x v="314"/>
    <s v="A-L-0.5"/>
    <x v="314"/>
    <x v="0"/>
    <x v="2"/>
    <n v="7.77"/>
    <x v="78"/>
    <x v="0"/>
    <x v="1"/>
    <x v="0"/>
    <x v="2"/>
    <x v="2"/>
    <n v="0.34964999999999996"/>
  </r>
  <r>
    <x v="322"/>
    <x v="230"/>
    <x v="315"/>
    <s v="L-D-0.5"/>
    <x v="315"/>
    <x v="0"/>
    <x v="0"/>
    <n v="7.77"/>
    <x v="78"/>
    <x v="1"/>
    <x v="0"/>
    <x v="2"/>
    <x v="2"/>
    <x v="0"/>
    <n v="0.61814999999999998"/>
  </r>
  <r>
    <x v="323"/>
    <x v="287"/>
    <x v="316"/>
    <s v="L-D-0.5"/>
    <x v="316"/>
    <x v="0"/>
    <x v="0"/>
    <n v="7.77"/>
    <x v="78"/>
    <x v="0"/>
    <x v="0"/>
    <x v="2"/>
    <x v="2"/>
    <x v="3"/>
    <n v="0.61814999999999998"/>
  </r>
  <r>
    <x v="324"/>
    <x v="88"/>
    <x v="317"/>
    <s v="A-L-0.5"/>
    <x v="317"/>
    <x v="0"/>
    <x v="2"/>
    <n v="7.77"/>
    <x v="78"/>
    <x v="0"/>
    <x v="0"/>
    <x v="0"/>
    <x v="2"/>
    <x v="2"/>
    <n v="0.34964999999999996"/>
  </r>
  <r>
    <x v="325"/>
    <x v="288"/>
    <x v="318"/>
    <s v="R-M-2.5"/>
    <x v="318"/>
    <x v="4"/>
    <x v="3"/>
    <n v="22.88"/>
    <x v="79"/>
    <x v="0"/>
    <x v="1"/>
    <x v="1"/>
    <x v="0"/>
    <x v="3"/>
    <n v="0.21509999999999996"/>
  </r>
  <r>
    <x v="326"/>
    <x v="289"/>
    <x v="319"/>
    <s v="A-D-2.5"/>
    <x v="319"/>
    <x v="4"/>
    <x v="2"/>
    <n v="22.88"/>
    <x v="79"/>
    <x v="0"/>
    <x v="1"/>
    <x v="2"/>
    <x v="0"/>
    <x v="3"/>
    <n v="0.34964999999999996"/>
  </r>
  <r>
    <x v="327"/>
    <x v="290"/>
    <x v="320"/>
    <s v="R-M-2.5"/>
    <x v="320"/>
    <x v="4"/>
    <x v="3"/>
    <n v="22.88"/>
    <x v="79"/>
    <x v="0"/>
    <x v="0"/>
    <x v="1"/>
    <x v="0"/>
    <x v="3"/>
    <n v="0.21509999999999996"/>
  </r>
  <r>
    <x v="328"/>
    <x v="291"/>
    <x v="321"/>
    <s v="A-D-2.5"/>
    <x v="321"/>
    <x v="4"/>
    <x v="2"/>
    <n v="22.88"/>
    <x v="79"/>
    <x v="1"/>
    <x v="1"/>
    <x v="2"/>
    <x v="0"/>
    <x v="2"/>
    <n v="0.34964999999999996"/>
  </r>
  <r>
    <x v="329"/>
    <x v="292"/>
    <x v="322"/>
    <s v="R-M-2.5"/>
    <x v="322"/>
    <x v="4"/>
    <x v="3"/>
    <n v="22.88"/>
    <x v="79"/>
    <x v="1"/>
    <x v="1"/>
    <x v="1"/>
    <x v="0"/>
    <x v="2"/>
    <n v="0.21509999999999996"/>
  </r>
  <r>
    <x v="330"/>
    <x v="7"/>
    <x v="323"/>
    <s v="R-M-2.5"/>
    <x v="323"/>
    <x v="4"/>
    <x v="3"/>
    <n v="22.88"/>
    <x v="79"/>
    <x v="1"/>
    <x v="1"/>
    <x v="1"/>
    <x v="0"/>
    <x v="2"/>
    <n v="0.21509999999999996"/>
  </r>
  <r>
    <x v="331"/>
    <x v="293"/>
    <x v="324"/>
    <s v="R-M-2.5"/>
    <x v="324"/>
    <x v="4"/>
    <x v="3"/>
    <n v="22.88"/>
    <x v="79"/>
    <x v="0"/>
    <x v="1"/>
    <x v="1"/>
    <x v="0"/>
    <x v="1"/>
    <n v="0.21509999999999996"/>
  </r>
  <r>
    <x v="332"/>
    <x v="294"/>
    <x v="325"/>
    <s v="A-M-1"/>
    <x v="325"/>
    <x v="2"/>
    <x v="2"/>
    <n v="11.25"/>
    <x v="80"/>
    <x v="0"/>
    <x v="1"/>
    <x v="1"/>
    <x v="1"/>
    <x v="0"/>
    <n v="0.34964999999999996"/>
  </r>
  <r>
    <x v="333"/>
    <x v="295"/>
    <x v="326"/>
    <s v="A-M-1"/>
    <x v="326"/>
    <x v="2"/>
    <x v="2"/>
    <n v="11.25"/>
    <x v="80"/>
    <x v="2"/>
    <x v="0"/>
    <x v="1"/>
    <x v="1"/>
    <x v="0"/>
    <n v="0.34964999999999996"/>
  </r>
  <r>
    <x v="334"/>
    <x v="296"/>
    <x v="327"/>
    <s v="A-M-1"/>
    <x v="327"/>
    <x v="2"/>
    <x v="2"/>
    <n v="11.25"/>
    <x v="80"/>
    <x v="0"/>
    <x v="0"/>
    <x v="1"/>
    <x v="1"/>
    <x v="2"/>
    <n v="0.34964999999999996"/>
  </r>
  <r>
    <x v="335"/>
    <x v="297"/>
    <x v="328"/>
    <s v="A-M-1"/>
    <x v="328"/>
    <x v="2"/>
    <x v="2"/>
    <n v="11.25"/>
    <x v="80"/>
    <x v="0"/>
    <x v="0"/>
    <x v="1"/>
    <x v="1"/>
    <x v="2"/>
    <n v="0.34964999999999996"/>
  </r>
  <r>
    <x v="336"/>
    <x v="263"/>
    <x v="329"/>
    <s v="R-D-1"/>
    <x v="329"/>
    <x v="1"/>
    <x v="3"/>
    <n v="8.9499999999999993"/>
    <x v="81"/>
    <x v="0"/>
    <x v="0"/>
    <x v="2"/>
    <x v="1"/>
    <x v="0"/>
    <n v="0.21509999999999996"/>
  </r>
  <r>
    <x v="337"/>
    <x v="153"/>
    <x v="330"/>
    <s v="R-D-1"/>
    <x v="330"/>
    <x v="1"/>
    <x v="3"/>
    <n v="8.9499999999999993"/>
    <x v="81"/>
    <x v="0"/>
    <x v="0"/>
    <x v="2"/>
    <x v="1"/>
    <x v="2"/>
    <n v="0.21509999999999996"/>
  </r>
  <r>
    <x v="338"/>
    <x v="198"/>
    <x v="331"/>
    <s v="R-D-1"/>
    <x v="331"/>
    <x v="1"/>
    <x v="3"/>
    <n v="8.9499999999999993"/>
    <x v="81"/>
    <x v="0"/>
    <x v="1"/>
    <x v="2"/>
    <x v="1"/>
    <x v="1"/>
    <n v="0.21509999999999996"/>
  </r>
  <r>
    <x v="339"/>
    <x v="298"/>
    <x v="265"/>
    <s v="R-D-1"/>
    <x v="265"/>
    <x v="1"/>
    <x v="3"/>
    <n v="8.9499999999999993"/>
    <x v="81"/>
    <x v="0"/>
    <x v="0"/>
    <x v="2"/>
    <x v="1"/>
    <x v="3"/>
    <n v="0.21509999999999996"/>
  </r>
  <r>
    <x v="340"/>
    <x v="299"/>
    <x v="332"/>
    <s v="E-L-0.5"/>
    <x v="332"/>
    <x v="1"/>
    <x v="1"/>
    <n v="8.91"/>
    <x v="82"/>
    <x v="0"/>
    <x v="0"/>
    <x v="0"/>
    <x v="2"/>
    <x v="3"/>
    <n v="0.49004999999999999"/>
  </r>
  <r>
    <x v="341"/>
    <x v="300"/>
    <x v="333"/>
    <s v="E-L-1"/>
    <x v="333"/>
    <x v="3"/>
    <x v="1"/>
    <n v="14.85"/>
    <x v="82"/>
    <x v="0"/>
    <x v="1"/>
    <x v="0"/>
    <x v="1"/>
    <x v="3"/>
    <n v="0.49004999999999999"/>
  </r>
  <r>
    <x v="342"/>
    <x v="301"/>
    <x v="334"/>
    <s v="E-L-1"/>
    <x v="334"/>
    <x v="3"/>
    <x v="1"/>
    <n v="14.85"/>
    <x v="82"/>
    <x v="0"/>
    <x v="1"/>
    <x v="0"/>
    <x v="1"/>
    <x v="3"/>
    <n v="0.49004999999999999"/>
  </r>
  <r>
    <x v="343"/>
    <x v="302"/>
    <x v="335"/>
    <s v="E-L-0.5"/>
    <x v="335"/>
    <x v="1"/>
    <x v="1"/>
    <n v="8.91"/>
    <x v="82"/>
    <x v="2"/>
    <x v="1"/>
    <x v="0"/>
    <x v="2"/>
    <x v="3"/>
    <n v="0.49004999999999999"/>
  </r>
  <r>
    <x v="344"/>
    <x v="192"/>
    <x v="336"/>
    <s v="E-L-1"/>
    <x v="336"/>
    <x v="3"/>
    <x v="1"/>
    <n v="14.85"/>
    <x v="82"/>
    <x v="0"/>
    <x v="0"/>
    <x v="0"/>
    <x v="1"/>
    <x v="2"/>
    <n v="0.49004999999999999"/>
  </r>
  <r>
    <x v="345"/>
    <x v="62"/>
    <x v="337"/>
    <s v="E-L-1"/>
    <x v="337"/>
    <x v="3"/>
    <x v="1"/>
    <n v="14.85"/>
    <x v="82"/>
    <x v="0"/>
    <x v="0"/>
    <x v="0"/>
    <x v="1"/>
    <x v="2"/>
    <n v="0.49004999999999999"/>
  </r>
  <r>
    <x v="346"/>
    <x v="303"/>
    <x v="338"/>
    <s v="E-D-0.5"/>
    <x v="338"/>
    <x v="0"/>
    <x v="1"/>
    <n v="7.29"/>
    <x v="83"/>
    <x v="0"/>
    <x v="0"/>
    <x v="2"/>
    <x v="2"/>
    <x v="3"/>
    <n v="0.49004999999999999"/>
  </r>
  <r>
    <x v="347"/>
    <x v="304"/>
    <x v="339"/>
    <s v="L-M-0.5"/>
    <x v="339"/>
    <x v="1"/>
    <x v="0"/>
    <n v="8.73"/>
    <x v="84"/>
    <x v="0"/>
    <x v="1"/>
    <x v="1"/>
    <x v="2"/>
    <x v="0"/>
    <n v="0.61814999999999998"/>
  </r>
  <r>
    <x v="348"/>
    <x v="3"/>
    <x v="340"/>
    <s v="L-M-1"/>
    <x v="340"/>
    <x v="3"/>
    <x v="0"/>
    <n v="14.55"/>
    <x v="84"/>
    <x v="0"/>
    <x v="1"/>
    <x v="1"/>
    <x v="1"/>
    <x v="1"/>
    <n v="0.61814999999999998"/>
  </r>
  <r>
    <x v="320"/>
    <x v="285"/>
    <x v="313"/>
    <s v="L-M-0.5"/>
    <x v="313"/>
    <x v="1"/>
    <x v="0"/>
    <n v="8.73"/>
    <x v="84"/>
    <x v="1"/>
    <x v="0"/>
    <x v="1"/>
    <x v="2"/>
    <x v="0"/>
    <n v="0.61814999999999998"/>
  </r>
  <r>
    <x v="349"/>
    <x v="305"/>
    <x v="341"/>
    <s v="L-M-0.5"/>
    <x v="341"/>
    <x v="1"/>
    <x v="0"/>
    <n v="8.73"/>
    <x v="84"/>
    <x v="0"/>
    <x v="1"/>
    <x v="1"/>
    <x v="2"/>
    <x v="0"/>
    <n v="0.61814999999999998"/>
  </r>
  <r>
    <x v="350"/>
    <x v="306"/>
    <x v="342"/>
    <s v="L-M-1"/>
    <x v="342"/>
    <x v="3"/>
    <x v="0"/>
    <n v="14.55"/>
    <x v="84"/>
    <x v="0"/>
    <x v="0"/>
    <x v="1"/>
    <x v="1"/>
    <x v="3"/>
    <n v="0.61814999999999998"/>
  </r>
  <r>
    <x v="351"/>
    <x v="307"/>
    <x v="343"/>
    <s v="L-M-0.5"/>
    <x v="343"/>
    <x v="1"/>
    <x v="0"/>
    <n v="8.73"/>
    <x v="84"/>
    <x v="0"/>
    <x v="1"/>
    <x v="1"/>
    <x v="2"/>
    <x v="3"/>
    <n v="0.61814999999999998"/>
  </r>
  <r>
    <x v="352"/>
    <x v="308"/>
    <x v="344"/>
    <s v="L-M-1"/>
    <x v="344"/>
    <x v="3"/>
    <x v="0"/>
    <n v="14.55"/>
    <x v="84"/>
    <x v="0"/>
    <x v="0"/>
    <x v="1"/>
    <x v="1"/>
    <x v="2"/>
    <n v="0.61814999999999998"/>
  </r>
  <r>
    <x v="353"/>
    <x v="309"/>
    <x v="345"/>
    <s v="L-M-0.5"/>
    <x v="345"/>
    <x v="1"/>
    <x v="0"/>
    <n v="8.73"/>
    <x v="84"/>
    <x v="2"/>
    <x v="0"/>
    <x v="1"/>
    <x v="2"/>
    <x v="1"/>
    <n v="0.61814999999999998"/>
  </r>
  <r>
    <x v="354"/>
    <x v="137"/>
    <x v="346"/>
    <s v="L-M-1"/>
    <x v="346"/>
    <x v="3"/>
    <x v="0"/>
    <n v="14.55"/>
    <x v="84"/>
    <x v="0"/>
    <x v="0"/>
    <x v="1"/>
    <x v="1"/>
    <x v="0"/>
    <n v="0.61814999999999998"/>
  </r>
  <r>
    <x v="355"/>
    <x v="310"/>
    <x v="347"/>
    <s v="L-M-0.5"/>
    <x v="347"/>
    <x v="1"/>
    <x v="0"/>
    <n v="8.73"/>
    <x v="84"/>
    <x v="1"/>
    <x v="0"/>
    <x v="1"/>
    <x v="2"/>
    <x v="0"/>
    <n v="0.61814999999999998"/>
  </r>
  <r>
    <x v="356"/>
    <x v="277"/>
    <x v="348"/>
    <s v="L-M-0.5"/>
    <x v="348"/>
    <x v="1"/>
    <x v="0"/>
    <n v="8.73"/>
    <x v="84"/>
    <x v="0"/>
    <x v="1"/>
    <x v="1"/>
    <x v="2"/>
    <x v="2"/>
    <n v="0.61814999999999998"/>
  </r>
  <r>
    <x v="357"/>
    <x v="311"/>
    <x v="349"/>
    <s v="L-M-1"/>
    <x v="349"/>
    <x v="3"/>
    <x v="0"/>
    <n v="14.55"/>
    <x v="84"/>
    <x v="0"/>
    <x v="0"/>
    <x v="1"/>
    <x v="1"/>
    <x v="3"/>
    <n v="0.61814999999999998"/>
  </r>
  <r>
    <x v="358"/>
    <x v="312"/>
    <x v="350"/>
    <s v="R-L-0.5"/>
    <x v="350"/>
    <x v="0"/>
    <x v="3"/>
    <n v="7.17"/>
    <x v="85"/>
    <x v="2"/>
    <x v="1"/>
    <x v="0"/>
    <x v="2"/>
    <x v="1"/>
    <n v="0.21509999999999996"/>
  </r>
  <r>
    <x v="359"/>
    <x v="264"/>
    <x v="60"/>
    <s v="R-L-0.5"/>
    <x v="60"/>
    <x v="0"/>
    <x v="3"/>
    <n v="7.17"/>
    <x v="85"/>
    <x v="0"/>
    <x v="0"/>
    <x v="0"/>
    <x v="2"/>
    <x v="3"/>
    <n v="0.21509999999999996"/>
  </r>
  <r>
    <x v="360"/>
    <x v="313"/>
    <x v="351"/>
    <s v="E-M-1"/>
    <x v="351"/>
    <x v="3"/>
    <x v="1"/>
    <n v="13.75"/>
    <x v="86"/>
    <x v="0"/>
    <x v="0"/>
    <x v="1"/>
    <x v="1"/>
    <x v="1"/>
    <n v="0.49004999999999999"/>
  </r>
  <r>
    <x v="361"/>
    <x v="248"/>
    <x v="352"/>
    <s v="E-M-0.5"/>
    <x v="352"/>
    <x v="1"/>
    <x v="1"/>
    <n v="8.25"/>
    <x v="86"/>
    <x v="0"/>
    <x v="1"/>
    <x v="1"/>
    <x v="2"/>
    <x v="0"/>
    <n v="0.49004999999999999"/>
  </r>
  <r>
    <x v="362"/>
    <x v="254"/>
    <x v="353"/>
    <s v="E-M-0.5"/>
    <x v="353"/>
    <x v="1"/>
    <x v="1"/>
    <n v="8.25"/>
    <x v="86"/>
    <x v="0"/>
    <x v="1"/>
    <x v="1"/>
    <x v="2"/>
    <x v="0"/>
    <n v="0.49004999999999999"/>
  </r>
  <r>
    <x v="363"/>
    <x v="314"/>
    <x v="354"/>
    <s v="E-M-1"/>
    <x v="354"/>
    <x v="3"/>
    <x v="1"/>
    <n v="13.75"/>
    <x v="86"/>
    <x v="0"/>
    <x v="0"/>
    <x v="1"/>
    <x v="1"/>
    <x v="3"/>
    <n v="0.49004999999999999"/>
  </r>
  <r>
    <x v="364"/>
    <x v="169"/>
    <x v="355"/>
    <s v="E-M-0.5"/>
    <x v="355"/>
    <x v="1"/>
    <x v="1"/>
    <n v="8.25"/>
    <x v="86"/>
    <x v="0"/>
    <x v="1"/>
    <x v="1"/>
    <x v="2"/>
    <x v="1"/>
    <n v="0.49004999999999999"/>
  </r>
  <r>
    <x v="365"/>
    <x v="315"/>
    <x v="356"/>
    <s v="E-M-0.5"/>
    <x v="356"/>
    <x v="1"/>
    <x v="1"/>
    <n v="8.25"/>
    <x v="86"/>
    <x v="0"/>
    <x v="1"/>
    <x v="1"/>
    <x v="2"/>
    <x v="1"/>
    <n v="0.49004999999999999"/>
  </r>
  <r>
    <x v="128"/>
    <x v="124"/>
    <x v="127"/>
    <s v="E-M-1"/>
    <x v="127"/>
    <x v="3"/>
    <x v="1"/>
    <n v="13.75"/>
    <x v="86"/>
    <x v="0"/>
    <x v="0"/>
    <x v="1"/>
    <x v="1"/>
    <x v="0"/>
    <n v="0.49004999999999999"/>
  </r>
  <r>
    <x v="366"/>
    <x v="26"/>
    <x v="357"/>
    <s v="E-M-0.5"/>
    <x v="357"/>
    <x v="1"/>
    <x v="1"/>
    <n v="8.25"/>
    <x v="86"/>
    <x v="0"/>
    <x v="0"/>
    <x v="1"/>
    <x v="2"/>
    <x v="0"/>
    <n v="0.49004999999999999"/>
  </r>
  <r>
    <x v="367"/>
    <x v="316"/>
    <x v="358"/>
    <s v="E-M-1"/>
    <x v="358"/>
    <x v="3"/>
    <x v="1"/>
    <n v="13.75"/>
    <x v="86"/>
    <x v="0"/>
    <x v="1"/>
    <x v="1"/>
    <x v="1"/>
    <x v="3"/>
    <n v="0.49004999999999999"/>
  </r>
  <r>
    <x v="368"/>
    <x v="317"/>
    <x v="359"/>
    <s v="E-M-0.5"/>
    <x v="359"/>
    <x v="1"/>
    <x v="1"/>
    <n v="8.25"/>
    <x v="86"/>
    <x v="0"/>
    <x v="1"/>
    <x v="1"/>
    <x v="2"/>
    <x v="2"/>
    <n v="0.49004999999999999"/>
  </r>
  <r>
    <x v="369"/>
    <x v="181"/>
    <x v="360"/>
    <s v="E-M-0.5"/>
    <x v="360"/>
    <x v="1"/>
    <x v="1"/>
    <n v="8.25"/>
    <x v="86"/>
    <x v="2"/>
    <x v="0"/>
    <x v="1"/>
    <x v="2"/>
    <x v="1"/>
    <n v="0.49004999999999999"/>
  </r>
  <r>
    <x v="370"/>
    <x v="318"/>
    <x v="361"/>
    <s v="R-D-2.5"/>
    <x v="361"/>
    <x v="4"/>
    <x v="3"/>
    <n v="20.58"/>
    <x v="87"/>
    <x v="2"/>
    <x v="0"/>
    <x v="2"/>
    <x v="0"/>
    <x v="3"/>
    <n v="0.21509999999999996"/>
  </r>
  <r>
    <x v="371"/>
    <x v="319"/>
    <x v="362"/>
    <s v="R-D-2.5"/>
    <x v="362"/>
    <x v="4"/>
    <x v="3"/>
    <n v="20.58"/>
    <x v="87"/>
    <x v="0"/>
    <x v="0"/>
    <x v="2"/>
    <x v="0"/>
    <x v="2"/>
    <n v="0.21509999999999996"/>
  </r>
  <r>
    <x v="372"/>
    <x v="274"/>
    <x v="363"/>
    <s v="R-D-2.5"/>
    <x v="363"/>
    <x v="4"/>
    <x v="3"/>
    <n v="20.58"/>
    <x v="87"/>
    <x v="0"/>
    <x v="1"/>
    <x v="2"/>
    <x v="0"/>
    <x v="3"/>
    <n v="0.21509999999999996"/>
  </r>
  <r>
    <x v="373"/>
    <x v="320"/>
    <x v="364"/>
    <s v="R-D-2.5"/>
    <x v="364"/>
    <x v="4"/>
    <x v="3"/>
    <n v="20.58"/>
    <x v="87"/>
    <x v="0"/>
    <x v="1"/>
    <x v="2"/>
    <x v="0"/>
    <x v="1"/>
    <n v="0.21509999999999996"/>
  </r>
  <r>
    <x v="374"/>
    <x v="321"/>
    <x v="365"/>
    <s v="R-D-2.5"/>
    <x v="365"/>
    <x v="4"/>
    <x v="3"/>
    <n v="20.58"/>
    <x v="87"/>
    <x v="0"/>
    <x v="0"/>
    <x v="2"/>
    <x v="0"/>
    <x v="3"/>
    <n v="0.21509999999999996"/>
  </r>
  <r>
    <x v="375"/>
    <x v="322"/>
    <x v="366"/>
    <s v="R-D-2.5"/>
    <x v="366"/>
    <x v="4"/>
    <x v="3"/>
    <n v="20.58"/>
    <x v="87"/>
    <x v="0"/>
    <x v="0"/>
    <x v="2"/>
    <x v="0"/>
    <x v="3"/>
    <n v="0.21509999999999996"/>
  </r>
  <r>
    <x v="376"/>
    <x v="323"/>
    <x v="367"/>
    <s v="A-M-0.5"/>
    <x v="367"/>
    <x v="0"/>
    <x v="2"/>
    <n v="6.75"/>
    <x v="88"/>
    <x v="0"/>
    <x v="1"/>
    <x v="1"/>
    <x v="2"/>
    <x v="3"/>
    <n v="0.34964999999999996"/>
  </r>
  <r>
    <x v="377"/>
    <x v="324"/>
    <x v="368"/>
    <s v="A-M-0.5"/>
    <x v="368"/>
    <x v="0"/>
    <x v="2"/>
    <n v="6.75"/>
    <x v="88"/>
    <x v="1"/>
    <x v="0"/>
    <x v="1"/>
    <x v="2"/>
    <x v="1"/>
    <n v="0.34964999999999996"/>
  </r>
  <r>
    <x v="378"/>
    <x v="325"/>
    <x v="369"/>
    <s v="A-M-0.5"/>
    <x v="369"/>
    <x v="0"/>
    <x v="2"/>
    <n v="6.75"/>
    <x v="88"/>
    <x v="0"/>
    <x v="1"/>
    <x v="1"/>
    <x v="2"/>
    <x v="0"/>
    <n v="0.34964999999999996"/>
  </r>
  <r>
    <x v="379"/>
    <x v="23"/>
    <x v="370"/>
    <s v="A-M-0.5"/>
    <x v="370"/>
    <x v="0"/>
    <x v="2"/>
    <n v="6.75"/>
    <x v="88"/>
    <x v="0"/>
    <x v="1"/>
    <x v="1"/>
    <x v="2"/>
    <x v="3"/>
    <n v="0.34964999999999996"/>
  </r>
  <r>
    <x v="380"/>
    <x v="27"/>
    <x v="371"/>
    <s v="A-M-0.5"/>
    <x v="371"/>
    <x v="0"/>
    <x v="2"/>
    <n v="6.75"/>
    <x v="88"/>
    <x v="0"/>
    <x v="1"/>
    <x v="1"/>
    <x v="2"/>
    <x v="1"/>
    <n v="0.34964999999999996"/>
  </r>
  <r>
    <x v="381"/>
    <x v="80"/>
    <x v="372"/>
    <s v="A-D-1"/>
    <x v="372"/>
    <x v="2"/>
    <x v="2"/>
    <n v="9.9499999999999993"/>
    <x v="89"/>
    <x v="0"/>
    <x v="0"/>
    <x v="2"/>
    <x v="1"/>
    <x v="0"/>
    <n v="0.34964999999999996"/>
  </r>
  <r>
    <x v="382"/>
    <x v="128"/>
    <x v="373"/>
    <s v="A-D-1"/>
    <x v="373"/>
    <x v="2"/>
    <x v="2"/>
    <n v="9.9499999999999993"/>
    <x v="89"/>
    <x v="1"/>
    <x v="1"/>
    <x v="2"/>
    <x v="1"/>
    <x v="1"/>
    <n v="0.34964999999999996"/>
  </r>
  <r>
    <x v="383"/>
    <x v="261"/>
    <x v="374"/>
    <s v="A-D-1"/>
    <x v="374"/>
    <x v="2"/>
    <x v="2"/>
    <n v="9.9499999999999993"/>
    <x v="89"/>
    <x v="1"/>
    <x v="0"/>
    <x v="2"/>
    <x v="1"/>
    <x v="3"/>
    <n v="0.34964999999999996"/>
  </r>
  <r>
    <x v="384"/>
    <x v="326"/>
    <x v="375"/>
    <s v="R-M-1"/>
    <x v="375"/>
    <x v="2"/>
    <x v="3"/>
    <n v="9.9499999999999993"/>
    <x v="89"/>
    <x v="0"/>
    <x v="0"/>
    <x v="1"/>
    <x v="1"/>
    <x v="1"/>
    <n v="0.21509999999999996"/>
  </r>
  <r>
    <x v="385"/>
    <x v="327"/>
    <x v="376"/>
    <s v="A-D-1"/>
    <x v="376"/>
    <x v="2"/>
    <x v="2"/>
    <n v="9.9499999999999993"/>
    <x v="89"/>
    <x v="1"/>
    <x v="0"/>
    <x v="2"/>
    <x v="1"/>
    <x v="0"/>
    <n v="0.34964999999999996"/>
  </r>
  <r>
    <x v="386"/>
    <x v="328"/>
    <x v="377"/>
    <s v="R-M-1"/>
    <x v="377"/>
    <x v="2"/>
    <x v="3"/>
    <n v="9.9499999999999993"/>
    <x v="89"/>
    <x v="0"/>
    <x v="0"/>
    <x v="1"/>
    <x v="1"/>
    <x v="0"/>
    <n v="0.21509999999999996"/>
  </r>
  <r>
    <x v="387"/>
    <x v="97"/>
    <x v="378"/>
    <s v="L-D-1"/>
    <x v="378"/>
    <x v="3"/>
    <x v="0"/>
    <n v="12.95"/>
    <x v="90"/>
    <x v="0"/>
    <x v="0"/>
    <x v="2"/>
    <x v="1"/>
    <x v="0"/>
    <n v="0.61814999999999998"/>
  </r>
  <r>
    <x v="388"/>
    <x v="329"/>
    <x v="379"/>
    <s v="L-D-1"/>
    <x v="379"/>
    <x v="3"/>
    <x v="0"/>
    <n v="12.95"/>
    <x v="90"/>
    <x v="1"/>
    <x v="1"/>
    <x v="2"/>
    <x v="1"/>
    <x v="0"/>
    <n v="0.61814999999999998"/>
  </r>
  <r>
    <x v="389"/>
    <x v="330"/>
    <x v="380"/>
    <s v="A-L-1"/>
    <x v="380"/>
    <x v="3"/>
    <x v="2"/>
    <n v="12.95"/>
    <x v="90"/>
    <x v="0"/>
    <x v="1"/>
    <x v="0"/>
    <x v="1"/>
    <x v="2"/>
    <n v="0.34964999999999996"/>
  </r>
  <r>
    <x v="390"/>
    <x v="331"/>
    <x v="381"/>
    <s v="A-L-0.5"/>
    <x v="381"/>
    <x v="1"/>
    <x v="2"/>
    <n v="7.77"/>
    <x v="90"/>
    <x v="0"/>
    <x v="1"/>
    <x v="0"/>
    <x v="2"/>
    <x v="0"/>
    <n v="0.34964999999999996"/>
  </r>
  <r>
    <x v="391"/>
    <x v="93"/>
    <x v="382"/>
    <s v="L-D-1"/>
    <x v="382"/>
    <x v="3"/>
    <x v="0"/>
    <n v="12.95"/>
    <x v="90"/>
    <x v="0"/>
    <x v="0"/>
    <x v="2"/>
    <x v="1"/>
    <x v="0"/>
    <n v="0.61814999999999998"/>
  </r>
  <r>
    <x v="392"/>
    <x v="332"/>
    <x v="383"/>
    <s v="L-D-1"/>
    <x v="383"/>
    <x v="3"/>
    <x v="0"/>
    <n v="12.95"/>
    <x v="90"/>
    <x v="0"/>
    <x v="0"/>
    <x v="2"/>
    <x v="1"/>
    <x v="0"/>
    <n v="0.61814999999999998"/>
  </r>
  <r>
    <x v="393"/>
    <x v="333"/>
    <x v="384"/>
    <s v="A-L-1"/>
    <x v="384"/>
    <x v="3"/>
    <x v="2"/>
    <n v="12.95"/>
    <x v="90"/>
    <x v="0"/>
    <x v="0"/>
    <x v="0"/>
    <x v="1"/>
    <x v="1"/>
    <n v="0.34964999999999996"/>
  </r>
  <r>
    <x v="394"/>
    <x v="334"/>
    <x v="385"/>
    <s v="A-L-0.5"/>
    <x v="385"/>
    <x v="1"/>
    <x v="2"/>
    <n v="7.77"/>
    <x v="90"/>
    <x v="0"/>
    <x v="0"/>
    <x v="0"/>
    <x v="2"/>
    <x v="3"/>
    <n v="0.34964999999999996"/>
  </r>
  <r>
    <x v="395"/>
    <x v="335"/>
    <x v="386"/>
    <s v="A-L-1"/>
    <x v="386"/>
    <x v="3"/>
    <x v="2"/>
    <n v="12.95"/>
    <x v="90"/>
    <x v="0"/>
    <x v="0"/>
    <x v="0"/>
    <x v="1"/>
    <x v="2"/>
    <n v="0.34964999999999996"/>
  </r>
  <r>
    <x v="396"/>
    <x v="336"/>
    <x v="387"/>
    <s v="A-L-1"/>
    <x v="387"/>
    <x v="3"/>
    <x v="2"/>
    <n v="12.95"/>
    <x v="90"/>
    <x v="0"/>
    <x v="1"/>
    <x v="0"/>
    <x v="1"/>
    <x v="2"/>
    <n v="0.34964999999999996"/>
  </r>
  <r>
    <x v="397"/>
    <x v="337"/>
    <x v="388"/>
    <s v="L-D-1"/>
    <x v="388"/>
    <x v="3"/>
    <x v="0"/>
    <n v="12.95"/>
    <x v="90"/>
    <x v="2"/>
    <x v="0"/>
    <x v="2"/>
    <x v="1"/>
    <x v="0"/>
    <n v="0.61814999999999998"/>
  </r>
  <r>
    <x v="398"/>
    <x v="338"/>
    <x v="389"/>
    <s v="L-D-0.5"/>
    <x v="389"/>
    <x v="1"/>
    <x v="0"/>
    <n v="7.77"/>
    <x v="90"/>
    <x v="0"/>
    <x v="0"/>
    <x v="2"/>
    <x v="2"/>
    <x v="1"/>
    <n v="0.61814999999999998"/>
  </r>
  <r>
    <x v="399"/>
    <x v="339"/>
    <x v="390"/>
    <s v="A-L-0.5"/>
    <x v="390"/>
    <x v="1"/>
    <x v="2"/>
    <n v="7.77"/>
    <x v="90"/>
    <x v="0"/>
    <x v="1"/>
    <x v="0"/>
    <x v="2"/>
    <x v="1"/>
    <n v="0.34964999999999996"/>
  </r>
  <r>
    <x v="400"/>
    <x v="340"/>
    <x v="391"/>
    <s v="L-L-0.5"/>
    <x v="391"/>
    <x v="2"/>
    <x v="0"/>
    <n v="9.51"/>
    <x v="91"/>
    <x v="0"/>
    <x v="0"/>
    <x v="0"/>
    <x v="2"/>
    <x v="2"/>
    <n v="0.61814999999999998"/>
  </r>
  <r>
    <x v="401"/>
    <x v="341"/>
    <x v="392"/>
    <s v="L-L-0.5"/>
    <x v="392"/>
    <x v="2"/>
    <x v="0"/>
    <n v="9.51"/>
    <x v="91"/>
    <x v="0"/>
    <x v="1"/>
    <x v="0"/>
    <x v="2"/>
    <x v="1"/>
    <n v="0.61814999999999998"/>
  </r>
  <r>
    <x v="402"/>
    <x v="342"/>
    <x v="393"/>
    <s v="L-L-0.5"/>
    <x v="393"/>
    <x v="2"/>
    <x v="0"/>
    <n v="9.51"/>
    <x v="91"/>
    <x v="1"/>
    <x v="0"/>
    <x v="0"/>
    <x v="2"/>
    <x v="1"/>
    <n v="0.61814999999999998"/>
  </r>
  <r>
    <x v="403"/>
    <x v="343"/>
    <x v="394"/>
    <s v="L-L-0.5"/>
    <x v="394"/>
    <x v="2"/>
    <x v="0"/>
    <n v="9.51"/>
    <x v="91"/>
    <x v="0"/>
    <x v="0"/>
    <x v="0"/>
    <x v="2"/>
    <x v="2"/>
    <n v="0.61814999999999998"/>
  </r>
  <r>
    <x v="128"/>
    <x v="124"/>
    <x v="127"/>
    <s v="L-L-0.5"/>
    <x v="127"/>
    <x v="2"/>
    <x v="0"/>
    <n v="9.51"/>
    <x v="91"/>
    <x v="0"/>
    <x v="0"/>
    <x v="0"/>
    <x v="2"/>
    <x v="0"/>
    <n v="0.61814999999999998"/>
  </r>
  <r>
    <x v="404"/>
    <x v="344"/>
    <x v="395"/>
    <s v="L-L-0.5"/>
    <x v="395"/>
    <x v="2"/>
    <x v="0"/>
    <n v="9.51"/>
    <x v="91"/>
    <x v="0"/>
    <x v="1"/>
    <x v="0"/>
    <x v="2"/>
    <x v="3"/>
    <n v="0.61814999999999998"/>
  </r>
  <r>
    <x v="405"/>
    <x v="345"/>
    <x v="396"/>
    <s v="L-L-2.5"/>
    <x v="396"/>
    <x v="5"/>
    <x v="0"/>
    <n v="36.46"/>
    <x v="92"/>
    <x v="0"/>
    <x v="0"/>
    <x v="0"/>
    <x v="0"/>
    <x v="2"/>
    <n v="0.61814999999999998"/>
  </r>
  <r>
    <x v="406"/>
    <x v="346"/>
    <x v="397"/>
    <s v="L-L-2.5"/>
    <x v="397"/>
    <x v="5"/>
    <x v="0"/>
    <n v="36.46"/>
    <x v="92"/>
    <x v="0"/>
    <x v="0"/>
    <x v="0"/>
    <x v="0"/>
    <x v="3"/>
    <n v="0.61814999999999998"/>
  </r>
  <r>
    <x v="407"/>
    <x v="220"/>
    <x v="398"/>
    <s v="L-L-2.5"/>
    <x v="398"/>
    <x v="5"/>
    <x v="0"/>
    <n v="36.46"/>
    <x v="92"/>
    <x v="0"/>
    <x v="0"/>
    <x v="0"/>
    <x v="0"/>
    <x v="1"/>
    <n v="0.61814999999999998"/>
  </r>
  <r>
    <x v="408"/>
    <x v="347"/>
    <x v="399"/>
    <s v="L-L-2.5"/>
    <x v="399"/>
    <x v="5"/>
    <x v="0"/>
    <n v="36.46"/>
    <x v="92"/>
    <x v="0"/>
    <x v="1"/>
    <x v="0"/>
    <x v="0"/>
    <x v="3"/>
    <n v="0.61814999999999998"/>
  </r>
  <r>
    <x v="409"/>
    <x v="348"/>
    <x v="400"/>
    <s v="E-D-1"/>
    <x v="400"/>
    <x v="3"/>
    <x v="1"/>
    <n v="12.15"/>
    <x v="93"/>
    <x v="1"/>
    <x v="1"/>
    <x v="2"/>
    <x v="1"/>
    <x v="1"/>
    <n v="0.49004999999999999"/>
  </r>
  <r>
    <x v="410"/>
    <x v="349"/>
    <x v="401"/>
    <s v="E-D-1"/>
    <x v="401"/>
    <x v="3"/>
    <x v="1"/>
    <n v="12.15"/>
    <x v="93"/>
    <x v="0"/>
    <x v="1"/>
    <x v="2"/>
    <x v="1"/>
    <x v="3"/>
    <n v="0.49004999999999999"/>
  </r>
  <r>
    <x v="411"/>
    <x v="350"/>
    <x v="402"/>
    <s v="E-D-0.5"/>
    <x v="402"/>
    <x v="1"/>
    <x v="1"/>
    <n v="7.29"/>
    <x v="93"/>
    <x v="0"/>
    <x v="1"/>
    <x v="2"/>
    <x v="2"/>
    <x v="1"/>
    <n v="0.49004999999999999"/>
  </r>
  <r>
    <x v="412"/>
    <x v="351"/>
    <x v="403"/>
    <s v="E-D-0.5"/>
    <x v="403"/>
    <x v="1"/>
    <x v="1"/>
    <n v="7.29"/>
    <x v="93"/>
    <x v="0"/>
    <x v="0"/>
    <x v="2"/>
    <x v="2"/>
    <x v="0"/>
    <n v="0.49004999999999999"/>
  </r>
  <r>
    <x v="413"/>
    <x v="352"/>
    <x v="404"/>
    <s v="E-D-0.5"/>
    <x v="404"/>
    <x v="1"/>
    <x v="1"/>
    <n v="7.29"/>
    <x v="93"/>
    <x v="0"/>
    <x v="0"/>
    <x v="2"/>
    <x v="2"/>
    <x v="3"/>
    <n v="0.49004999999999999"/>
  </r>
  <r>
    <x v="414"/>
    <x v="353"/>
    <x v="405"/>
    <s v="E-D-1"/>
    <x v="405"/>
    <x v="3"/>
    <x v="1"/>
    <n v="12.15"/>
    <x v="93"/>
    <x v="0"/>
    <x v="1"/>
    <x v="2"/>
    <x v="1"/>
    <x v="2"/>
    <n v="0.49004999999999999"/>
  </r>
  <r>
    <x v="415"/>
    <x v="354"/>
    <x v="406"/>
    <s v="E-D-0.5"/>
    <x v="406"/>
    <x v="1"/>
    <x v="1"/>
    <n v="7.29"/>
    <x v="93"/>
    <x v="0"/>
    <x v="1"/>
    <x v="2"/>
    <x v="2"/>
    <x v="0"/>
    <n v="0.49004999999999999"/>
  </r>
  <r>
    <x v="416"/>
    <x v="355"/>
    <x v="265"/>
    <s v="E-D-0.5"/>
    <x v="265"/>
    <x v="1"/>
    <x v="1"/>
    <n v="7.29"/>
    <x v="93"/>
    <x v="0"/>
    <x v="0"/>
    <x v="2"/>
    <x v="2"/>
    <x v="3"/>
    <n v="0.49004999999999999"/>
  </r>
  <r>
    <x v="417"/>
    <x v="30"/>
    <x v="407"/>
    <s v="R-L-1"/>
    <x v="407"/>
    <x v="3"/>
    <x v="3"/>
    <n v="11.95"/>
    <x v="94"/>
    <x v="0"/>
    <x v="1"/>
    <x v="0"/>
    <x v="1"/>
    <x v="0"/>
    <n v="0.21509999999999996"/>
  </r>
  <r>
    <x v="418"/>
    <x v="356"/>
    <x v="408"/>
    <s v="R-L-0.5"/>
    <x v="408"/>
    <x v="1"/>
    <x v="3"/>
    <n v="7.17"/>
    <x v="94"/>
    <x v="0"/>
    <x v="0"/>
    <x v="0"/>
    <x v="2"/>
    <x v="3"/>
    <n v="0.21509999999999996"/>
  </r>
  <r>
    <x v="419"/>
    <x v="357"/>
    <x v="409"/>
    <s v="R-L-0.5"/>
    <x v="409"/>
    <x v="1"/>
    <x v="3"/>
    <n v="7.17"/>
    <x v="94"/>
    <x v="0"/>
    <x v="0"/>
    <x v="0"/>
    <x v="2"/>
    <x v="0"/>
    <n v="0.21509999999999996"/>
  </r>
  <r>
    <x v="420"/>
    <x v="318"/>
    <x v="410"/>
    <s v="R-L-0.5"/>
    <x v="410"/>
    <x v="1"/>
    <x v="3"/>
    <n v="7.17"/>
    <x v="94"/>
    <x v="0"/>
    <x v="0"/>
    <x v="0"/>
    <x v="2"/>
    <x v="3"/>
    <n v="0.21509999999999996"/>
  </r>
  <r>
    <x v="421"/>
    <x v="358"/>
    <x v="411"/>
    <s v="R-L-0.5"/>
    <x v="411"/>
    <x v="1"/>
    <x v="3"/>
    <n v="7.17"/>
    <x v="94"/>
    <x v="0"/>
    <x v="0"/>
    <x v="0"/>
    <x v="2"/>
    <x v="3"/>
    <n v="0.21509999999999996"/>
  </r>
  <r>
    <x v="422"/>
    <x v="256"/>
    <x v="412"/>
    <s v="R-L-1"/>
    <x v="412"/>
    <x v="3"/>
    <x v="3"/>
    <n v="11.95"/>
    <x v="94"/>
    <x v="0"/>
    <x v="0"/>
    <x v="0"/>
    <x v="1"/>
    <x v="0"/>
    <n v="0.21509999999999996"/>
  </r>
  <r>
    <x v="423"/>
    <x v="359"/>
    <x v="413"/>
    <s v="R-L-1"/>
    <x v="413"/>
    <x v="3"/>
    <x v="3"/>
    <n v="11.95"/>
    <x v="94"/>
    <x v="1"/>
    <x v="0"/>
    <x v="0"/>
    <x v="1"/>
    <x v="2"/>
    <n v="0.21509999999999996"/>
  </r>
  <r>
    <x v="424"/>
    <x v="360"/>
    <x v="414"/>
    <s v="R-L-1"/>
    <x v="414"/>
    <x v="3"/>
    <x v="3"/>
    <n v="11.95"/>
    <x v="94"/>
    <x v="0"/>
    <x v="0"/>
    <x v="0"/>
    <x v="1"/>
    <x v="0"/>
    <n v="0.21509999999999996"/>
  </r>
  <r>
    <x v="425"/>
    <x v="361"/>
    <x v="415"/>
    <s v="R-L-0.5"/>
    <x v="415"/>
    <x v="1"/>
    <x v="3"/>
    <n v="7.17"/>
    <x v="94"/>
    <x v="0"/>
    <x v="1"/>
    <x v="0"/>
    <x v="2"/>
    <x v="0"/>
    <n v="0.21509999999999996"/>
  </r>
  <r>
    <x v="426"/>
    <x v="190"/>
    <x v="416"/>
    <s v="A-D-0.5"/>
    <x v="416"/>
    <x v="0"/>
    <x v="2"/>
    <n v="5.97"/>
    <x v="95"/>
    <x v="0"/>
    <x v="1"/>
    <x v="2"/>
    <x v="2"/>
    <x v="0"/>
    <n v="0.34964999999999996"/>
  </r>
  <r>
    <x v="427"/>
    <x v="362"/>
    <x v="417"/>
    <s v="R-M-0.5"/>
    <x v="417"/>
    <x v="0"/>
    <x v="3"/>
    <n v="5.97"/>
    <x v="95"/>
    <x v="2"/>
    <x v="0"/>
    <x v="1"/>
    <x v="2"/>
    <x v="3"/>
    <n v="0.21509999999999996"/>
  </r>
  <r>
    <x v="428"/>
    <x v="363"/>
    <x v="418"/>
    <s v="R-M-0.5"/>
    <x v="418"/>
    <x v="0"/>
    <x v="3"/>
    <n v="5.97"/>
    <x v="95"/>
    <x v="0"/>
    <x v="1"/>
    <x v="1"/>
    <x v="2"/>
    <x v="3"/>
    <n v="0.21509999999999996"/>
  </r>
  <r>
    <x v="287"/>
    <x v="256"/>
    <x v="281"/>
    <s v="A-D-0.5"/>
    <x v="281"/>
    <x v="0"/>
    <x v="2"/>
    <n v="5.97"/>
    <x v="95"/>
    <x v="0"/>
    <x v="0"/>
    <x v="2"/>
    <x v="2"/>
    <x v="0"/>
    <n v="0.34964999999999996"/>
  </r>
  <r>
    <x v="429"/>
    <x v="332"/>
    <x v="419"/>
    <s v="A-D-0.5"/>
    <x v="419"/>
    <x v="0"/>
    <x v="2"/>
    <n v="5.97"/>
    <x v="95"/>
    <x v="0"/>
    <x v="0"/>
    <x v="2"/>
    <x v="2"/>
    <x v="0"/>
    <n v="0.34964999999999996"/>
  </r>
  <r>
    <x v="430"/>
    <x v="364"/>
    <x v="420"/>
    <s v="R-M-0.5"/>
    <x v="420"/>
    <x v="0"/>
    <x v="3"/>
    <n v="5.97"/>
    <x v="95"/>
    <x v="0"/>
    <x v="0"/>
    <x v="1"/>
    <x v="2"/>
    <x v="0"/>
    <n v="0.21509999999999996"/>
  </r>
  <r>
    <x v="431"/>
    <x v="365"/>
    <x v="421"/>
    <s v="R-M-0.5"/>
    <x v="421"/>
    <x v="0"/>
    <x v="3"/>
    <n v="5.97"/>
    <x v="95"/>
    <x v="0"/>
    <x v="1"/>
    <x v="1"/>
    <x v="2"/>
    <x v="1"/>
    <n v="0.21509999999999996"/>
  </r>
  <r>
    <x v="432"/>
    <x v="366"/>
    <x v="422"/>
    <s v="R-D-1"/>
    <x v="422"/>
    <x v="2"/>
    <x v="3"/>
    <n v="8.9499999999999993"/>
    <x v="96"/>
    <x v="0"/>
    <x v="1"/>
    <x v="2"/>
    <x v="1"/>
    <x v="2"/>
    <n v="0.21509999999999996"/>
  </r>
  <r>
    <x v="433"/>
    <x v="367"/>
    <x v="423"/>
    <s v="E-L-0.5"/>
    <x v="423"/>
    <x v="2"/>
    <x v="1"/>
    <n v="8.91"/>
    <x v="97"/>
    <x v="0"/>
    <x v="0"/>
    <x v="0"/>
    <x v="2"/>
    <x v="3"/>
    <n v="0.49004999999999999"/>
  </r>
  <r>
    <x v="434"/>
    <x v="368"/>
    <x v="424"/>
    <s v="E-L-0.5"/>
    <x v="424"/>
    <x v="2"/>
    <x v="1"/>
    <n v="8.91"/>
    <x v="97"/>
    <x v="0"/>
    <x v="1"/>
    <x v="0"/>
    <x v="2"/>
    <x v="2"/>
    <n v="0.49004999999999999"/>
  </r>
  <r>
    <x v="435"/>
    <x v="216"/>
    <x v="425"/>
    <s v="E-L-0.5"/>
    <x v="425"/>
    <x v="2"/>
    <x v="1"/>
    <n v="8.91"/>
    <x v="97"/>
    <x v="2"/>
    <x v="1"/>
    <x v="0"/>
    <x v="2"/>
    <x v="1"/>
    <n v="0.49004999999999999"/>
  </r>
  <r>
    <x v="436"/>
    <x v="369"/>
    <x v="426"/>
    <s v="E-L-0.5"/>
    <x v="426"/>
    <x v="2"/>
    <x v="1"/>
    <n v="8.91"/>
    <x v="97"/>
    <x v="0"/>
    <x v="0"/>
    <x v="0"/>
    <x v="2"/>
    <x v="3"/>
    <n v="0.49004999999999999"/>
  </r>
  <r>
    <x v="437"/>
    <x v="370"/>
    <x v="427"/>
    <s v="E-L-0.5"/>
    <x v="427"/>
    <x v="2"/>
    <x v="1"/>
    <n v="8.91"/>
    <x v="97"/>
    <x v="1"/>
    <x v="0"/>
    <x v="0"/>
    <x v="2"/>
    <x v="1"/>
    <n v="0.49004999999999999"/>
  </r>
  <r>
    <x v="438"/>
    <x v="13"/>
    <x v="428"/>
    <s v="E-L-0.5"/>
    <x v="428"/>
    <x v="2"/>
    <x v="1"/>
    <n v="8.91"/>
    <x v="97"/>
    <x v="2"/>
    <x v="0"/>
    <x v="0"/>
    <x v="2"/>
    <x v="2"/>
    <n v="0.49004999999999999"/>
  </r>
  <r>
    <x v="439"/>
    <x v="371"/>
    <x v="429"/>
    <s v="L-M-0.5"/>
    <x v="429"/>
    <x v="2"/>
    <x v="0"/>
    <n v="8.73"/>
    <x v="98"/>
    <x v="0"/>
    <x v="0"/>
    <x v="1"/>
    <x v="2"/>
    <x v="1"/>
    <n v="0.61814999999999998"/>
  </r>
  <r>
    <x v="440"/>
    <x v="372"/>
    <x v="430"/>
    <s v="L-M-0.5"/>
    <x v="430"/>
    <x v="2"/>
    <x v="0"/>
    <n v="8.73"/>
    <x v="98"/>
    <x v="1"/>
    <x v="1"/>
    <x v="1"/>
    <x v="2"/>
    <x v="1"/>
    <n v="0.61814999999999998"/>
  </r>
  <r>
    <x v="441"/>
    <x v="373"/>
    <x v="431"/>
    <s v="E-L-2.5"/>
    <x v="431"/>
    <x v="5"/>
    <x v="1"/>
    <n v="34.159999999999997"/>
    <x v="99"/>
    <x v="0"/>
    <x v="1"/>
    <x v="0"/>
    <x v="0"/>
    <x v="1"/>
    <n v="0.49004999999999999"/>
  </r>
  <r>
    <x v="442"/>
    <x v="374"/>
    <x v="432"/>
    <s v="E-L-2.5"/>
    <x v="432"/>
    <x v="5"/>
    <x v="1"/>
    <n v="34.159999999999997"/>
    <x v="99"/>
    <x v="0"/>
    <x v="1"/>
    <x v="0"/>
    <x v="0"/>
    <x v="3"/>
    <n v="0.49004999999999999"/>
  </r>
  <r>
    <x v="443"/>
    <x v="375"/>
    <x v="433"/>
    <s v="A-M-1"/>
    <x v="433"/>
    <x v="3"/>
    <x v="2"/>
    <n v="11.25"/>
    <x v="100"/>
    <x v="0"/>
    <x v="0"/>
    <x v="1"/>
    <x v="1"/>
    <x v="0"/>
    <n v="0.34964999999999996"/>
  </r>
  <r>
    <x v="444"/>
    <x v="376"/>
    <x v="434"/>
    <s v="A-M-1"/>
    <x v="434"/>
    <x v="3"/>
    <x v="2"/>
    <n v="11.25"/>
    <x v="100"/>
    <x v="0"/>
    <x v="1"/>
    <x v="1"/>
    <x v="1"/>
    <x v="0"/>
    <n v="0.34964999999999996"/>
  </r>
  <r>
    <x v="445"/>
    <x v="377"/>
    <x v="435"/>
    <s v="A-M-0.5"/>
    <x v="435"/>
    <x v="1"/>
    <x v="2"/>
    <n v="6.75"/>
    <x v="100"/>
    <x v="0"/>
    <x v="0"/>
    <x v="1"/>
    <x v="2"/>
    <x v="0"/>
    <n v="0.34964999999999996"/>
  </r>
  <r>
    <x v="446"/>
    <x v="179"/>
    <x v="436"/>
    <s v="A-M-0.5"/>
    <x v="436"/>
    <x v="1"/>
    <x v="2"/>
    <n v="6.75"/>
    <x v="100"/>
    <x v="0"/>
    <x v="0"/>
    <x v="1"/>
    <x v="2"/>
    <x v="0"/>
    <n v="0.34964999999999996"/>
  </r>
  <r>
    <x v="447"/>
    <x v="378"/>
    <x v="437"/>
    <s v="A-M-1"/>
    <x v="437"/>
    <x v="3"/>
    <x v="2"/>
    <n v="11.25"/>
    <x v="100"/>
    <x v="1"/>
    <x v="0"/>
    <x v="1"/>
    <x v="1"/>
    <x v="1"/>
    <n v="0.34964999999999996"/>
  </r>
  <r>
    <x v="448"/>
    <x v="118"/>
    <x v="438"/>
    <s v="A-M-0.5"/>
    <x v="438"/>
    <x v="1"/>
    <x v="2"/>
    <n v="6.75"/>
    <x v="100"/>
    <x v="1"/>
    <x v="0"/>
    <x v="1"/>
    <x v="2"/>
    <x v="2"/>
    <n v="0.34964999999999996"/>
  </r>
  <r>
    <x v="449"/>
    <x v="379"/>
    <x v="439"/>
    <s v="A-M-1"/>
    <x v="439"/>
    <x v="3"/>
    <x v="2"/>
    <n v="11.25"/>
    <x v="100"/>
    <x v="0"/>
    <x v="1"/>
    <x v="1"/>
    <x v="1"/>
    <x v="3"/>
    <n v="0.34964999999999996"/>
  </r>
  <r>
    <x v="450"/>
    <x v="380"/>
    <x v="440"/>
    <s v="A-M-1"/>
    <x v="440"/>
    <x v="3"/>
    <x v="2"/>
    <n v="11.25"/>
    <x v="100"/>
    <x v="2"/>
    <x v="0"/>
    <x v="1"/>
    <x v="1"/>
    <x v="2"/>
    <n v="0.34964999999999996"/>
  </r>
  <r>
    <x v="451"/>
    <x v="266"/>
    <x v="441"/>
    <s v="A-M-0.5"/>
    <x v="441"/>
    <x v="1"/>
    <x v="2"/>
    <n v="6.75"/>
    <x v="100"/>
    <x v="0"/>
    <x v="1"/>
    <x v="1"/>
    <x v="2"/>
    <x v="3"/>
    <n v="0.34964999999999996"/>
  </r>
  <r>
    <x v="452"/>
    <x v="68"/>
    <x v="442"/>
    <s v="L-M-2.5"/>
    <x v="442"/>
    <x v="5"/>
    <x v="0"/>
    <n v="33.46"/>
    <x v="101"/>
    <x v="0"/>
    <x v="0"/>
    <x v="1"/>
    <x v="0"/>
    <x v="3"/>
    <n v="0.61814999999999998"/>
  </r>
  <r>
    <x v="453"/>
    <x v="381"/>
    <x v="443"/>
    <s v="L-M-2.5"/>
    <x v="443"/>
    <x v="5"/>
    <x v="0"/>
    <n v="33.46"/>
    <x v="101"/>
    <x v="0"/>
    <x v="0"/>
    <x v="1"/>
    <x v="0"/>
    <x v="3"/>
    <n v="0.61814999999999998"/>
  </r>
  <r>
    <x v="454"/>
    <x v="382"/>
    <x v="444"/>
    <s v="L-M-2.5"/>
    <x v="444"/>
    <x v="5"/>
    <x v="0"/>
    <n v="33.46"/>
    <x v="101"/>
    <x v="0"/>
    <x v="1"/>
    <x v="1"/>
    <x v="0"/>
    <x v="3"/>
    <n v="0.61814999999999998"/>
  </r>
  <r>
    <x v="455"/>
    <x v="383"/>
    <x v="445"/>
    <s v="L-M-2.5"/>
    <x v="445"/>
    <x v="5"/>
    <x v="0"/>
    <n v="33.46"/>
    <x v="101"/>
    <x v="0"/>
    <x v="1"/>
    <x v="1"/>
    <x v="0"/>
    <x v="1"/>
    <n v="0.61814999999999998"/>
  </r>
  <r>
    <x v="456"/>
    <x v="384"/>
    <x v="446"/>
    <s v="E-M-0.5"/>
    <x v="446"/>
    <x v="2"/>
    <x v="1"/>
    <n v="8.25"/>
    <x v="102"/>
    <x v="0"/>
    <x v="0"/>
    <x v="1"/>
    <x v="2"/>
    <x v="3"/>
    <n v="0.49004999999999999"/>
  </r>
  <r>
    <x v="457"/>
    <x v="385"/>
    <x v="447"/>
    <s v="R-D-0.5"/>
    <x v="447"/>
    <x v="0"/>
    <x v="3"/>
    <n v="5.37"/>
    <x v="103"/>
    <x v="0"/>
    <x v="1"/>
    <x v="2"/>
    <x v="2"/>
    <x v="0"/>
    <n v="0.21509999999999996"/>
  </r>
  <r>
    <x v="458"/>
    <x v="360"/>
    <x v="448"/>
    <s v="R-D-0.5"/>
    <x v="448"/>
    <x v="0"/>
    <x v="3"/>
    <n v="5.37"/>
    <x v="103"/>
    <x v="0"/>
    <x v="0"/>
    <x v="2"/>
    <x v="2"/>
    <x v="0"/>
    <n v="0.21509999999999996"/>
  </r>
  <r>
    <x v="459"/>
    <x v="386"/>
    <x v="449"/>
    <s v="R-D-0.5"/>
    <x v="449"/>
    <x v="0"/>
    <x v="3"/>
    <n v="5.37"/>
    <x v="103"/>
    <x v="0"/>
    <x v="0"/>
    <x v="2"/>
    <x v="2"/>
    <x v="1"/>
    <n v="0.21509999999999996"/>
  </r>
  <r>
    <x v="460"/>
    <x v="20"/>
    <x v="450"/>
    <s v="L-L-1"/>
    <x v="450"/>
    <x v="4"/>
    <x v="0"/>
    <n v="15.85"/>
    <x v="104"/>
    <x v="0"/>
    <x v="0"/>
    <x v="0"/>
    <x v="1"/>
    <x v="3"/>
    <n v="0.61814999999999998"/>
  </r>
  <r>
    <x v="461"/>
    <x v="294"/>
    <x v="451"/>
    <s v="L-L-1"/>
    <x v="451"/>
    <x v="4"/>
    <x v="0"/>
    <n v="15.85"/>
    <x v="104"/>
    <x v="0"/>
    <x v="0"/>
    <x v="0"/>
    <x v="1"/>
    <x v="0"/>
    <n v="0.61814999999999998"/>
  </r>
  <r>
    <x v="462"/>
    <x v="387"/>
    <x v="452"/>
    <s v="L-L-1"/>
    <x v="452"/>
    <x v="4"/>
    <x v="0"/>
    <n v="15.85"/>
    <x v="104"/>
    <x v="1"/>
    <x v="0"/>
    <x v="0"/>
    <x v="1"/>
    <x v="1"/>
    <n v="0.61814999999999998"/>
  </r>
  <r>
    <x v="463"/>
    <x v="22"/>
    <x v="453"/>
    <s v="E-M-2.5"/>
    <x v="453"/>
    <x v="5"/>
    <x v="1"/>
    <n v="31.62"/>
    <x v="105"/>
    <x v="1"/>
    <x v="1"/>
    <x v="1"/>
    <x v="0"/>
    <x v="3"/>
    <n v="0.49004999999999999"/>
  </r>
  <r>
    <x v="464"/>
    <x v="388"/>
    <x v="454"/>
    <s v="E-M-2.5"/>
    <x v="454"/>
    <x v="5"/>
    <x v="1"/>
    <n v="31.62"/>
    <x v="105"/>
    <x v="1"/>
    <x v="1"/>
    <x v="1"/>
    <x v="0"/>
    <x v="3"/>
    <n v="0.49004999999999999"/>
  </r>
  <r>
    <x v="465"/>
    <x v="389"/>
    <x v="455"/>
    <s v="E-M-2.5"/>
    <x v="455"/>
    <x v="5"/>
    <x v="1"/>
    <n v="31.62"/>
    <x v="105"/>
    <x v="1"/>
    <x v="1"/>
    <x v="1"/>
    <x v="0"/>
    <x v="0"/>
    <n v="0.49004999999999999"/>
  </r>
  <r>
    <x v="466"/>
    <x v="390"/>
    <x v="456"/>
    <s v="E-M-2.5"/>
    <x v="456"/>
    <x v="5"/>
    <x v="1"/>
    <n v="31.62"/>
    <x v="105"/>
    <x v="0"/>
    <x v="1"/>
    <x v="1"/>
    <x v="0"/>
    <x v="3"/>
    <n v="0.49004999999999999"/>
  </r>
  <r>
    <x v="60"/>
    <x v="57"/>
    <x v="60"/>
    <s v="L-D-0.5"/>
    <x v="60"/>
    <x v="2"/>
    <x v="0"/>
    <n v="7.77"/>
    <x v="106"/>
    <x v="0"/>
    <x v="0"/>
    <x v="2"/>
    <x v="2"/>
    <x v="3"/>
    <n v="0.61814999999999998"/>
  </r>
  <r>
    <x v="467"/>
    <x v="391"/>
    <x v="457"/>
    <s v="A-L-0.5"/>
    <x v="457"/>
    <x v="2"/>
    <x v="2"/>
    <n v="7.77"/>
    <x v="106"/>
    <x v="0"/>
    <x v="0"/>
    <x v="0"/>
    <x v="2"/>
    <x v="0"/>
    <n v="0.34964999999999996"/>
  </r>
  <r>
    <x v="468"/>
    <x v="392"/>
    <x v="458"/>
    <s v="L-D-0.5"/>
    <x v="458"/>
    <x v="2"/>
    <x v="0"/>
    <n v="7.77"/>
    <x v="106"/>
    <x v="0"/>
    <x v="1"/>
    <x v="2"/>
    <x v="2"/>
    <x v="1"/>
    <n v="0.61814999999999998"/>
  </r>
  <r>
    <x v="109"/>
    <x v="106"/>
    <x v="109"/>
    <s v="L-D-0.5"/>
    <x v="109"/>
    <x v="2"/>
    <x v="0"/>
    <n v="7.77"/>
    <x v="106"/>
    <x v="1"/>
    <x v="1"/>
    <x v="2"/>
    <x v="2"/>
    <x v="2"/>
    <n v="0.61814999999999998"/>
  </r>
  <r>
    <x v="469"/>
    <x v="393"/>
    <x v="459"/>
    <s v="A-L-0.5"/>
    <x v="459"/>
    <x v="2"/>
    <x v="2"/>
    <n v="7.77"/>
    <x v="106"/>
    <x v="0"/>
    <x v="0"/>
    <x v="0"/>
    <x v="2"/>
    <x v="2"/>
    <n v="0.34964999999999996"/>
  </r>
  <r>
    <x v="470"/>
    <x v="313"/>
    <x v="460"/>
    <s v="L-D-0.5"/>
    <x v="460"/>
    <x v="2"/>
    <x v="0"/>
    <n v="7.77"/>
    <x v="106"/>
    <x v="0"/>
    <x v="0"/>
    <x v="2"/>
    <x v="2"/>
    <x v="1"/>
    <n v="0.61814999999999998"/>
  </r>
  <r>
    <x v="471"/>
    <x v="394"/>
    <x v="461"/>
    <s v="R-M-0.5"/>
    <x v="461"/>
    <x v="1"/>
    <x v="3"/>
    <n v="5.97"/>
    <x v="107"/>
    <x v="0"/>
    <x v="0"/>
    <x v="1"/>
    <x v="2"/>
    <x v="2"/>
    <n v="0.21509999999999996"/>
  </r>
  <r>
    <x v="472"/>
    <x v="395"/>
    <x v="462"/>
    <s v="R-M-1"/>
    <x v="462"/>
    <x v="3"/>
    <x v="3"/>
    <n v="9.9499999999999993"/>
    <x v="107"/>
    <x v="0"/>
    <x v="1"/>
    <x v="1"/>
    <x v="1"/>
    <x v="1"/>
    <n v="0.21509999999999996"/>
  </r>
  <r>
    <x v="473"/>
    <x v="269"/>
    <x v="463"/>
    <s v="R-M-1"/>
    <x v="463"/>
    <x v="3"/>
    <x v="3"/>
    <n v="9.9499999999999993"/>
    <x v="107"/>
    <x v="2"/>
    <x v="1"/>
    <x v="1"/>
    <x v="1"/>
    <x v="0"/>
    <n v="0.21509999999999996"/>
  </r>
  <r>
    <x v="188"/>
    <x v="176"/>
    <x v="184"/>
    <s v="R-M-0.5"/>
    <x v="184"/>
    <x v="1"/>
    <x v="3"/>
    <n v="5.97"/>
    <x v="107"/>
    <x v="2"/>
    <x v="0"/>
    <x v="1"/>
    <x v="2"/>
    <x v="1"/>
    <n v="0.21509999999999996"/>
  </r>
  <r>
    <x v="474"/>
    <x v="396"/>
    <x v="464"/>
    <s v="A-D-0.5"/>
    <x v="464"/>
    <x v="1"/>
    <x v="2"/>
    <n v="5.97"/>
    <x v="107"/>
    <x v="0"/>
    <x v="0"/>
    <x v="2"/>
    <x v="2"/>
    <x v="0"/>
    <n v="0.34964999999999996"/>
  </r>
  <r>
    <x v="475"/>
    <x v="397"/>
    <x v="465"/>
    <s v="R-M-0.5"/>
    <x v="465"/>
    <x v="1"/>
    <x v="3"/>
    <n v="5.97"/>
    <x v="107"/>
    <x v="0"/>
    <x v="0"/>
    <x v="1"/>
    <x v="2"/>
    <x v="1"/>
    <n v="0.21509999999999996"/>
  </r>
  <r>
    <x v="476"/>
    <x v="47"/>
    <x v="466"/>
    <s v="A-D-0.5"/>
    <x v="466"/>
    <x v="1"/>
    <x v="2"/>
    <n v="5.97"/>
    <x v="107"/>
    <x v="2"/>
    <x v="1"/>
    <x v="2"/>
    <x v="2"/>
    <x v="0"/>
    <n v="0.34964999999999996"/>
  </r>
  <r>
    <x v="477"/>
    <x v="52"/>
    <x v="467"/>
    <s v="A-D-0.5"/>
    <x v="467"/>
    <x v="1"/>
    <x v="2"/>
    <n v="5.97"/>
    <x v="107"/>
    <x v="0"/>
    <x v="0"/>
    <x v="2"/>
    <x v="2"/>
    <x v="3"/>
    <n v="0.34964999999999996"/>
  </r>
  <r>
    <x v="478"/>
    <x v="398"/>
    <x v="468"/>
    <s v="R-M-1"/>
    <x v="468"/>
    <x v="3"/>
    <x v="3"/>
    <n v="9.9499999999999993"/>
    <x v="107"/>
    <x v="2"/>
    <x v="1"/>
    <x v="1"/>
    <x v="1"/>
    <x v="3"/>
    <n v="0.21509999999999996"/>
  </r>
  <r>
    <x v="479"/>
    <x v="399"/>
    <x v="252"/>
    <s v="A-D-1"/>
    <x v="252"/>
    <x v="3"/>
    <x v="2"/>
    <n v="9.9499999999999993"/>
    <x v="107"/>
    <x v="1"/>
    <x v="1"/>
    <x v="2"/>
    <x v="1"/>
    <x v="1"/>
    <n v="0.34964999999999996"/>
  </r>
  <r>
    <x v="480"/>
    <x v="400"/>
    <x v="469"/>
    <s v="A-D-0.5"/>
    <x v="469"/>
    <x v="1"/>
    <x v="2"/>
    <n v="5.97"/>
    <x v="107"/>
    <x v="0"/>
    <x v="0"/>
    <x v="2"/>
    <x v="2"/>
    <x v="2"/>
    <n v="0.34964999999999996"/>
  </r>
  <r>
    <x v="481"/>
    <x v="401"/>
    <x v="470"/>
    <s v="A-D-1"/>
    <x v="470"/>
    <x v="3"/>
    <x v="2"/>
    <n v="9.9499999999999993"/>
    <x v="107"/>
    <x v="0"/>
    <x v="0"/>
    <x v="2"/>
    <x v="1"/>
    <x v="2"/>
    <n v="0.34964999999999996"/>
  </r>
  <r>
    <x v="482"/>
    <x v="402"/>
    <x v="471"/>
    <s v="A-D-1"/>
    <x v="471"/>
    <x v="3"/>
    <x v="2"/>
    <n v="9.9499999999999993"/>
    <x v="107"/>
    <x v="0"/>
    <x v="1"/>
    <x v="2"/>
    <x v="1"/>
    <x v="2"/>
    <n v="0.34964999999999996"/>
  </r>
  <r>
    <x v="483"/>
    <x v="403"/>
    <x v="104"/>
    <s v="R-M-0.5"/>
    <x v="104"/>
    <x v="1"/>
    <x v="3"/>
    <n v="5.97"/>
    <x v="107"/>
    <x v="2"/>
    <x v="1"/>
    <x v="1"/>
    <x v="2"/>
    <x v="3"/>
    <n v="0.21509999999999996"/>
  </r>
  <r>
    <x v="484"/>
    <x v="404"/>
    <x v="472"/>
    <s v="R-M-0.5"/>
    <x v="472"/>
    <x v="1"/>
    <x v="3"/>
    <n v="5.97"/>
    <x v="107"/>
    <x v="1"/>
    <x v="1"/>
    <x v="1"/>
    <x v="2"/>
    <x v="0"/>
    <n v="0.21509999999999996"/>
  </r>
  <r>
    <x v="485"/>
    <x v="405"/>
    <x v="473"/>
    <s v="A-D-0.5"/>
    <x v="473"/>
    <x v="1"/>
    <x v="2"/>
    <n v="5.97"/>
    <x v="107"/>
    <x v="0"/>
    <x v="0"/>
    <x v="2"/>
    <x v="2"/>
    <x v="3"/>
    <n v="0.34964999999999996"/>
  </r>
  <r>
    <x v="486"/>
    <x v="406"/>
    <x v="474"/>
    <s v="A-D-0.5"/>
    <x v="474"/>
    <x v="1"/>
    <x v="2"/>
    <n v="5.97"/>
    <x v="107"/>
    <x v="1"/>
    <x v="1"/>
    <x v="2"/>
    <x v="2"/>
    <x v="2"/>
    <n v="0.34964999999999996"/>
  </r>
  <r>
    <x v="487"/>
    <x v="407"/>
    <x v="475"/>
    <s v="A-L-2.5"/>
    <x v="475"/>
    <x v="5"/>
    <x v="2"/>
    <n v="29.78"/>
    <x v="108"/>
    <x v="0"/>
    <x v="1"/>
    <x v="0"/>
    <x v="0"/>
    <x v="2"/>
    <n v="0.34964999999999996"/>
  </r>
  <r>
    <x v="488"/>
    <x v="408"/>
    <x v="476"/>
    <s v="A-L-2.5"/>
    <x v="476"/>
    <x v="5"/>
    <x v="2"/>
    <n v="29.78"/>
    <x v="108"/>
    <x v="0"/>
    <x v="0"/>
    <x v="0"/>
    <x v="0"/>
    <x v="1"/>
    <n v="0.34964999999999996"/>
  </r>
  <r>
    <x v="489"/>
    <x v="409"/>
    <x v="477"/>
    <s v="A-L-2.5"/>
    <x v="477"/>
    <x v="5"/>
    <x v="2"/>
    <n v="29.78"/>
    <x v="108"/>
    <x v="0"/>
    <x v="1"/>
    <x v="0"/>
    <x v="0"/>
    <x v="0"/>
    <n v="0.34964999999999996"/>
  </r>
  <r>
    <x v="490"/>
    <x v="410"/>
    <x v="478"/>
    <s v="L-D-2.5"/>
    <x v="478"/>
    <x v="5"/>
    <x v="0"/>
    <n v="29.78"/>
    <x v="108"/>
    <x v="1"/>
    <x v="0"/>
    <x v="2"/>
    <x v="0"/>
    <x v="3"/>
    <n v="0.61814999999999998"/>
  </r>
  <r>
    <x v="491"/>
    <x v="411"/>
    <x v="479"/>
    <s v="L-D-2.5"/>
    <x v="479"/>
    <x v="5"/>
    <x v="0"/>
    <n v="29.78"/>
    <x v="108"/>
    <x v="0"/>
    <x v="1"/>
    <x v="2"/>
    <x v="0"/>
    <x v="3"/>
    <n v="0.61814999999999998"/>
  </r>
  <r>
    <x v="492"/>
    <x v="412"/>
    <x v="480"/>
    <s v="L-D-2.5"/>
    <x v="480"/>
    <x v="5"/>
    <x v="0"/>
    <n v="29.78"/>
    <x v="108"/>
    <x v="0"/>
    <x v="0"/>
    <x v="2"/>
    <x v="0"/>
    <x v="0"/>
    <n v="0.61814999999999998"/>
  </r>
  <r>
    <x v="493"/>
    <x v="413"/>
    <x v="481"/>
    <s v="A-L-2.5"/>
    <x v="481"/>
    <x v="5"/>
    <x v="2"/>
    <n v="29.78"/>
    <x v="108"/>
    <x v="1"/>
    <x v="1"/>
    <x v="0"/>
    <x v="0"/>
    <x v="2"/>
    <n v="0.34964999999999996"/>
  </r>
  <r>
    <x v="494"/>
    <x v="319"/>
    <x v="482"/>
    <s v="L-D-2.5"/>
    <x v="482"/>
    <x v="5"/>
    <x v="0"/>
    <n v="29.78"/>
    <x v="108"/>
    <x v="1"/>
    <x v="1"/>
    <x v="2"/>
    <x v="0"/>
    <x v="2"/>
    <n v="0.61814999999999998"/>
  </r>
  <r>
    <x v="495"/>
    <x v="414"/>
    <x v="483"/>
    <s v="E-L-1"/>
    <x v="483"/>
    <x v="4"/>
    <x v="1"/>
    <n v="14.85"/>
    <x v="109"/>
    <x v="2"/>
    <x v="1"/>
    <x v="0"/>
    <x v="1"/>
    <x v="1"/>
    <n v="0.49004999999999999"/>
  </r>
  <r>
    <x v="496"/>
    <x v="192"/>
    <x v="484"/>
    <s v="E-D-0.5"/>
    <x v="484"/>
    <x v="2"/>
    <x v="1"/>
    <n v="7.29"/>
    <x v="110"/>
    <x v="1"/>
    <x v="1"/>
    <x v="2"/>
    <x v="2"/>
    <x v="2"/>
    <n v="0.49004999999999999"/>
  </r>
  <r>
    <x v="497"/>
    <x v="18"/>
    <x v="485"/>
    <s v="E-D-0.5"/>
    <x v="485"/>
    <x v="2"/>
    <x v="1"/>
    <n v="7.29"/>
    <x v="110"/>
    <x v="0"/>
    <x v="1"/>
    <x v="2"/>
    <x v="2"/>
    <x v="3"/>
    <n v="0.49004999999999999"/>
  </r>
  <r>
    <x v="498"/>
    <x v="415"/>
    <x v="486"/>
    <s v="E-D-0.5"/>
    <x v="486"/>
    <x v="2"/>
    <x v="1"/>
    <n v="7.29"/>
    <x v="110"/>
    <x v="1"/>
    <x v="0"/>
    <x v="2"/>
    <x v="2"/>
    <x v="3"/>
    <n v="0.49004999999999999"/>
  </r>
  <r>
    <x v="499"/>
    <x v="416"/>
    <x v="487"/>
    <s v="L-M-1"/>
    <x v="487"/>
    <x v="4"/>
    <x v="0"/>
    <n v="14.55"/>
    <x v="111"/>
    <x v="0"/>
    <x v="1"/>
    <x v="1"/>
    <x v="1"/>
    <x v="2"/>
    <n v="0.61814999999999998"/>
  </r>
  <r>
    <x v="500"/>
    <x v="417"/>
    <x v="488"/>
    <s v="R-L-0.5"/>
    <x v="488"/>
    <x v="2"/>
    <x v="3"/>
    <n v="7.17"/>
    <x v="112"/>
    <x v="2"/>
    <x v="0"/>
    <x v="0"/>
    <x v="2"/>
    <x v="0"/>
    <n v="0.21509999999999996"/>
  </r>
  <r>
    <x v="501"/>
    <x v="418"/>
    <x v="489"/>
    <s v="R-L-0.5"/>
    <x v="489"/>
    <x v="2"/>
    <x v="3"/>
    <n v="7.17"/>
    <x v="112"/>
    <x v="0"/>
    <x v="0"/>
    <x v="0"/>
    <x v="2"/>
    <x v="1"/>
    <n v="0.21509999999999996"/>
  </r>
  <r>
    <x v="502"/>
    <x v="419"/>
    <x v="490"/>
    <s v="R-L-0.5"/>
    <x v="490"/>
    <x v="2"/>
    <x v="3"/>
    <n v="7.17"/>
    <x v="112"/>
    <x v="1"/>
    <x v="0"/>
    <x v="0"/>
    <x v="2"/>
    <x v="2"/>
    <n v="0.21509999999999996"/>
  </r>
  <r>
    <x v="503"/>
    <x v="420"/>
    <x v="491"/>
    <s v="R-L-0.5"/>
    <x v="491"/>
    <x v="2"/>
    <x v="3"/>
    <n v="7.17"/>
    <x v="112"/>
    <x v="0"/>
    <x v="1"/>
    <x v="0"/>
    <x v="2"/>
    <x v="2"/>
    <n v="0.21509999999999996"/>
  </r>
  <r>
    <x v="504"/>
    <x v="421"/>
    <x v="492"/>
    <s v="L-L-0.2"/>
    <x v="492"/>
    <x v="0"/>
    <x v="0"/>
    <n v="4.76"/>
    <x v="113"/>
    <x v="0"/>
    <x v="1"/>
    <x v="0"/>
    <x v="3"/>
    <x v="3"/>
    <n v="0.61814999999999998"/>
  </r>
  <r>
    <x v="505"/>
    <x v="422"/>
    <x v="493"/>
    <s v="L-L-0.2"/>
    <x v="493"/>
    <x v="0"/>
    <x v="0"/>
    <n v="4.76"/>
    <x v="113"/>
    <x v="2"/>
    <x v="0"/>
    <x v="0"/>
    <x v="3"/>
    <x v="1"/>
    <n v="0.61814999999999998"/>
  </r>
  <r>
    <x v="506"/>
    <x v="423"/>
    <x v="494"/>
    <s v="L-L-0.5"/>
    <x v="494"/>
    <x v="3"/>
    <x v="0"/>
    <n v="9.51"/>
    <x v="113"/>
    <x v="0"/>
    <x v="0"/>
    <x v="0"/>
    <x v="2"/>
    <x v="1"/>
    <n v="0.61814999999999998"/>
  </r>
  <r>
    <x v="507"/>
    <x v="356"/>
    <x v="495"/>
    <s v="L-L-0.5"/>
    <x v="495"/>
    <x v="3"/>
    <x v="0"/>
    <n v="9.51"/>
    <x v="113"/>
    <x v="0"/>
    <x v="0"/>
    <x v="0"/>
    <x v="2"/>
    <x v="3"/>
    <n v="0.61814999999999998"/>
  </r>
  <r>
    <x v="508"/>
    <x v="424"/>
    <x v="496"/>
    <s v="L-L-0.2"/>
    <x v="496"/>
    <x v="0"/>
    <x v="0"/>
    <n v="4.76"/>
    <x v="113"/>
    <x v="0"/>
    <x v="0"/>
    <x v="0"/>
    <x v="3"/>
    <x v="0"/>
    <n v="0.61814999999999998"/>
  </r>
  <r>
    <x v="509"/>
    <x v="391"/>
    <x v="129"/>
    <s v="L-L-0.2"/>
    <x v="129"/>
    <x v="0"/>
    <x v="0"/>
    <n v="4.76"/>
    <x v="113"/>
    <x v="0"/>
    <x v="0"/>
    <x v="0"/>
    <x v="3"/>
    <x v="0"/>
    <n v="0.61814999999999998"/>
  </r>
  <r>
    <x v="510"/>
    <x v="425"/>
    <x v="497"/>
    <s v="L-L-0.5"/>
    <x v="497"/>
    <x v="3"/>
    <x v="0"/>
    <n v="9.51"/>
    <x v="113"/>
    <x v="2"/>
    <x v="1"/>
    <x v="0"/>
    <x v="2"/>
    <x v="0"/>
    <n v="0.61814999999999998"/>
  </r>
  <r>
    <x v="511"/>
    <x v="129"/>
    <x v="498"/>
    <s v="L-L-0.5"/>
    <x v="498"/>
    <x v="3"/>
    <x v="0"/>
    <n v="9.51"/>
    <x v="113"/>
    <x v="0"/>
    <x v="0"/>
    <x v="0"/>
    <x v="2"/>
    <x v="0"/>
    <n v="0.61814999999999998"/>
  </r>
  <r>
    <x v="512"/>
    <x v="426"/>
    <x v="499"/>
    <s v="E-D-2.5"/>
    <x v="499"/>
    <x v="5"/>
    <x v="1"/>
    <n v="27.94"/>
    <x v="114"/>
    <x v="0"/>
    <x v="1"/>
    <x v="2"/>
    <x v="0"/>
    <x v="3"/>
    <n v="0.49004999999999999"/>
  </r>
  <r>
    <x v="513"/>
    <x v="427"/>
    <x v="21"/>
    <s v="E-D-2.5"/>
    <x v="21"/>
    <x v="5"/>
    <x v="1"/>
    <n v="27.94"/>
    <x v="114"/>
    <x v="0"/>
    <x v="1"/>
    <x v="2"/>
    <x v="0"/>
    <x v="2"/>
    <n v="0.49004999999999999"/>
  </r>
  <r>
    <x v="514"/>
    <x v="428"/>
    <x v="500"/>
    <s v="E-D-2.5"/>
    <x v="500"/>
    <x v="5"/>
    <x v="1"/>
    <n v="27.94"/>
    <x v="114"/>
    <x v="0"/>
    <x v="0"/>
    <x v="2"/>
    <x v="0"/>
    <x v="1"/>
    <n v="0.49004999999999999"/>
  </r>
  <r>
    <x v="515"/>
    <x v="429"/>
    <x v="104"/>
    <s v="E-D-2.5"/>
    <x v="104"/>
    <x v="5"/>
    <x v="1"/>
    <n v="27.94"/>
    <x v="114"/>
    <x v="2"/>
    <x v="1"/>
    <x v="2"/>
    <x v="0"/>
    <x v="3"/>
    <n v="0.49004999999999999"/>
  </r>
  <r>
    <x v="516"/>
    <x v="430"/>
    <x v="501"/>
    <s v="E-D-2.5"/>
    <x v="501"/>
    <x v="5"/>
    <x v="1"/>
    <n v="27.94"/>
    <x v="114"/>
    <x v="0"/>
    <x v="1"/>
    <x v="2"/>
    <x v="0"/>
    <x v="2"/>
    <n v="0.49004999999999999"/>
  </r>
  <r>
    <x v="517"/>
    <x v="298"/>
    <x v="502"/>
    <s v="E-M-1"/>
    <x v="502"/>
    <x v="4"/>
    <x v="1"/>
    <n v="13.75"/>
    <x v="115"/>
    <x v="0"/>
    <x v="0"/>
    <x v="1"/>
    <x v="1"/>
    <x v="3"/>
    <n v="0.49004999999999999"/>
  </r>
  <r>
    <x v="518"/>
    <x v="431"/>
    <x v="503"/>
    <s v="E-M-1"/>
    <x v="503"/>
    <x v="4"/>
    <x v="1"/>
    <n v="13.75"/>
    <x v="115"/>
    <x v="0"/>
    <x v="0"/>
    <x v="1"/>
    <x v="1"/>
    <x v="0"/>
    <n v="0.49004999999999999"/>
  </r>
  <r>
    <x v="519"/>
    <x v="432"/>
    <x v="504"/>
    <s v="E-M-1"/>
    <x v="504"/>
    <x v="4"/>
    <x v="1"/>
    <n v="13.75"/>
    <x v="115"/>
    <x v="1"/>
    <x v="0"/>
    <x v="1"/>
    <x v="1"/>
    <x v="1"/>
    <n v="0.49004999999999999"/>
  </r>
  <r>
    <x v="276"/>
    <x v="246"/>
    <x v="270"/>
    <s v="E-M-1"/>
    <x v="270"/>
    <x v="4"/>
    <x v="1"/>
    <n v="13.75"/>
    <x v="115"/>
    <x v="1"/>
    <x v="0"/>
    <x v="1"/>
    <x v="1"/>
    <x v="0"/>
    <n v="0.49004999999999999"/>
  </r>
  <r>
    <x v="520"/>
    <x v="433"/>
    <x v="505"/>
    <s v="E-M-1"/>
    <x v="505"/>
    <x v="4"/>
    <x v="1"/>
    <n v="13.75"/>
    <x v="115"/>
    <x v="0"/>
    <x v="1"/>
    <x v="1"/>
    <x v="1"/>
    <x v="1"/>
    <n v="0.49004999999999999"/>
  </r>
  <r>
    <x v="357"/>
    <x v="311"/>
    <x v="349"/>
    <s v="E-M-1"/>
    <x v="349"/>
    <x v="4"/>
    <x v="1"/>
    <n v="13.75"/>
    <x v="115"/>
    <x v="0"/>
    <x v="0"/>
    <x v="1"/>
    <x v="1"/>
    <x v="3"/>
    <n v="0.49004999999999999"/>
  </r>
  <r>
    <x v="521"/>
    <x v="434"/>
    <x v="506"/>
    <s v="R-L-2.5"/>
    <x v="506"/>
    <x v="5"/>
    <x v="3"/>
    <n v="27.48"/>
    <x v="116"/>
    <x v="2"/>
    <x v="0"/>
    <x v="0"/>
    <x v="0"/>
    <x v="2"/>
    <n v="0.21509999999999996"/>
  </r>
  <r>
    <x v="522"/>
    <x v="435"/>
    <x v="507"/>
    <s v="R-L-2.5"/>
    <x v="507"/>
    <x v="5"/>
    <x v="3"/>
    <n v="27.48"/>
    <x v="116"/>
    <x v="0"/>
    <x v="1"/>
    <x v="0"/>
    <x v="0"/>
    <x v="0"/>
    <n v="0.21509999999999996"/>
  </r>
  <r>
    <x v="523"/>
    <x v="79"/>
    <x v="508"/>
    <s v="R-L-2.5"/>
    <x v="508"/>
    <x v="5"/>
    <x v="3"/>
    <n v="27.48"/>
    <x v="116"/>
    <x v="0"/>
    <x v="0"/>
    <x v="0"/>
    <x v="0"/>
    <x v="3"/>
    <n v="0.21509999999999996"/>
  </r>
  <r>
    <x v="524"/>
    <x v="91"/>
    <x v="509"/>
    <s v="R-L-2.5"/>
    <x v="509"/>
    <x v="5"/>
    <x v="3"/>
    <n v="27.48"/>
    <x v="116"/>
    <x v="0"/>
    <x v="1"/>
    <x v="0"/>
    <x v="0"/>
    <x v="3"/>
    <n v="0.21509999999999996"/>
  </r>
  <r>
    <x v="525"/>
    <x v="128"/>
    <x v="510"/>
    <s v="A-M-0.5"/>
    <x v="510"/>
    <x v="2"/>
    <x v="2"/>
    <n v="6.75"/>
    <x v="117"/>
    <x v="0"/>
    <x v="1"/>
    <x v="1"/>
    <x v="2"/>
    <x v="1"/>
    <n v="0.34964999999999996"/>
  </r>
  <r>
    <x v="526"/>
    <x v="436"/>
    <x v="511"/>
    <s v="A-M-0.5"/>
    <x v="511"/>
    <x v="2"/>
    <x v="2"/>
    <n v="6.75"/>
    <x v="117"/>
    <x v="0"/>
    <x v="1"/>
    <x v="1"/>
    <x v="2"/>
    <x v="3"/>
    <n v="0.34964999999999996"/>
  </r>
  <r>
    <x v="527"/>
    <x v="437"/>
    <x v="461"/>
    <s v="A-M-0.5"/>
    <x v="461"/>
    <x v="2"/>
    <x v="2"/>
    <n v="6.75"/>
    <x v="117"/>
    <x v="0"/>
    <x v="0"/>
    <x v="1"/>
    <x v="2"/>
    <x v="1"/>
    <n v="0.34964999999999996"/>
  </r>
  <r>
    <x v="528"/>
    <x v="438"/>
    <x v="512"/>
    <s v="A-M-0.5"/>
    <x v="512"/>
    <x v="2"/>
    <x v="2"/>
    <n v="6.75"/>
    <x v="117"/>
    <x v="0"/>
    <x v="0"/>
    <x v="1"/>
    <x v="2"/>
    <x v="3"/>
    <n v="0.34964999999999996"/>
  </r>
  <r>
    <x v="529"/>
    <x v="381"/>
    <x v="513"/>
    <s v="A-M-0.5"/>
    <x v="513"/>
    <x v="2"/>
    <x v="2"/>
    <n v="6.75"/>
    <x v="117"/>
    <x v="0"/>
    <x v="0"/>
    <x v="1"/>
    <x v="2"/>
    <x v="3"/>
    <n v="0.34964999999999996"/>
  </r>
  <r>
    <x v="530"/>
    <x v="353"/>
    <x v="514"/>
    <s v="A-M-0.5"/>
    <x v="514"/>
    <x v="2"/>
    <x v="2"/>
    <n v="6.75"/>
    <x v="117"/>
    <x v="0"/>
    <x v="1"/>
    <x v="1"/>
    <x v="2"/>
    <x v="2"/>
    <n v="0.34964999999999996"/>
  </r>
  <r>
    <x v="531"/>
    <x v="439"/>
    <x v="515"/>
    <s v="R-D-1"/>
    <x v="515"/>
    <x v="3"/>
    <x v="3"/>
    <n v="8.9499999999999993"/>
    <x v="118"/>
    <x v="0"/>
    <x v="1"/>
    <x v="2"/>
    <x v="1"/>
    <x v="1"/>
    <n v="0.21509999999999996"/>
  </r>
  <r>
    <x v="532"/>
    <x v="440"/>
    <x v="21"/>
    <s v="R-D-1"/>
    <x v="21"/>
    <x v="3"/>
    <x v="3"/>
    <n v="8.9499999999999993"/>
    <x v="118"/>
    <x v="0"/>
    <x v="1"/>
    <x v="2"/>
    <x v="1"/>
    <x v="0"/>
    <n v="0.21509999999999996"/>
  </r>
  <r>
    <x v="533"/>
    <x v="441"/>
    <x v="516"/>
    <s v="R-D-0.5"/>
    <x v="516"/>
    <x v="1"/>
    <x v="3"/>
    <n v="5.37"/>
    <x v="118"/>
    <x v="0"/>
    <x v="0"/>
    <x v="2"/>
    <x v="2"/>
    <x v="1"/>
    <n v="0.21509999999999996"/>
  </r>
  <r>
    <x v="534"/>
    <x v="442"/>
    <x v="517"/>
    <s v="R-D-0.5"/>
    <x v="517"/>
    <x v="1"/>
    <x v="3"/>
    <n v="5.37"/>
    <x v="118"/>
    <x v="0"/>
    <x v="0"/>
    <x v="2"/>
    <x v="2"/>
    <x v="3"/>
    <n v="0.21509999999999996"/>
  </r>
  <r>
    <x v="535"/>
    <x v="329"/>
    <x v="518"/>
    <s v="R-D-0.5"/>
    <x v="518"/>
    <x v="1"/>
    <x v="3"/>
    <n v="5.37"/>
    <x v="118"/>
    <x v="0"/>
    <x v="0"/>
    <x v="2"/>
    <x v="2"/>
    <x v="0"/>
    <n v="0.21509999999999996"/>
  </r>
  <r>
    <x v="536"/>
    <x v="383"/>
    <x v="519"/>
    <s v="R-D-0.5"/>
    <x v="519"/>
    <x v="1"/>
    <x v="3"/>
    <n v="5.37"/>
    <x v="118"/>
    <x v="2"/>
    <x v="1"/>
    <x v="2"/>
    <x v="2"/>
    <x v="1"/>
    <n v="0.21509999999999996"/>
  </r>
  <r>
    <x v="537"/>
    <x v="443"/>
    <x v="520"/>
    <s v="R-D-0.5"/>
    <x v="520"/>
    <x v="1"/>
    <x v="3"/>
    <n v="5.37"/>
    <x v="118"/>
    <x v="0"/>
    <x v="1"/>
    <x v="2"/>
    <x v="2"/>
    <x v="0"/>
    <n v="0.21509999999999996"/>
  </r>
  <r>
    <x v="538"/>
    <x v="398"/>
    <x v="521"/>
    <s v="E-L-0.2"/>
    <x v="521"/>
    <x v="0"/>
    <x v="1"/>
    <n v="4.46"/>
    <x v="119"/>
    <x v="1"/>
    <x v="0"/>
    <x v="0"/>
    <x v="3"/>
    <x v="3"/>
    <n v="0.49004999999999999"/>
  </r>
  <r>
    <x v="539"/>
    <x v="221"/>
    <x v="522"/>
    <s v="E-L-0.2"/>
    <x v="522"/>
    <x v="0"/>
    <x v="1"/>
    <n v="4.46"/>
    <x v="119"/>
    <x v="0"/>
    <x v="1"/>
    <x v="0"/>
    <x v="3"/>
    <x v="0"/>
    <n v="0.49004999999999999"/>
  </r>
  <r>
    <x v="540"/>
    <x v="444"/>
    <x v="523"/>
    <s v="E-L-0.2"/>
    <x v="523"/>
    <x v="0"/>
    <x v="1"/>
    <n v="4.46"/>
    <x v="119"/>
    <x v="0"/>
    <x v="1"/>
    <x v="0"/>
    <x v="3"/>
    <x v="3"/>
    <n v="0.49004999999999999"/>
  </r>
  <r>
    <x v="109"/>
    <x v="106"/>
    <x v="109"/>
    <s v="E-L-0.2"/>
    <x v="109"/>
    <x v="0"/>
    <x v="1"/>
    <n v="4.46"/>
    <x v="119"/>
    <x v="1"/>
    <x v="1"/>
    <x v="0"/>
    <x v="3"/>
    <x v="2"/>
    <n v="0.49004999999999999"/>
  </r>
  <r>
    <x v="541"/>
    <x v="445"/>
    <x v="524"/>
    <s v="E-L-0.5"/>
    <x v="524"/>
    <x v="3"/>
    <x v="1"/>
    <n v="8.91"/>
    <x v="119"/>
    <x v="0"/>
    <x v="1"/>
    <x v="0"/>
    <x v="2"/>
    <x v="0"/>
    <n v="0.49004999999999999"/>
  </r>
  <r>
    <x v="542"/>
    <x v="446"/>
    <x v="525"/>
    <s v="L-M-0.5"/>
    <x v="525"/>
    <x v="3"/>
    <x v="0"/>
    <n v="8.73"/>
    <x v="120"/>
    <x v="0"/>
    <x v="1"/>
    <x v="1"/>
    <x v="2"/>
    <x v="0"/>
    <n v="0.61814999999999998"/>
  </r>
  <r>
    <x v="543"/>
    <x v="447"/>
    <x v="526"/>
    <s v="L-M-0.2"/>
    <x v="526"/>
    <x v="0"/>
    <x v="0"/>
    <n v="4.3600000000000003"/>
    <x v="120"/>
    <x v="0"/>
    <x v="0"/>
    <x v="1"/>
    <x v="3"/>
    <x v="3"/>
    <n v="0.61814999999999998"/>
  </r>
  <r>
    <x v="544"/>
    <x v="448"/>
    <x v="527"/>
    <s v="L-M-0.2"/>
    <x v="527"/>
    <x v="0"/>
    <x v="0"/>
    <n v="4.3600000000000003"/>
    <x v="120"/>
    <x v="0"/>
    <x v="1"/>
    <x v="1"/>
    <x v="3"/>
    <x v="0"/>
    <n v="0.61814999999999998"/>
  </r>
  <r>
    <x v="545"/>
    <x v="449"/>
    <x v="528"/>
    <s v="L-M-0.2"/>
    <x v="528"/>
    <x v="0"/>
    <x v="0"/>
    <n v="4.3600000000000003"/>
    <x v="120"/>
    <x v="0"/>
    <x v="1"/>
    <x v="1"/>
    <x v="3"/>
    <x v="3"/>
    <n v="0.61814999999999998"/>
  </r>
  <r>
    <x v="546"/>
    <x v="450"/>
    <x v="529"/>
    <s v="L-M-0.5"/>
    <x v="529"/>
    <x v="3"/>
    <x v="0"/>
    <n v="8.73"/>
    <x v="120"/>
    <x v="1"/>
    <x v="1"/>
    <x v="1"/>
    <x v="2"/>
    <x v="1"/>
    <n v="0.61814999999999998"/>
  </r>
  <r>
    <x v="547"/>
    <x v="451"/>
    <x v="530"/>
    <s v="L-M-0.2"/>
    <x v="530"/>
    <x v="0"/>
    <x v="0"/>
    <n v="4.3600000000000003"/>
    <x v="120"/>
    <x v="0"/>
    <x v="0"/>
    <x v="1"/>
    <x v="3"/>
    <x v="2"/>
    <n v="0.61814999999999998"/>
  </r>
  <r>
    <x v="548"/>
    <x v="452"/>
    <x v="531"/>
    <s v="L-M-0.2"/>
    <x v="531"/>
    <x v="0"/>
    <x v="0"/>
    <n v="4.3600000000000003"/>
    <x v="120"/>
    <x v="0"/>
    <x v="1"/>
    <x v="1"/>
    <x v="3"/>
    <x v="3"/>
    <n v="0.61814999999999998"/>
  </r>
  <r>
    <x v="549"/>
    <x v="453"/>
    <x v="532"/>
    <s v="A-L-1"/>
    <x v="532"/>
    <x v="4"/>
    <x v="2"/>
    <n v="12.95"/>
    <x v="121"/>
    <x v="0"/>
    <x v="1"/>
    <x v="0"/>
    <x v="1"/>
    <x v="3"/>
    <n v="0.34964999999999996"/>
  </r>
  <r>
    <x v="550"/>
    <x v="402"/>
    <x v="533"/>
    <s v="A-L-1"/>
    <x v="533"/>
    <x v="4"/>
    <x v="2"/>
    <n v="12.95"/>
    <x v="121"/>
    <x v="0"/>
    <x v="0"/>
    <x v="0"/>
    <x v="1"/>
    <x v="2"/>
    <n v="0.34964999999999996"/>
  </r>
  <r>
    <x v="551"/>
    <x v="418"/>
    <x v="534"/>
    <s v="L-D-1"/>
    <x v="534"/>
    <x v="4"/>
    <x v="0"/>
    <n v="12.95"/>
    <x v="121"/>
    <x v="1"/>
    <x v="0"/>
    <x v="2"/>
    <x v="1"/>
    <x v="1"/>
    <n v="0.61814999999999998"/>
  </r>
  <r>
    <x v="552"/>
    <x v="428"/>
    <x v="535"/>
    <s v="A-L-1"/>
    <x v="535"/>
    <x v="4"/>
    <x v="2"/>
    <n v="12.95"/>
    <x v="121"/>
    <x v="0"/>
    <x v="0"/>
    <x v="0"/>
    <x v="1"/>
    <x v="1"/>
    <n v="0.34964999999999996"/>
  </r>
  <r>
    <x v="553"/>
    <x v="454"/>
    <x v="536"/>
    <s v="L-D-1"/>
    <x v="536"/>
    <x v="4"/>
    <x v="0"/>
    <n v="12.95"/>
    <x v="121"/>
    <x v="1"/>
    <x v="1"/>
    <x v="2"/>
    <x v="1"/>
    <x v="1"/>
    <n v="0.61814999999999998"/>
  </r>
  <r>
    <x v="554"/>
    <x v="455"/>
    <x v="413"/>
    <s v="L-D-1"/>
    <x v="413"/>
    <x v="4"/>
    <x v="0"/>
    <n v="12.95"/>
    <x v="121"/>
    <x v="1"/>
    <x v="0"/>
    <x v="2"/>
    <x v="1"/>
    <x v="1"/>
    <n v="0.61814999999999998"/>
  </r>
  <r>
    <x v="555"/>
    <x v="456"/>
    <x v="537"/>
    <s v="A-L-1"/>
    <x v="537"/>
    <x v="4"/>
    <x v="2"/>
    <n v="12.95"/>
    <x v="121"/>
    <x v="0"/>
    <x v="0"/>
    <x v="0"/>
    <x v="1"/>
    <x v="1"/>
    <n v="0.34964999999999996"/>
  </r>
  <r>
    <x v="556"/>
    <x v="160"/>
    <x v="538"/>
    <s v="A-M-2.5"/>
    <x v="538"/>
    <x v="5"/>
    <x v="2"/>
    <n v="25.88"/>
    <x v="122"/>
    <x v="0"/>
    <x v="0"/>
    <x v="1"/>
    <x v="0"/>
    <x v="3"/>
    <n v="0.34964999999999996"/>
  </r>
  <r>
    <x v="557"/>
    <x v="297"/>
    <x v="539"/>
    <s v="A-M-2.5"/>
    <x v="539"/>
    <x v="5"/>
    <x v="2"/>
    <n v="25.88"/>
    <x v="122"/>
    <x v="0"/>
    <x v="0"/>
    <x v="1"/>
    <x v="0"/>
    <x v="2"/>
    <n v="0.34964999999999996"/>
  </r>
  <r>
    <x v="558"/>
    <x v="457"/>
    <x v="52"/>
    <s v="E-M-0.5"/>
    <x v="52"/>
    <x v="3"/>
    <x v="1"/>
    <n v="8.25"/>
    <x v="123"/>
    <x v="0"/>
    <x v="1"/>
    <x v="1"/>
    <x v="2"/>
    <x v="2"/>
    <n v="0.49004999999999999"/>
  </r>
  <r>
    <x v="559"/>
    <x v="458"/>
    <x v="540"/>
    <s v="E-M-0.5"/>
    <x v="540"/>
    <x v="3"/>
    <x v="1"/>
    <n v="8.25"/>
    <x v="123"/>
    <x v="0"/>
    <x v="0"/>
    <x v="1"/>
    <x v="2"/>
    <x v="2"/>
    <n v="0.49004999999999999"/>
  </r>
  <r>
    <x v="560"/>
    <x v="459"/>
    <x v="541"/>
    <s v="E-M-0.5"/>
    <x v="541"/>
    <x v="3"/>
    <x v="1"/>
    <n v="8.25"/>
    <x v="123"/>
    <x v="0"/>
    <x v="1"/>
    <x v="1"/>
    <x v="2"/>
    <x v="3"/>
    <n v="0.49004999999999999"/>
  </r>
  <r>
    <x v="561"/>
    <x v="460"/>
    <x v="542"/>
    <s v="E-M-0.2"/>
    <x v="542"/>
    <x v="0"/>
    <x v="1"/>
    <n v="4.12"/>
    <x v="123"/>
    <x v="1"/>
    <x v="0"/>
    <x v="1"/>
    <x v="3"/>
    <x v="0"/>
    <n v="0.49004999999999999"/>
  </r>
  <r>
    <x v="562"/>
    <x v="170"/>
    <x v="543"/>
    <s v="E-D-1"/>
    <x v="543"/>
    <x v="4"/>
    <x v="1"/>
    <n v="12.15"/>
    <x v="124"/>
    <x v="0"/>
    <x v="0"/>
    <x v="2"/>
    <x v="1"/>
    <x v="3"/>
    <n v="0.49004999999999999"/>
  </r>
  <r>
    <x v="563"/>
    <x v="461"/>
    <x v="544"/>
    <s v="E-D-1"/>
    <x v="544"/>
    <x v="4"/>
    <x v="1"/>
    <n v="12.15"/>
    <x v="124"/>
    <x v="0"/>
    <x v="0"/>
    <x v="2"/>
    <x v="1"/>
    <x v="2"/>
    <n v="0.49004999999999999"/>
  </r>
  <r>
    <x v="564"/>
    <x v="462"/>
    <x v="545"/>
    <s v="E-D-1"/>
    <x v="545"/>
    <x v="4"/>
    <x v="1"/>
    <n v="12.15"/>
    <x v="124"/>
    <x v="2"/>
    <x v="0"/>
    <x v="2"/>
    <x v="1"/>
    <x v="3"/>
    <n v="0.49004999999999999"/>
  </r>
  <r>
    <x v="565"/>
    <x v="254"/>
    <x v="546"/>
    <s v="E-D-1"/>
    <x v="546"/>
    <x v="4"/>
    <x v="1"/>
    <n v="12.15"/>
    <x v="124"/>
    <x v="2"/>
    <x v="0"/>
    <x v="2"/>
    <x v="1"/>
    <x v="0"/>
    <n v="0.49004999999999999"/>
  </r>
  <r>
    <x v="566"/>
    <x v="372"/>
    <x v="547"/>
    <s v="E-D-1"/>
    <x v="547"/>
    <x v="4"/>
    <x v="1"/>
    <n v="12.15"/>
    <x v="124"/>
    <x v="0"/>
    <x v="1"/>
    <x v="2"/>
    <x v="1"/>
    <x v="1"/>
    <n v="0.49004999999999999"/>
  </r>
  <r>
    <x v="567"/>
    <x v="463"/>
    <x v="129"/>
    <s v="R-L-1"/>
    <x v="129"/>
    <x v="4"/>
    <x v="3"/>
    <n v="11.95"/>
    <x v="125"/>
    <x v="0"/>
    <x v="0"/>
    <x v="0"/>
    <x v="1"/>
    <x v="2"/>
    <n v="0.21509999999999996"/>
  </r>
  <r>
    <x v="568"/>
    <x v="375"/>
    <x v="548"/>
    <s v="R-L-1"/>
    <x v="548"/>
    <x v="4"/>
    <x v="3"/>
    <n v="11.95"/>
    <x v="125"/>
    <x v="2"/>
    <x v="0"/>
    <x v="0"/>
    <x v="1"/>
    <x v="0"/>
    <n v="0.21509999999999996"/>
  </r>
  <r>
    <x v="569"/>
    <x v="464"/>
    <x v="549"/>
    <s v="R-L-1"/>
    <x v="549"/>
    <x v="4"/>
    <x v="3"/>
    <n v="11.95"/>
    <x v="125"/>
    <x v="2"/>
    <x v="0"/>
    <x v="0"/>
    <x v="1"/>
    <x v="1"/>
    <n v="0.21509999999999996"/>
  </r>
  <r>
    <x v="570"/>
    <x v="465"/>
    <x v="550"/>
    <s v="R-L-1"/>
    <x v="550"/>
    <x v="4"/>
    <x v="3"/>
    <n v="11.95"/>
    <x v="125"/>
    <x v="0"/>
    <x v="1"/>
    <x v="0"/>
    <x v="1"/>
    <x v="2"/>
    <n v="0.21509999999999996"/>
  </r>
  <r>
    <x v="571"/>
    <x v="466"/>
    <x v="551"/>
    <s v="R-M-0.5"/>
    <x v="551"/>
    <x v="2"/>
    <x v="3"/>
    <n v="5.97"/>
    <x v="126"/>
    <x v="0"/>
    <x v="1"/>
    <x v="1"/>
    <x v="2"/>
    <x v="1"/>
    <n v="0.21509999999999996"/>
  </r>
  <r>
    <x v="572"/>
    <x v="467"/>
    <x v="552"/>
    <s v="A-D-0.5"/>
    <x v="552"/>
    <x v="2"/>
    <x v="2"/>
    <n v="5.97"/>
    <x v="126"/>
    <x v="0"/>
    <x v="0"/>
    <x v="2"/>
    <x v="2"/>
    <x v="1"/>
    <n v="0.34964999999999996"/>
  </r>
  <r>
    <x v="573"/>
    <x v="468"/>
    <x v="553"/>
    <s v="A-D-0.5"/>
    <x v="553"/>
    <x v="2"/>
    <x v="2"/>
    <n v="5.97"/>
    <x v="126"/>
    <x v="0"/>
    <x v="1"/>
    <x v="2"/>
    <x v="2"/>
    <x v="0"/>
    <n v="0.34964999999999996"/>
  </r>
  <r>
    <x v="574"/>
    <x v="279"/>
    <x v="554"/>
    <s v="R-M-0.5"/>
    <x v="554"/>
    <x v="2"/>
    <x v="3"/>
    <n v="5.97"/>
    <x v="126"/>
    <x v="0"/>
    <x v="1"/>
    <x v="1"/>
    <x v="2"/>
    <x v="0"/>
    <n v="0.21509999999999996"/>
  </r>
  <r>
    <x v="575"/>
    <x v="469"/>
    <x v="555"/>
    <s v="A-D-0.5"/>
    <x v="555"/>
    <x v="2"/>
    <x v="2"/>
    <n v="5.97"/>
    <x v="126"/>
    <x v="0"/>
    <x v="1"/>
    <x v="2"/>
    <x v="2"/>
    <x v="2"/>
    <n v="0.34964999999999996"/>
  </r>
  <r>
    <x v="576"/>
    <x v="470"/>
    <x v="556"/>
    <s v="A-D-0.5"/>
    <x v="556"/>
    <x v="2"/>
    <x v="2"/>
    <n v="5.97"/>
    <x v="126"/>
    <x v="0"/>
    <x v="1"/>
    <x v="2"/>
    <x v="2"/>
    <x v="0"/>
    <n v="0.34964999999999996"/>
  </r>
  <r>
    <x v="577"/>
    <x v="471"/>
    <x v="557"/>
    <s v="L-L-0.2"/>
    <x v="557"/>
    <x v="1"/>
    <x v="0"/>
    <n v="4.76"/>
    <x v="127"/>
    <x v="0"/>
    <x v="1"/>
    <x v="0"/>
    <x v="3"/>
    <x v="2"/>
    <n v="0.61814999999999998"/>
  </r>
  <r>
    <x v="578"/>
    <x v="472"/>
    <x v="558"/>
    <s v="L-L-0.2"/>
    <x v="558"/>
    <x v="1"/>
    <x v="0"/>
    <n v="4.76"/>
    <x v="127"/>
    <x v="0"/>
    <x v="0"/>
    <x v="0"/>
    <x v="3"/>
    <x v="3"/>
    <n v="0.61814999999999998"/>
  </r>
  <r>
    <x v="579"/>
    <x v="473"/>
    <x v="559"/>
    <s v="L-L-0.2"/>
    <x v="559"/>
    <x v="1"/>
    <x v="0"/>
    <n v="4.76"/>
    <x v="127"/>
    <x v="0"/>
    <x v="1"/>
    <x v="0"/>
    <x v="3"/>
    <x v="1"/>
    <n v="0.61814999999999998"/>
  </r>
  <r>
    <x v="580"/>
    <x v="474"/>
    <x v="560"/>
    <s v="L-L-0.2"/>
    <x v="560"/>
    <x v="1"/>
    <x v="0"/>
    <n v="4.76"/>
    <x v="127"/>
    <x v="0"/>
    <x v="1"/>
    <x v="0"/>
    <x v="3"/>
    <x v="3"/>
    <n v="0.61814999999999998"/>
  </r>
  <r>
    <x v="581"/>
    <x v="205"/>
    <x v="561"/>
    <s v="L-L-0.2"/>
    <x v="561"/>
    <x v="1"/>
    <x v="0"/>
    <n v="4.76"/>
    <x v="127"/>
    <x v="2"/>
    <x v="0"/>
    <x v="0"/>
    <x v="3"/>
    <x v="3"/>
    <n v="0.61814999999999998"/>
  </r>
  <r>
    <x v="582"/>
    <x v="475"/>
    <x v="562"/>
    <s v="L-L-0.2"/>
    <x v="562"/>
    <x v="1"/>
    <x v="0"/>
    <n v="4.76"/>
    <x v="127"/>
    <x v="0"/>
    <x v="0"/>
    <x v="0"/>
    <x v="3"/>
    <x v="0"/>
    <n v="0.61814999999999998"/>
  </r>
  <r>
    <x v="583"/>
    <x v="8"/>
    <x v="563"/>
    <s v="L-L-0.2"/>
    <x v="563"/>
    <x v="1"/>
    <x v="0"/>
    <n v="4.76"/>
    <x v="127"/>
    <x v="0"/>
    <x v="1"/>
    <x v="0"/>
    <x v="3"/>
    <x v="3"/>
    <n v="0.61814999999999998"/>
  </r>
  <r>
    <x v="584"/>
    <x v="325"/>
    <x v="564"/>
    <s v="L-L-0.2"/>
    <x v="564"/>
    <x v="1"/>
    <x v="0"/>
    <n v="4.76"/>
    <x v="127"/>
    <x v="1"/>
    <x v="0"/>
    <x v="0"/>
    <x v="3"/>
    <x v="0"/>
    <n v="0.61814999999999998"/>
  </r>
  <r>
    <x v="585"/>
    <x v="476"/>
    <x v="565"/>
    <s v="L-D-0.5"/>
    <x v="565"/>
    <x v="3"/>
    <x v="0"/>
    <n v="7.77"/>
    <x v="128"/>
    <x v="0"/>
    <x v="1"/>
    <x v="2"/>
    <x v="2"/>
    <x v="1"/>
    <n v="0.61814999999999998"/>
  </r>
  <r>
    <x v="586"/>
    <x v="172"/>
    <x v="566"/>
    <s v="L-D-0.2"/>
    <x v="566"/>
    <x v="0"/>
    <x v="0"/>
    <n v="3.88"/>
    <x v="128"/>
    <x v="0"/>
    <x v="0"/>
    <x v="2"/>
    <x v="3"/>
    <x v="1"/>
    <n v="0.61814999999999998"/>
  </r>
  <r>
    <x v="587"/>
    <x v="477"/>
    <x v="265"/>
    <s v="L-D-0.5"/>
    <x v="265"/>
    <x v="3"/>
    <x v="0"/>
    <n v="7.77"/>
    <x v="128"/>
    <x v="0"/>
    <x v="0"/>
    <x v="2"/>
    <x v="2"/>
    <x v="0"/>
    <n v="0.61814999999999998"/>
  </r>
  <r>
    <x v="588"/>
    <x v="478"/>
    <x v="567"/>
    <s v="A-L-0.2"/>
    <x v="567"/>
    <x v="0"/>
    <x v="2"/>
    <n v="3.88"/>
    <x v="128"/>
    <x v="0"/>
    <x v="1"/>
    <x v="0"/>
    <x v="3"/>
    <x v="2"/>
    <n v="0.34964999999999996"/>
  </r>
  <r>
    <x v="589"/>
    <x v="17"/>
    <x v="568"/>
    <s v="L-D-0.5"/>
    <x v="568"/>
    <x v="3"/>
    <x v="0"/>
    <n v="7.77"/>
    <x v="128"/>
    <x v="1"/>
    <x v="0"/>
    <x v="2"/>
    <x v="2"/>
    <x v="0"/>
    <n v="0.61814999999999998"/>
  </r>
  <r>
    <x v="590"/>
    <x v="479"/>
    <x v="569"/>
    <s v="A-L-0.5"/>
    <x v="569"/>
    <x v="3"/>
    <x v="2"/>
    <n v="7.77"/>
    <x v="128"/>
    <x v="0"/>
    <x v="1"/>
    <x v="0"/>
    <x v="2"/>
    <x v="3"/>
    <n v="0.34964999999999996"/>
  </r>
  <r>
    <x v="125"/>
    <x v="121"/>
    <x v="124"/>
    <s v="L-D-0.5"/>
    <x v="124"/>
    <x v="3"/>
    <x v="0"/>
    <n v="7.77"/>
    <x v="128"/>
    <x v="0"/>
    <x v="1"/>
    <x v="2"/>
    <x v="2"/>
    <x v="0"/>
    <n v="0.61814999999999998"/>
  </r>
  <r>
    <x v="591"/>
    <x v="415"/>
    <x v="570"/>
    <s v="L-D-0.5"/>
    <x v="570"/>
    <x v="3"/>
    <x v="0"/>
    <n v="7.77"/>
    <x v="128"/>
    <x v="1"/>
    <x v="0"/>
    <x v="2"/>
    <x v="2"/>
    <x v="3"/>
    <n v="0.61814999999999998"/>
  </r>
  <r>
    <x v="592"/>
    <x v="325"/>
    <x v="571"/>
    <s v="A-L-0.5"/>
    <x v="571"/>
    <x v="3"/>
    <x v="2"/>
    <n v="7.77"/>
    <x v="128"/>
    <x v="0"/>
    <x v="0"/>
    <x v="0"/>
    <x v="2"/>
    <x v="0"/>
    <n v="0.34964999999999996"/>
  </r>
  <r>
    <x v="593"/>
    <x v="37"/>
    <x v="572"/>
    <s v="A-L-0.2"/>
    <x v="572"/>
    <x v="0"/>
    <x v="2"/>
    <n v="3.88"/>
    <x v="128"/>
    <x v="0"/>
    <x v="0"/>
    <x v="0"/>
    <x v="3"/>
    <x v="3"/>
    <n v="0.34964999999999996"/>
  </r>
  <r>
    <x v="594"/>
    <x v="480"/>
    <x v="573"/>
    <s v="A-L-0.5"/>
    <x v="573"/>
    <x v="3"/>
    <x v="2"/>
    <n v="7.77"/>
    <x v="128"/>
    <x v="0"/>
    <x v="0"/>
    <x v="0"/>
    <x v="2"/>
    <x v="2"/>
    <n v="0.34964999999999996"/>
  </r>
  <r>
    <x v="595"/>
    <x v="362"/>
    <x v="574"/>
    <s v="L-D-0.5"/>
    <x v="574"/>
    <x v="3"/>
    <x v="0"/>
    <n v="7.77"/>
    <x v="128"/>
    <x v="0"/>
    <x v="0"/>
    <x v="2"/>
    <x v="2"/>
    <x v="3"/>
    <n v="0.61814999999999998"/>
  </r>
  <r>
    <x v="596"/>
    <x v="481"/>
    <x v="575"/>
    <s v="L-D-0.2"/>
    <x v="575"/>
    <x v="0"/>
    <x v="0"/>
    <n v="3.88"/>
    <x v="128"/>
    <x v="0"/>
    <x v="1"/>
    <x v="2"/>
    <x v="3"/>
    <x v="3"/>
    <n v="0.61814999999999998"/>
  </r>
  <r>
    <x v="597"/>
    <x v="363"/>
    <x v="139"/>
    <s v="A-L-0.5"/>
    <x v="139"/>
    <x v="3"/>
    <x v="2"/>
    <n v="7.77"/>
    <x v="128"/>
    <x v="0"/>
    <x v="0"/>
    <x v="0"/>
    <x v="2"/>
    <x v="3"/>
    <n v="0.34964999999999996"/>
  </r>
  <r>
    <x v="598"/>
    <x v="482"/>
    <x v="576"/>
    <s v="A-L-0.5"/>
    <x v="576"/>
    <x v="3"/>
    <x v="2"/>
    <n v="7.77"/>
    <x v="128"/>
    <x v="0"/>
    <x v="1"/>
    <x v="0"/>
    <x v="2"/>
    <x v="0"/>
    <n v="0.34964999999999996"/>
  </r>
  <r>
    <x v="599"/>
    <x v="483"/>
    <x v="577"/>
    <s v="A-L-0.2"/>
    <x v="577"/>
    <x v="0"/>
    <x v="2"/>
    <n v="3.88"/>
    <x v="128"/>
    <x v="0"/>
    <x v="1"/>
    <x v="0"/>
    <x v="3"/>
    <x v="0"/>
    <n v="0.34964999999999996"/>
  </r>
  <r>
    <x v="600"/>
    <x v="484"/>
    <x v="578"/>
    <s v="A-L-0.5"/>
    <x v="578"/>
    <x v="3"/>
    <x v="2"/>
    <n v="7.77"/>
    <x v="128"/>
    <x v="0"/>
    <x v="0"/>
    <x v="0"/>
    <x v="2"/>
    <x v="2"/>
    <n v="0.34964999999999996"/>
  </r>
  <r>
    <x v="601"/>
    <x v="176"/>
    <x v="579"/>
    <s v="L-D-0.5"/>
    <x v="579"/>
    <x v="3"/>
    <x v="0"/>
    <n v="7.77"/>
    <x v="128"/>
    <x v="0"/>
    <x v="0"/>
    <x v="2"/>
    <x v="2"/>
    <x v="1"/>
    <n v="0.61814999999999998"/>
  </r>
  <r>
    <x v="602"/>
    <x v="485"/>
    <x v="580"/>
    <s v="L-D-0.2"/>
    <x v="580"/>
    <x v="0"/>
    <x v="0"/>
    <n v="3.88"/>
    <x v="128"/>
    <x v="0"/>
    <x v="0"/>
    <x v="2"/>
    <x v="3"/>
    <x v="3"/>
    <n v="0.61814999999999998"/>
  </r>
  <r>
    <x v="603"/>
    <x v="486"/>
    <x v="581"/>
    <s v="A-L-0.5"/>
    <x v="581"/>
    <x v="3"/>
    <x v="2"/>
    <n v="7.77"/>
    <x v="128"/>
    <x v="1"/>
    <x v="1"/>
    <x v="0"/>
    <x v="2"/>
    <x v="0"/>
    <n v="0.34964999999999996"/>
  </r>
  <r>
    <x v="604"/>
    <x v="487"/>
    <x v="582"/>
    <s v="A-D-2.5"/>
    <x v="582"/>
    <x v="5"/>
    <x v="2"/>
    <n v="22.88"/>
    <x v="129"/>
    <x v="0"/>
    <x v="0"/>
    <x v="2"/>
    <x v="0"/>
    <x v="0"/>
    <n v="0.34964999999999996"/>
  </r>
  <r>
    <x v="605"/>
    <x v="488"/>
    <x v="583"/>
    <s v="A-D-2.5"/>
    <x v="583"/>
    <x v="5"/>
    <x v="2"/>
    <n v="22.88"/>
    <x v="129"/>
    <x v="0"/>
    <x v="0"/>
    <x v="2"/>
    <x v="0"/>
    <x v="3"/>
    <n v="0.34964999999999996"/>
  </r>
  <r>
    <x v="606"/>
    <x v="489"/>
    <x v="584"/>
    <s v="A-D-2.5"/>
    <x v="584"/>
    <x v="5"/>
    <x v="2"/>
    <n v="22.88"/>
    <x v="129"/>
    <x v="1"/>
    <x v="1"/>
    <x v="2"/>
    <x v="0"/>
    <x v="1"/>
    <n v="0.34964999999999996"/>
  </r>
  <r>
    <x v="607"/>
    <x v="78"/>
    <x v="585"/>
    <s v="R-M-2.5"/>
    <x v="585"/>
    <x v="5"/>
    <x v="3"/>
    <n v="22.88"/>
    <x v="129"/>
    <x v="0"/>
    <x v="1"/>
    <x v="1"/>
    <x v="0"/>
    <x v="3"/>
    <n v="0.21509999999999996"/>
  </r>
  <r>
    <x v="608"/>
    <x v="490"/>
    <x v="586"/>
    <s v="A-M-1"/>
    <x v="586"/>
    <x v="4"/>
    <x v="2"/>
    <n v="11.25"/>
    <x v="130"/>
    <x v="1"/>
    <x v="1"/>
    <x v="1"/>
    <x v="1"/>
    <x v="0"/>
    <n v="0.34964999999999996"/>
  </r>
  <r>
    <x v="609"/>
    <x v="491"/>
    <x v="587"/>
    <s v="A-M-1"/>
    <x v="587"/>
    <x v="4"/>
    <x v="2"/>
    <n v="11.25"/>
    <x v="130"/>
    <x v="0"/>
    <x v="0"/>
    <x v="1"/>
    <x v="1"/>
    <x v="1"/>
    <n v="0.34964999999999996"/>
  </r>
  <r>
    <x v="610"/>
    <x v="383"/>
    <x v="588"/>
    <s v="A-M-1"/>
    <x v="588"/>
    <x v="4"/>
    <x v="2"/>
    <n v="11.25"/>
    <x v="130"/>
    <x v="0"/>
    <x v="0"/>
    <x v="1"/>
    <x v="1"/>
    <x v="1"/>
    <n v="0.34964999999999996"/>
  </r>
  <r>
    <x v="611"/>
    <x v="492"/>
    <x v="589"/>
    <s v="A-M-1"/>
    <x v="589"/>
    <x v="4"/>
    <x v="2"/>
    <n v="11.25"/>
    <x v="130"/>
    <x v="0"/>
    <x v="0"/>
    <x v="1"/>
    <x v="1"/>
    <x v="3"/>
    <n v="0.34964999999999996"/>
  </r>
  <r>
    <x v="612"/>
    <x v="376"/>
    <x v="413"/>
    <s v="A-M-1"/>
    <x v="413"/>
    <x v="4"/>
    <x v="2"/>
    <n v="11.25"/>
    <x v="130"/>
    <x v="1"/>
    <x v="0"/>
    <x v="1"/>
    <x v="1"/>
    <x v="0"/>
    <n v="0.34964999999999996"/>
  </r>
  <r>
    <x v="613"/>
    <x v="493"/>
    <x v="590"/>
    <s v="A-M-1"/>
    <x v="590"/>
    <x v="4"/>
    <x v="2"/>
    <n v="11.25"/>
    <x v="130"/>
    <x v="0"/>
    <x v="0"/>
    <x v="1"/>
    <x v="1"/>
    <x v="0"/>
    <n v="0.34964999999999996"/>
  </r>
  <r>
    <x v="485"/>
    <x v="405"/>
    <x v="473"/>
    <s v="E-L-0.2"/>
    <x v="473"/>
    <x v="1"/>
    <x v="1"/>
    <n v="4.46"/>
    <x v="131"/>
    <x v="0"/>
    <x v="0"/>
    <x v="0"/>
    <x v="3"/>
    <x v="3"/>
    <n v="0.49004999999999999"/>
  </r>
  <r>
    <x v="614"/>
    <x v="494"/>
    <x v="591"/>
    <s v="E-L-0.2"/>
    <x v="591"/>
    <x v="1"/>
    <x v="1"/>
    <n v="4.46"/>
    <x v="131"/>
    <x v="0"/>
    <x v="0"/>
    <x v="0"/>
    <x v="3"/>
    <x v="3"/>
    <n v="0.49004999999999999"/>
  </r>
  <r>
    <x v="615"/>
    <x v="495"/>
    <x v="592"/>
    <s v="E-L-0.2"/>
    <x v="592"/>
    <x v="1"/>
    <x v="1"/>
    <n v="4.46"/>
    <x v="131"/>
    <x v="1"/>
    <x v="1"/>
    <x v="0"/>
    <x v="3"/>
    <x v="0"/>
    <n v="0.49004999999999999"/>
  </r>
  <r>
    <x v="616"/>
    <x v="496"/>
    <x v="593"/>
    <s v="E-L-0.2"/>
    <x v="593"/>
    <x v="1"/>
    <x v="1"/>
    <n v="4.46"/>
    <x v="131"/>
    <x v="0"/>
    <x v="1"/>
    <x v="0"/>
    <x v="3"/>
    <x v="1"/>
    <n v="0.49004999999999999"/>
  </r>
  <r>
    <x v="617"/>
    <x v="103"/>
    <x v="72"/>
    <s v="E-L-0.2"/>
    <x v="72"/>
    <x v="1"/>
    <x v="1"/>
    <n v="4.46"/>
    <x v="131"/>
    <x v="0"/>
    <x v="1"/>
    <x v="0"/>
    <x v="3"/>
    <x v="0"/>
    <n v="0.49004999999999999"/>
  </r>
  <r>
    <x v="618"/>
    <x v="472"/>
    <x v="594"/>
    <s v="E-D-0.5"/>
    <x v="594"/>
    <x v="3"/>
    <x v="1"/>
    <n v="7.29"/>
    <x v="132"/>
    <x v="0"/>
    <x v="0"/>
    <x v="2"/>
    <x v="2"/>
    <x v="3"/>
    <n v="0.49004999999999999"/>
  </r>
  <r>
    <x v="619"/>
    <x v="497"/>
    <x v="595"/>
    <s v="E-D-0.5"/>
    <x v="595"/>
    <x v="3"/>
    <x v="1"/>
    <n v="7.29"/>
    <x v="132"/>
    <x v="0"/>
    <x v="1"/>
    <x v="2"/>
    <x v="2"/>
    <x v="1"/>
    <n v="0.49004999999999999"/>
  </r>
  <r>
    <x v="620"/>
    <x v="498"/>
    <x v="596"/>
    <s v="E-D-0.5"/>
    <x v="596"/>
    <x v="3"/>
    <x v="1"/>
    <n v="7.29"/>
    <x v="132"/>
    <x v="2"/>
    <x v="0"/>
    <x v="2"/>
    <x v="2"/>
    <x v="2"/>
    <n v="0.49004999999999999"/>
  </r>
  <r>
    <x v="621"/>
    <x v="499"/>
    <x v="597"/>
    <s v="E-D-0.2"/>
    <x v="597"/>
    <x v="0"/>
    <x v="1"/>
    <n v="3.64"/>
    <x v="132"/>
    <x v="0"/>
    <x v="1"/>
    <x v="2"/>
    <x v="3"/>
    <x v="0"/>
    <n v="0.49004999999999999"/>
  </r>
  <r>
    <x v="622"/>
    <x v="500"/>
    <x v="598"/>
    <s v="E-D-0.5"/>
    <x v="598"/>
    <x v="3"/>
    <x v="1"/>
    <n v="7.29"/>
    <x v="132"/>
    <x v="0"/>
    <x v="1"/>
    <x v="2"/>
    <x v="2"/>
    <x v="2"/>
    <n v="0.49004999999999999"/>
  </r>
  <r>
    <x v="623"/>
    <x v="169"/>
    <x v="599"/>
    <s v="E-D-0.5"/>
    <x v="599"/>
    <x v="3"/>
    <x v="1"/>
    <n v="7.29"/>
    <x v="132"/>
    <x v="0"/>
    <x v="0"/>
    <x v="2"/>
    <x v="2"/>
    <x v="1"/>
    <n v="0.49004999999999999"/>
  </r>
  <r>
    <x v="624"/>
    <x v="501"/>
    <x v="600"/>
    <s v="E-D-0.2"/>
    <x v="600"/>
    <x v="0"/>
    <x v="1"/>
    <n v="3.64"/>
    <x v="132"/>
    <x v="0"/>
    <x v="1"/>
    <x v="2"/>
    <x v="3"/>
    <x v="2"/>
    <n v="0.49004999999999999"/>
  </r>
  <r>
    <x v="625"/>
    <x v="391"/>
    <x v="601"/>
    <s v="E-D-0.2"/>
    <x v="601"/>
    <x v="0"/>
    <x v="1"/>
    <n v="3.64"/>
    <x v="132"/>
    <x v="0"/>
    <x v="1"/>
    <x v="2"/>
    <x v="3"/>
    <x v="0"/>
    <n v="0.49004999999999999"/>
  </r>
  <r>
    <x v="626"/>
    <x v="502"/>
    <x v="602"/>
    <s v="E-D-0.5"/>
    <x v="602"/>
    <x v="3"/>
    <x v="1"/>
    <n v="7.29"/>
    <x v="132"/>
    <x v="0"/>
    <x v="1"/>
    <x v="2"/>
    <x v="2"/>
    <x v="0"/>
    <n v="0.49004999999999999"/>
  </r>
  <r>
    <x v="627"/>
    <x v="503"/>
    <x v="603"/>
    <s v="E-D-0.2"/>
    <x v="603"/>
    <x v="0"/>
    <x v="1"/>
    <n v="3.64"/>
    <x v="132"/>
    <x v="0"/>
    <x v="0"/>
    <x v="2"/>
    <x v="3"/>
    <x v="2"/>
    <n v="0.49004999999999999"/>
  </r>
  <r>
    <x v="628"/>
    <x v="504"/>
    <x v="604"/>
    <s v="E-D-0.5"/>
    <x v="604"/>
    <x v="3"/>
    <x v="1"/>
    <n v="7.29"/>
    <x v="132"/>
    <x v="0"/>
    <x v="1"/>
    <x v="2"/>
    <x v="2"/>
    <x v="3"/>
    <n v="0.49004999999999999"/>
  </r>
  <r>
    <x v="629"/>
    <x v="157"/>
    <x v="605"/>
    <s v="E-D-0.5"/>
    <x v="605"/>
    <x v="3"/>
    <x v="1"/>
    <n v="7.29"/>
    <x v="132"/>
    <x v="1"/>
    <x v="0"/>
    <x v="2"/>
    <x v="2"/>
    <x v="0"/>
    <n v="0.49004999999999999"/>
  </r>
  <r>
    <x v="287"/>
    <x v="256"/>
    <x v="281"/>
    <s v="L-M-0.2"/>
    <x v="281"/>
    <x v="1"/>
    <x v="0"/>
    <n v="4.3600000000000003"/>
    <x v="133"/>
    <x v="0"/>
    <x v="0"/>
    <x v="1"/>
    <x v="3"/>
    <x v="0"/>
    <n v="0.61814999999999998"/>
  </r>
  <r>
    <x v="630"/>
    <x v="487"/>
    <x v="606"/>
    <s v="L-M-0.2"/>
    <x v="606"/>
    <x v="1"/>
    <x v="0"/>
    <n v="4.3600000000000003"/>
    <x v="133"/>
    <x v="0"/>
    <x v="1"/>
    <x v="1"/>
    <x v="3"/>
    <x v="0"/>
    <n v="0.61814999999999998"/>
  </r>
  <r>
    <x v="631"/>
    <x v="505"/>
    <x v="607"/>
    <s v="L-M-0.2"/>
    <x v="607"/>
    <x v="1"/>
    <x v="0"/>
    <n v="4.3600000000000003"/>
    <x v="133"/>
    <x v="2"/>
    <x v="0"/>
    <x v="1"/>
    <x v="3"/>
    <x v="1"/>
    <n v="0.61814999999999998"/>
  </r>
  <r>
    <x v="632"/>
    <x v="6"/>
    <x v="608"/>
    <s v="L-M-0.2"/>
    <x v="608"/>
    <x v="1"/>
    <x v="0"/>
    <n v="4.3600000000000003"/>
    <x v="133"/>
    <x v="0"/>
    <x v="1"/>
    <x v="1"/>
    <x v="3"/>
    <x v="1"/>
    <n v="0.61814999999999998"/>
  </r>
  <r>
    <x v="633"/>
    <x v="167"/>
    <x v="609"/>
    <s v="R-L-0.2"/>
    <x v="609"/>
    <x v="0"/>
    <x v="3"/>
    <n v="3.58"/>
    <x v="134"/>
    <x v="1"/>
    <x v="1"/>
    <x v="0"/>
    <x v="3"/>
    <x v="3"/>
    <n v="0.21509999999999996"/>
  </r>
  <r>
    <x v="634"/>
    <x v="506"/>
    <x v="610"/>
    <s v="R-L-0.2"/>
    <x v="610"/>
    <x v="0"/>
    <x v="3"/>
    <n v="3.58"/>
    <x v="134"/>
    <x v="0"/>
    <x v="0"/>
    <x v="0"/>
    <x v="3"/>
    <x v="0"/>
    <n v="0.21509999999999996"/>
  </r>
  <r>
    <x v="635"/>
    <x v="490"/>
    <x v="611"/>
    <s v="R-L-0.5"/>
    <x v="611"/>
    <x v="3"/>
    <x v="3"/>
    <n v="7.17"/>
    <x v="134"/>
    <x v="0"/>
    <x v="0"/>
    <x v="0"/>
    <x v="2"/>
    <x v="0"/>
    <n v="0.21509999999999996"/>
  </r>
  <r>
    <x v="636"/>
    <x v="217"/>
    <x v="612"/>
    <s v="R-L-0.2"/>
    <x v="612"/>
    <x v="0"/>
    <x v="3"/>
    <n v="3.58"/>
    <x v="134"/>
    <x v="1"/>
    <x v="0"/>
    <x v="0"/>
    <x v="3"/>
    <x v="1"/>
    <n v="0.21509999999999996"/>
  </r>
  <r>
    <x v="637"/>
    <x v="507"/>
    <x v="613"/>
    <s v="R-L-0.2"/>
    <x v="613"/>
    <x v="0"/>
    <x v="3"/>
    <n v="3.58"/>
    <x v="134"/>
    <x v="0"/>
    <x v="0"/>
    <x v="0"/>
    <x v="3"/>
    <x v="3"/>
    <n v="0.21509999999999996"/>
  </r>
  <r>
    <x v="638"/>
    <x v="508"/>
    <x v="614"/>
    <s v="R-L-0.5"/>
    <x v="614"/>
    <x v="3"/>
    <x v="3"/>
    <n v="7.17"/>
    <x v="134"/>
    <x v="0"/>
    <x v="0"/>
    <x v="0"/>
    <x v="2"/>
    <x v="2"/>
    <n v="0.21509999999999996"/>
  </r>
  <r>
    <x v="639"/>
    <x v="509"/>
    <x v="615"/>
    <s v="R-L-0.2"/>
    <x v="615"/>
    <x v="0"/>
    <x v="3"/>
    <n v="3.58"/>
    <x v="134"/>
    <x v="1"/>
    <x v="1"/>
    <x v="0"/>
    <x v="3"/>
    <x v="0"/>
    <n v="0.21509999999999996"/>
  </r>
  <r>
    <x v="640"/>
    <x v="252"/>
    <x v="616"/>
    <s v="R-L-0.5"/>
    <x v="616"/>
    <x v="3"/>
    <x v="3"/>
    <n v="7.17"/>
    <x v="134"/>
    <x v="0"/>
    <x v="0"/>
    <x v="0"/>
    <x v="2"/>
    <x v="1"/>
    <n v="0.21509999999999996"/>
  </r>
  <r>
    <x v="641"/>
    <x v="309"/>
    <x v="617"/>
    <s v="R-L-0.2"/>
    <x v="617"/>
    <x v="0"/>
    <x v="3"/>
    <n v="3.58"/>
    <x v="134"/>
    <x v="2"/>
    <x v="0"/>
    <x v="0"/>
    <x v="3"/>
    <x v="1"/>
    <n v="0.21509999999999996"/>
  </r>
  <r>
    <x v="642"/>
    <x v="510"/>
    <x v="618"/>
    <s v="R-L-0.2"/>
    <x v="618"/>
    <x v="0"/>
    <x v="3"/>
    <n v="3.58"/>
    <x v="134"/>
    <x v="0"/>
    <x v="1"/>
    <x v="0"/>
    <x v="3"/>
    <x v="2"/>
    <n v="0.21509999999999996"/>
  </r>
  <r>
    <x v="643"/>
    <x v="511"/>
    <x v="619"/>
    <s v="R-D-0.5"/>
    <x v="619"/>
    <x v="2"/>
    <x v="3"/>
    <n v="5.37"/>
    <x v="135"/>
    <x v="0"/>
    <x v="1"/>
    <x v="2"/>
    <x v="2"/>
    <x v="2"/>
    <n v="0.21509999999999996"/>
  </r>
  <r>
    <x v="644"/>
    <x v="42"/>
    <x v="620"/>
    <s v="R-D-0.5"/>
    <x v="620"/>
    <x v="2"/>
    <x v="3"/>
    <n v="5.37"/>
    <x v="135"/>
    <x v="0"/>
    <x v="0"/>
    <x v="2"/>
    <x v="2"/>
    <x v="2"/>
    <n v="0.21509999999999996"/>
  </r>
  <r>
    <x v="645"/>
    <x v="512"/>
    <x v="621"/>
    <s v="E-M-0.2"/>
    <x v="621"/>
    <x v="1"/>
    <x v="1"/>
    <n v="4.12"/>
    <x v="136"/>
    <x v="0"/>
    <x v="0"/>
    <x v="1"/>
    <x v="3"/>
    <x v="0"/>
    <n v="0.49004999999999999"/>
  </r>
  <r>
    <x v="646"/>
    <x v="513"/>
    <x v="622"/>
    <s v="E-M-0.2"/>
    <x v="622"/>
    <x v="1"/>
    <x v="1"/>
    <n v="4.12"/>
    <x v="136"/>
    <x v="0"/>
    <x v="0"/>
    <x v="1"/>
    <x v="3"/>
    <x v="0"/>
    <n v="0.49004999999999999"/>
  </r>
  <r>
    <x v="647"/>
    <x v="514"/>
    <x v="623"/>
    <s v="E-M-0.2"/>
    <x v="623"/>
    <x v="1"/>
    <x v="1"/>
    <n v="4.12"/>
    <x v="136"/>
    <x v="2"/>
    <x v="0"/>
    <x v="1"/>
    <x v="3"/>
    <x v="1"/>
    <n v="0.49004999999999999"/>
  </r>
  <r>
    <x v="648"/>
    <x v="515"/>
    <x v="624"/>
    <s v="R-D-2.5"/>
    <x v="624"/>
    <x v="5"/>
    <x v="3"/>
    <n v="20.58"/>
    <x v="137"/>
    <x v="0"/>
    <x v="1"/>
    <x v="2"/>
    <x v="0"/>
    <x v="1"/>
    <n v="0.21509999999999996"/>
  </r>
  <r>
    <x v="649"/>
    <x v="336"/>
    <x v="625"/>
    <s v="R-D-2.5"/>
    <x v="625"/>
    <x v="5"/>
    <x v="3"/>
    <n v="20.58"/>
    <x v="137"/>
    <x v="0"/>
    <x v="0"/>
    <x v="2"/>
    <x v="0"/>
    <x v="2"/>
    <n v="0.21509999999999996"/>
  </r>
  <r>
    <x v="650"/>
    <x v="336"/>
    <x v="93"/>
    <s v="R-D-2.5"/>
    <x v="93"/>
    <x v="5"/>
    <x v="3"/>
    <n v="20.58"/>
    <x v="137"/>
    <x v="0"/>
    <x v="1"/>
    <x v="2"/>
    <x v="0"/>
    <x v="2"/>
    <n v="0.21509999999999996"/>
  </r>
  <r>
    <x v="651"/>
    <x v="204"/>
    <x v="626"/>
    <s v="A-M-0.2"/>
    <x v="626"/>
    <x v="0"/>
    <x v="2"/>
    <n v="3.38"/>
    <x v="138"/>
    <x v="0"/>
    <x v="0"/>
    <x v="1"/>
    <x v="3"/>
    <x v="1"/>
    <n v="0.34964999999999996"/>
  </r>
  <r>
    <x v="652"/>
    <x v="281"/>
    <x v="627"/>
    <s v="A-M-0.2"/>
    <x v="627"/>
    <x v="0"/>
    <x v="2"/>
    <n v="3.38"/>
    <x v="138"/>
    <x v="0"/>
    <x v="0"/>
    <x v="1"/>
    <x v="3"/>
    <x v="0"/>
    <n v="0.34964999999999996"/>
  </r>
  <r>
    <x v="653"/>
    <x v="260"/>
    <x v="628"/>
    <s v="A-M-0.2"/>
    <x v="628"/>
    <x v="0"/>
    <x v="2"/>
    <n v="3.38"/>
    <x v="138"/>
    <x v="0"/>
    <x v="1"/>
    <x v="1"/>
    <x v="3"/>
    <x v="0"/>
    <n v="0.34964999999999996"/>
  </r>
  <r>
    <x v="654"/>
    <x v="516"/>
    <x v="27"/>
    <s v="A-M-0.5"/>
    <x v="27"/>
    <x v="3"/>
    <x v="2"/>
    <n v="6.75"/>
    <x v="138"/>
    <x v="0"/>
    <x v="0"/>
    <x v="1"/>
    <x v="2"/>
    <x v="2"/>
    <n v="0.34964999999999996"/>
  </r>
  <r>
    <x v="655"/>
    <x v="53"/>
    <x v="629"/>
    <s v="A-M-0.5"/>
    <x v="629"/>
    <x v="3"/>
    <x v="2"/>
    <n v="6.75"/>
    <x v="138"/>
    <x v="1"/>
    <x v="0"/>
    <x v="1"/>
    <x v="2"/>
    <x v="0"/>
    <n v="0.34964999999999996"/>
  </r>
  <r>
    <x v="656"/>
    <x v="513"/>
    <x v="630"/>
    <s v="A-M-0.5"/>
    <x v="630"/>
    <x v="3"/>
    <x v="2"/>
    <n v="6.75"/>
    <x v="138"/>
    <x v="0"/>
    <x v="0"/>
    <x v="1"/>
    <x v="2"/>
    <x v="0"/>
    <n v="0.34964999999999996"/>
  </r>
  <r>
    <x v="657"/>
    <x v="517"/>
    <x v="631"/>
    <s v="A-M-0.2"/>
    <x v="631"/>
    <x v="0"/>
    <x v="2"/>
    <n v="3.38"/>
    <x v="138"/>
    <x v="1"/>
    <x v="1"/>
    <x v="1"/>
    <x v="3"/>
    <x v="3"/>
    <n v="0.34964999999999996"/>
  </r>
  <r>
    <x v="658"/>
    <x v="518"/>
    <x v="632"/>
    <s v="A-M-0.2"/>
    <x v="632"/>
    <x v="0"/>
    <x v="2"/>
    <n v="3.38"/>
    <x v="138"/>
    <x v="0"/>
    <x v="1"/>
    <x v="1"/>
    <x v="3"/>
    <x v="0"/>
    <n v="0.34964999999999996"/>
  </r>
  <r>
    <x v="659"/>
    <x v="407"/>
    <x v="633"/>
    <s v="R-M-1"/>
    <x v="633"/>
    <x v="4"/>
    <x v="3"/>
    <n v="9.9499999999999993"/>
    <x v="139"/>
    <x v="0"/>
    <x v="1"/>
    <x v="1"/>
    <x v="1"/>
    <x v="2"/>
    <n v="0.21509999999999996"/>
  </r>
  <r>
    <x v="365"/>
    <x v="315"/>
    <x v="356"/>
    <s v="R-M-1"/>
    <x v="356"/>
    <x v="4"/>
    <x v="3"/>
    <n v="9.9499999999999993"/>
    <x v="139"/>
    <x v="0"/>
    <x v="1"/>
    <x v="1"/>
    <x v="1"/>
    <x v="1"/>
    <n v="0.21509999999999996"/>
  </r>
  <r>
    <x v="660"/>
    <x v="225"/>
    <x v="284"/>
    <s v="A-D-1"/>
    <x v="284"/>
    <x v="4"/>
    <x v="2"/>
    <n v="9.9499999999999993"/>
    <x v="139"/>
    <x v="0"/>
    <x v="1"/>
    <x v="2"/>
    <x v="1"/>
    <x v="1"/>
    <n v="0.34964999999999996"/>
  </r>
  <r>
    <x v="661"/>
    <x v="519"/>
    <x v="634"/>
    <s v="A-D-1"/>
    <x v="634"/>
    <x v="4"/>
    <x v="2"/>
    <n v="9.9499999999999993"/>
    <x v="139"/>
    <x v="0"/>
    <x v="0"/>
    <x v="2"/>
    <x v="1"/>
    <x v="0"/>
    <n v="0.34964999999999996"/>
  </r>
  <r>
    <x v="662"/>
    <x v="520"/>
    <x v="635"/>
    <s v="R-M-1"/>
    <x v="635"/>
    <x v="4"/>
    <x v="3"/>
    <n v="9.9499999999999993"/>
    <x v="139"/>
    <x v="1"/>
    <x v="1"/>
    <x v="1"/>
    <x v="1"/>
    <x v="0"/>
    <n v="0.21509999999999996"/>
  </r>
  <r>
    <x v="663"/>
    <x v="521"/>
    <x v="636"/>
    <s v="L-D-0.2"/>
    <x v="636"/>
    <x v="1"/>
    <x v="0"/>
    <n v="3.88"/>
    <x v="140"/>
    <x v="0"/>
    <x v="1"/>
    <x v="2"/>
    <x v="3"/>
    <x v="1"/>
    <n v="0.61814999999999998"/>
  </r>
  <r>
    <x v="664"/>
    <x v="522"/>
    <x v="637"/>
    <s v="A-L-0.2"/>
    <x v="637"/>
    <x v="1"/>
    <x v="2"/>
    <n v="3.88"/>
    <x v="140"/>
    <x v="0"/>
    <x v="1"/>
    <x v="0"/>
    <x v="3"/>
    <x v="1"/>
    <n v="0.34964999999999996"/>
  </r>
  <r>
    <x v="665"/>
    <x v="22"/>
    <x v="499"/>
    <s v="L-L-0.5"/>
    <x v="499"/>
    <x v="4"/>
    <x v="0"/>
    <n v="9.51"/>
    <x v="141"/>
    <x v="0"/>
    <x v="1"/>
    <x v="0"/>
    <x v="2"/>
    <x v="3"/>
    <n v="0.61814999999999998"/>
  </r>
  <r>
    <x v="666"/>
    <x v="523"/>
    <x v="638"/>
    <s v="L-L-0.2"/>
    <x v="638"/>
    <x v="2"/>
    <x v="0"/>
    <n v="4.76"/>
    <x v="141"/>
    <x v="0"/>
    <x v="1"/>
    <x v="0"/>
    <x v="3"/>
    <x v="0"/>
    <n v="0.61814999999999998"/>
  </r>
  <r>
    <x v="667"/>
    <x v="524"/>
    <x v="639"/>
    <s v="L-L-0.5"/>
    <x v="639"/>
    <x v="4"/>
    <x v="0"/>
    <n v="9.51"/>
    <x v="141"/>
    <x v="0"/>
    <x v="0"/>
    <x v="0"/>
    <x v="2"/>
    <x v="3"/>
    <n v="0.61814999999999998"/>
  </r>
  <r>
    <x v="668"/>
    <x v="525"/>
    <x v="640"/>
    <s v="L-L-0.5"/>
    <x v="640"/>
    <x v="4"/>
    <x v="0"/>
    <n v="9.51"/>
    <x v="141"/>
    <x v="0"/>
    <x v="0"/>
    <x v="0"/>
    <x v="2"/>
    <x v="1"/>
    <n v="0.61814999999999998"/>
  </r>
  <r>
    <x v="669"/>
    <x v="356"/>
    <x v="641"/>
    <s v="L-L-0.2"/>
    <x v="641"/>
    <x v="2"/>
    <x v="0"/>
    <n v="4.76"/>
    <x v="141"/>
    <x v="1"/>
    <x v="1"/>
    <x v="0"/>
    <x v="3"/>
    <x v="3"/>
    <n v="0.61814999999999998"/>
  </r>
  <r>
    <x v="670"/>
    <x v="526"/>
    <x v="413"/>
    <s v="E-D-0.2"/>
    <x v="413"/>
    <x v="1"/>
    <x v="1"/>
    <n v="3.64"/>
    <x v="142"/>
    <x v="1"/>
    <x v="0"/>
    <x v="2"/>
    <x v="3"/>
    <x v="0"/>
    <n v="0.49004999999999999"/>
  </r>
  <r>
    <x v="671"/>
    <x v="527"/>
    <x v="642"/>
    <s v="E-D-0.2"/>
    <x v="642"/>
    <x v="1"/>
    <x v="1"/>
    <n v="3.64"/>
    <x v="142"/>
    <x v="0"/>
    <x v="1"/>
    <x v="2"/>
    <x v="3"/>
    <x v="0"/>
    <n v="0.49004999999999999"/>
  </r>
  <r>
    <x v="672"/>
    <x v="528"/>
    <x v="461"/>
    <s v="E-D-0.2"/>
    <x v="461"/>
    <x v="1"/>
    <x v="1"/>
    <n v="3.64"/>
    <x v="142"/>
    <x v="0"/>
    <x v="0"/>
    <x v="2"/>
    <x v="3"/>
    <x v="2"/>
    <n v="0.49004999999999999"/>
  </r>
  <r>
    <x v="673"/>
    <x v="196"/>
    <x v="643"/>
    <s v="E-D-0.2"/>
    <x v="643"/>
    <x v="1"/>
    <x v="1"/>
    <n v="3.64"/>
    <x v="142"/>
    <x v="0"/>
    <x v="1"/>
    <x v="2"/>
    <x v="3"/>
    <x v="0"/>
    <n v="0.49004999999999999"/>
  </r>
  <r>
    <x v="674"/>
    <x v="529"/>
    <x v="644"/>
    <s v="R-L-0.2"/>
    <x v="644"/>
    <x v="1"/>
    <x v="3"/>
    <n v="3.58"/>
    <x v="143"/>
    <x v="0"/>
    <x v="0"/>
    <x v="0"/>
    <x v="3"/>
    <x v="0"/>
    <n v="0.21509999999999996"/>
  </r>
  <r>
    <x v="675"/>
    <x v="146"/>
    <x v="645"/>
    <s v="R-L-0.2"/>
    <x v="645"/>
    <x v="1"/>
    <x v="3"/>
    <n v="3.58"/>
    <x v="143"/>
    <x v="0"/>
    <x v="0"/>
    <x v="0"/>
    <x v="3"/>
    <x v="1"/>
    <n v="0.21509999999999996"/>
  </r>
  <r>
    <x v="676"/>
    <x v="530"/>
    <x v="646"/>
    <s v="A-D-0.2"/>
    <x v="646"/>
    <x v="0"/>
    <x v="2"/>
    <n v="2.98"/>
    <x v="144"/>
    <x v="0"/>
    <x v="1"/>
    <x v="2"/>
    <x v="3"/>
    <x v="1"/>
    <n v="0.34964999999999996"/>
  </r>
  <r>
    <x v="677"/>
    <x v="531"/>
    <x v="647"/>
    <s v="A-D-0.5"/>
    <x v="647"/>
    <x v="3"/>
    <x v="2"/>
    <n v="5.97"/>
    <x v="144"/>
    <x v="1"/>
    <x v="0"/>
    <x v="2"/>
    <x v="2"/>
    <x v="2"/>
    <n v="0.34964999999999996"/>
  </r>
  <r>
    <x v="678"/>
    <x v="532"/>
    <x v="648"/>
    <s v="R-M-0.2"/>
    <x v="648"/>
    <x v="0"/>
    <x v="3"/>
    <n v="2.98"/>
    <x v="144"/>
    <x v="0"/>
    <x v="0"/>
    <x v="1"/>
    <x v="3"/>
    <x v="2"/>
    <n v="0.21509999999999996"/>
  </r>
  <r>
    <x v="679"/>
    <x v="533"/>
    <x v="413"/>
    <s v="A-D-0.2"/>
    <x v="413"/>
    <x v="0"/>
    <x v="2"/>
    <n v="2.98"/>
    <x v="144"/>
    <x v="1"/>
    <x v="0"/>
    <x v="2"/>
    <x v="3"/>
    <x v="2"/>
    <n v="0.34964999999999996"/>
  </r>
  <r>
    <x v="680"/>
    <x v="534"/>
    <x v="649"/>
    <s v="A-D-0.5"/>
    <x v="649"/>
    <x v="3"/>
    <x v="2"/>
    <n v="5.97"/>
    <x v="144"/>
    <x v="0"/>
    <x v="0"/>
    <x v="2"/>
    <x v="2"/>
    <x v="3"/>
    <n v="0.34964999999999996"/>
  </r>
  <r>
    <x v="681"/>
    <x v="21"/>
    <x v="650"/>
    <s v="R-M-0.2"/>
    <x v="650"/>
    <x v="0"/>
    <x v="3"/>
    <n v="2.98"/>
    <x v="144"/>
    <x v="0"/>
    <x v="1"/>
    <x v="1"/>
    <x v="3"/>
    <x v="1"/>
    <n v="0.21509999999999996"/>
  </r>
  <r>
    <x v="682"/>
    <x v="535"/>
    <x v="651"/>
    <s v="R-M-0.5"/>
    <x v="651"/>
    <x v="3"/>
    <x v="3"/>
    <n v="5.97"/>
    <x v="144"/>
    <x v="0"/>
    <x v="0"/>
    <x v="1"/>
    <x v="2"/>
    <x v="3"/>
    <n v="0.21509999999999996"/>
  </r>
  <r>
    <x v="683"/>
    <x v="130"/>
    <x v="652"/>
    <s v="R-M-0.5"/>
    <x v="652"/>
    <x v="3"/>
    <x v="3"/>
    <n v="5.97"/>
    <x v="144"/>
    <x v="0"/>
    <x v="0"/>
    <x v="1"/>
    <x v="2"/>
    <x v="3"/>
    <n v="0.21509999999999996"/>
  </r>
  <r>
    <x v="684"/>
    <x v="536"/>
    <x v="653"/>
    <s v="A-D-0.5"/>
    <x v="653"/>
    <x v="3"/>
    <x v="2"/>
    <n v="5.97"/>
    <x v="144"/>
    <x v="1"/>
    <x v="1"/>
    <x v="2"/>
    <x v="2"/>
    <x v="2"/>
    <n v="0.34964999999999996"/>
  </r>
  <r>
    <x v="685"/>
    <x v="537"/>
    <x v="654"/>
    <s v="R-M-0.5"/>
    <x v="654"/>
    <x v="3"/>
    <x v="3"/>
    <n v="5.97"/>
    <x v="144"/>
    <x v="0"/>
    <x v="1"/>
    <x v="1"/>
    <x v="2"/>
    <x v="3"/>
    <n v="0.21509999999999996"/>
  </r>
  <r>
    <x v="686"/>
    <x v="538"/>
    <x v="655"/>
    <s v="A-D-0.2"/>
    <x v="655"/>
    <x v="0"/>
    <x v="2"/>
    <n v="2.98"/>
    <x v="144"/>
    <x v="1"/>
    <x v="1"/>
    <x v="2"/>
    <x v="3"/>
    <x v="1"/>
    <n v="0.34964999999999996"/>
  </r>
  <r>
    <x v="687"/>
    <x v="98"/>
    <x v="656"/>
    <s v="A-D-0.2"/>
    <x v="656"/>
    <x v="0"/>
    <x v="2"/>
    <n v="2.98"/>
    <x v="144"/>
    <x v="0"/>
    <x v="1"/>
    <x v="2"/>
    <x v="3"/>
    <x v="3"/>
    <n v="0.34964999999999996"/>
  </r>
  <r>
    <x v="688"/>
    <x v="539"/>
    <x v="657"/>
    <s v="A-D-0.5"/>
    <x v="657"/>
    <x v="3"/>
    <x v="2"/>
    <n v="5.97"/>
    <x v="144"/>
    <x v="0"/>
    <x v="1"/>
    <x v="2"/>
    <x v="2"/>
    <x v="3"/>
    <n v="0.34964999999999996"/>
  </r>
  <r>
    <x v="689"/>
    <x v="540"/>
    <x v="658"/>
    <s v="A-D-0.5"/>
    <x v="658"/>
    <x v="3"/>
    <x v="2"/>
    <n v="5.97"/>
    <x v="144"/>
    <x v="0"/>
    <x v="1"/>
    <x v="2"/>
    <x v="2"/>
    <x v="1"/>
    <n v="0.34964999999999996"/>
  </r>
  <r>
    <x v="690"/>
    <x v="258"/>
    <x v="659"/>
    <s v="R-M-0.5"/>
    <x v="659"/>
    <x v="3"/>
    <x v="3"/>
    <n v="5.97"/>
    <x v="144"/>
    <x v="0"/>
    <x v="0"/>
    <x v="1"/>
    <x v="2"/>
    <x v="1"/>
    <n v="0.21509999999999996"/>
  </r>
  <r>
    <x v="691"/>
    <x v="388"/>
    <x v="660"/>
    <s v="A-D-0.2"/>
    <x v="660"/>
    <x v="0"/>
    <x v="2"/>
    <n v="2.98"/>
    <x v="144"/>
    <x v="1"/>
    <x v="1"/>
    <x v="2"/>
    <x v="3"/>
    <x v="3"/>
    <n v="0.34964999999999996"/>
  </r>
  <r>
    <x v="692"/>
    <x v="541"/>
    <x v="661"/>
    <s v="R-M-0.5"/>
    <x v="661"/>
    <x v="3"/>
    <x v="3"/>
    <n v="5.97"/>
    <x v="144"/>
    <x v="0"/>
    <x v="1"/>
    <x v="1"/>
    <x v="2"/>
    <x v="1"/>
    <n v="0.21509999999999996"/>
  </r>
  <r>
    <x v="693"/>
    <x v="542"/>
    <x v="662"/>
    <s v="A-D-0.5"/>
    <x v="662"/>
    <x v="3"/>
    <x v="2"/>
    <n v="5.97"/>
    <x v="144"/>
    <x v="1"/>
    <x v="0"/>
    <x v="2"/>
    <x v="2"/>
    <x v="0"/>
    <n v="0.34964999999999996"/>
  </r>
  <r>
    <x v="694"/>
    <x v="543"/>
    <x v="663"/>
    <s v="A-D-0.2"/>
    <x v="663"/>
    <x v="0"/>
    <x v="2"/>
    <n v="2.98"/>
    <x v="144"/>
    <x v="0"/>
    <x v="0"/>
    <x v="2"/>
    <x v="3"/>
    <x v="0"/>
    <n v="0.34964999999999996"/>
  </r>
  <r>
    <x v="695"/>
    <x v="520"/>
    <x v="664"/>
    <s v="A-D-0.5"/>
    <x v="664"/>
    <x v="3"/>
    <x v="2"/>
    <n v="5.97"/>
    <x v="144"/>
    <x v="0"/>
    <x v="0"/>
    <x v="2"/>
    <x v="2"/>
    <x v="0"/>
    <n v="0.34964999999999996"/>
  </r>
  <r>
    <x v="696"/>
    <x v="544"/>
    <x v="665"/>
    <s v="A-D-0.2"/>
    <x v="665"/>
    <x v="0"/>
    <x v="2"/>
    <n v="2.98"/>
    <x v="144"/>
    <x v="0"/>
    <x v="0"/>
    <x v="2"/>
    <x v="3"/>
    <x v="3"/>
    <n v="0.34964999999999996"/>
  </r>
  <r>
    <x v="697"/>
    <x v="545"/>
    <x v="666"/>
    <s v="R-D-1"/>
    <x v="666"/>
    <x v="4"/>
    <x v="3"/>
    <n v="8.9499999999999993"/>
    <x v="145"/>
    <x v="0"/>
    <x v="0"/>
    <x v="2"/>
    <x v="1"/>
    <x v="0"/>
    <n v="0.21509999999999996"/>
  </r>
  <r>
    <x v="698"/>
    <x v="419"/>
    <x v="667"/>
    <s v="R-D-1"/>
    <x v="667"/>
    <x v="4"/>
    <x v="3"/>
    <n v="8.9499999999999993"/>
    <x v="145"/>
    <x v="1"/>
    <x v="0"/>
    <x v="2"/>
    <x v="1"/>
    <x v="2"/>
    <n v="0.21509999999999996"/>
  </r>
  <r>
    <x v="699"/>
    <x v="546"/>
    <x v="668"/>
    <s v="E-L-0.5"/>
    <x v="668"/>
    <x v="4"/>
    <x v="1"/>
    <n v="8.91"/>
    <x v="146"/>
    <x v="0"/>
    <x v="1"/>
    <x v="0"/>
    <x v="2"/>
    <x v="0"/>
    <n v="0.49004999999999999"/>
  </r>
  <r>
    <x v="700"/>
    <x v="547"/>
    <x v="669"/>
    <s v="E-L-0.2"/>
    <x v="669"/>
    <x v="2"/>
    <x v="1"/>
    <n v="4.46"/>
    <x v="146"/>
    <x v="2"/>
    <x v="1"/>
    <x v="0"/>
    <x v="3"/>
    <x v="1"/>
    <n v="0.49004999999999999"/>
  </r>
  <r>
    <x v="701"/>
    <x v="546"/>
    <x v="670"/>
    <s v="E-L-0.5"/>
    <x v="670"/>
    <x v="4"/>
    <x v="1"/>
    <n v="8.91"/>
    <x v="146"/>
    <x v="0"/>
    <x v="1"/>
    <x v="0"/>
    <x v="2"/>
    <x v="0"/>
    <n v="0.49004999999999999"/>
  </r>
  <r>
    <x v="398"/>
    <x v="338"/>
    <x v="389"/>
    <s v="E-L-0.5"/>
    <x v="389"/>
    <x v="4"/>
    <x v="1"/>
    <n v="8.91"/>
    <x v="146"/>
    <x v="0"/>
    <x v="0"/>
    <x v="0"/>
    <x v="2"/>
    <x v="1"/>
    <n v="0.49004999999999999"/>
  </r>
  <r>
    <x v="702"/>
    <x v="18"/>
    <x v="671"/>
    <s v="E-L-0.5"/>
    <x v="671"/>
    <x v="4"/>
    <x v="1"/>
    <n v="8.91"/>
    <x v="146"/>
    <x v="0"/>
    <x v="0"/>
    <x v="0"/>
    <x v="2"/>
    <x v="3"/>
    <n v="0.49004999999999999"/>
  </r>
  <r>
    <x v="703"/>
    <x v="331"/>
    <x v="672"/>
    <s v="E-L-0.2"/>
    <x v="672"/>
    <x v="2"/>
    <x v="1"/>
    <n v="4.46"/>
    <x v="146"/>
    <x v="0"/>
    <x v="1"/>
    <x v="0"/>
    <x v="3"/>
    <x v="0"/>
    <n v="0.49004999999999999"/>
  </r>
  <r>
    <x v="704"/>
    <x v="156"/>
    <x v="673"/>
    <s v="E-L-0.5"/>
    <x v="673"/>
    <x v="4"/>
    <x v="1"/>
    <n v="8.91"/>
    <x v="146"/>
    <x v="0"/>
    <x v="1"/>
    <x v="0"/>
    <x v="2"/>
    <x v="1"/>
    <n v="0.49004999999999999"/>
  </r>
  <r>
    <x v="705"/>
    <x v="548"/>
    <x v="674"/>
    <s v="L-M-0.5"/>
    <x v="674"/>
    <x v="4"/>
    <x v="0"/>
    <n v="8.73"/>
    <x v="147"/>
    <x v="0"/>
    <x v="1"/>
    <x v="1"/>
    <x v="2"/>
    <x v="3"/>
    <n v="0.61814999999999998"/>
  </r>
  <r>
    <x v="706"/>
    <x v="549"/>
    <x v="675"/>
    <s v="L-M-0.5"/>
    <x v="675"/>
    <x v="4"/>
    <x v="0"/>
    <n v="8.73"/>
    <x v="147"/>
    <x v="0"/>
    <x v="0"/>
    <x v="1"/>
    <x v="2"/>
    <x v="3"/>
    <n v="0.61814999999999998"/>
  </r>
  <r>
    <x v="707"/>
    <x v="550"/>
    <x v="676"/>
    <s v="L-M-0.5"/>
    <x v="676"/>
    <x v="4"/>
    <x v="0"/>
    <n v="8.73"/>
    <x v="147"/>
    <x v="0"/>
    <x v="0"/>
    <x v="1"/>
    <x v="2"/>
    <x v="0"/>
    <n v="0.61814999999999998"/>
  </r>
  <r>
    <x v="708"/>
    <x v="98"/>
    <x v="677"/>
    <s v="L-M-0.5"/>
    <x v="677"/>
    <x v="4"/>
    <x v="0"/>
    <n v="8.73"/>
    <x v="147"/>
    <x v="0"/>
    <x v="0"/>
    <x v="1"/>
    <x v="2"/>
    <x v="3"/>
    <n v="0.61814999999999998"/>
  </r>
  <r>
    <x v="709"/>
    <x v="370"/>
    <x v="678"/>
    <s v="L-M-0.2"/>
    <x v="678"/>
    <x v="2"/>
    <x v="0"/>
    <n v="4.3600000000000003"/>
    <x v="147"/>
    <x v="0"/>
    <x v="0"/>
    <x v="1"/>
    <x v="3"/>
    <x v="1"/>
    <n v="0.61814999999999998"/>
  </r>
  <r>
    <x v="710"/>
    <x v="428"/>
    <x v="679"/>
    <s v="A-M-0.2"/>
    <x v="679"/>
    <x v="1"/>
    <x v="2"/>
    <n v="3.38"/>
    <x v="148"/>
    <x v="1"/>
    <x v="0"/>
    <x v="1"/>
    <x v="3"/>
    <x v="1"/>
    <n v="0.34964999999999996"/>
  </r>
  <r>
    <x v="711"/>
    <x v="194"/>
    <x v="680"/>
    <s v="A-M-0.2"/>
    <x v="680"/>
    <x v="1"/>
    <x v="2"/>
    <n v="3.38"/>
    <x v="148"/>
    <x v="0"/>
    <x v="1"/>
    <x v="1"/>
    <x v="3"/>
    <x v="1"/>
    <n v="0.34964999999999996"/>
  </r>
  <r>
    <x v="712"/>
    <x v="544"/>
    <x v="681"/>
    <s v="A-M-0.2"/>
    <x v="681"/>
    <x v="1"/>
    <x v="2"/>
    <n v="3.38"/>
    <x v="148"/>
    <x v="0"/>
    <x v="1"/>
    <x v="1"/>
    <x v="3"/>
    <x v="3"/>
    <n v="0.34964999999999996"/>
  </r>
  <r>
    <x v="713"/>
    <x v="551"/>
    <x v="682"/>
    <s v="E-M-0.5"/>
    <x v="682"/>
    <x v="4"/>
    <x v="1"/>
    <n v="8.25"/>
    <x v="149"/>
    <x v="0"/>
    <x v="1"/>
    <x v="1"/>
    <x v="2"/>
    <x v="0"/>
    <n v="0.49004999999999999"/>
  </r>
  <r>
    <x v="289"/>
    <x v="258"/>
    <x v="283"/>
    <s v="E-M-0.2"/>
    <x v="283"/>
    <x v="2"/>
    <x v="1"/>
    <n v="4.12"/>
    <x v="149"/>
    <x v="2"/>
    <x v="0"/>
    <x v="1"/>
    <x v="3"/>
    <x v="1"/>
    <n v="0.49004999999999999"/>
  </r>
  <r>
    <x v="714"/>
    <x v="552"/>
    <x v="683"/>
    <s v="E-M-0.5"/>
    <x v="683"/>
    <x v="4"/>
    <x v="1"/>
    <n v="8.25"/>
    <x v="149"/>
    <x v="1"/>
    <x v="0"/>
    <x v="1"/>
    <x v="2"/>
    <x v="3"/>
    <n v="0.49004999999999999"/>
  </r>
  <r>
    <x v="715"/>
    <x v="59"/>
    <x v="684"/>
    <s v="E-M-0.5"/>
    <x v="684"/>
    <x v="4"/>
    <x v="1"/>
    <n v="8.25"/>
    <x v="149"/>
    <x v="2"/>
    <x v="0"/>
    <x v="1"/>
    <x v="2"/>
    <x v="1"/>
    <n v="0.49004999999999999"/>
  </r>
  <r>
    <x v="716"/>
    <x v="56"/>
    <x v="104"/>
    <s v="E-M-0.5"/>
    <x v="104"/>
    <x v="4"/>
    <x v="1"/>
    <n v="8.25"/>
    <x v="149"/>
    <x v="2"/>
    <x v="1"/>
    <x v="1"/>
    <x v="2"/>
    <x v="0"/>
    <n v="0.49004999999999999"/>
  </r>
  <r>
    <x v="717"/>
    <x v="462"/>
    <x v="685"/>
    <s v="E-M-0.5"/>
    <x v="685"/>
    <x v="4"/>
    <x v="1"/>
    <n v="8.25"/>
    <x v="149"/>
    <x v="0"/>
    <x v="1"/>
    <x v="1"/>
    <x v="2"/>
    <x v="3"/>
    <n v="0.49004999999999999"/>
  </r>
  <r>
    <x v="718"/>
    <x v="553"/>
    <x v="686"/>
    <s v="E-M-0.5"/>
    <x v="686"/>
    <x v="4"/>
    <x v="1"/>
    <n v="8.25"/>
    <x v="149"/>
    <x v="0"/>
    <x v="0"/>
    <x v="1"/>
    <x v="2"/>
    <x v="1"/>
    <n v="0.49004999999999999"/>
  </r>
  <r>
    <x v="719"/>
    <x v="554"/>
    <x v="55"/>
    <s v="R-D-0.2"/>
    <x v="55"/>
    <x v="0"/>
    <x v="3"/>
    <n v="2.68"/>
    <x v="150"/>
    <x v="0"/>
    <x v="0"/>
    <x v="2"/>
    <x v="3"/>
    <x v="3"/>
    <n v="0.21509999999999996"/>
  </r>
  <r>
    <x v="720"/>
    <x v="555"/>
    <x v="687"/>
    <s v="R-D-0.2"/>
    <x v="687"/>
    <x v="0"/>
    <x v="3"/>
    <n v="2.68"/>
    <x v="150"/>
    <x v="2"/>
    <x v="1"/>
    <x v="2"/>
    <x v="3"/>
    <x v="3"/>
    <n v="0.21509999999999996"/>
  </r>
  <r>
    <x v="721"/>
    <x v="556"/>
    <x v="599"/>
    <s v="R-D-0.5"/>
    <x v="599"/>
    <x v="3"/>
    <x v="3"/>
    <n v="5.37"/>
    <x v="150"/>
    <x v="0"/>
    <x v="0"/>
    <x v="2"/>
    <x v="2"/>
    <x v="1"/>
    <n v="0.21509999999999996"/>
  </r>
  <r>
    <x v="722"/>
    <x v="142"/>
    <x v="688"/>
    <s v="R-D-0.5"/>
    <x v="688"/>
    <x v="3"/>
    <x v="3"/>
    <n v="5.37"/>
    <x v="150"/>
    <x v="0"/>
    <x v="1"/>
    <x v="2"/>
    <x v="2"/>
    <x v="0"/>
    <n v="0.21509999999999996"/>
  </r>
  <r>
    <x v="723"/>
    <x v="557"/>
    <x v="689"/>
    <s v="R-D-0.2"/>
    <x v="689"/>
    <x v="0"/>
    <x v="3"/>
    <n v="2.68"/>
    <x v="150"/>
    <x v="1"/>
    <x v="0"/>
    <x v="2"/>
    <x v="3"/>
    <x v="0"/>
    <n v="0.21509999999999996"/>
  </r>
  <r>
    <x v="724"/>
    <x v="558"/>
    <x v="690"/>
    <s v="R-D-0.2"/>
    <x v="690"/>
    <x v="0"/>
    <x v="3"/>
    <n v="2.68"/>
    <x v="150"/>
    <x v="0"/>
    <x v="0"/>
    <x v="2"/>
    <x v="3"/>
    <x v="1"/>
    <n v="0.21509999999999996"/>
  </r>
  <r>
    <x v="725"/>
    <x v="559"/>
    <x v="691"/>
    <s v="R-D-0.5"/>
    <x v="691"/>
    <x v="3"/>
    <x v="3"/>
    <n v="5.37"/>
    <x v="150"/>
    <x v="1"/>
    <x v="1"/>
    <x v="2"/>
    <x v="2"/>
    <x v="1"/>
    <n v="0.21509999999999996"/>
  </r>
  <r>
    <x v="726"/>
    <x v="560"/>
    <x v="674"/>
    <s v="L-L-1"/>
    <x v="674"/>
    <x v="5"/>
    <x v="0"/>
    <n v="15.85"/>
    <x v="151"/>
    <x v="0"/>
    <x v="1"/>
    <x v="0"/>
    <x v="1"/>
    <x v="3"/>
    <n v="0.61814999999999998"/>
  </r>
  <r>
    <x v="727"/>
    <x v="313"/>
    <x v="692"/>
    <s v="L-L-1"/>
    <x v="692"/>
    <x v="5"/>
    <x v="0"/>
    <n v="15.85"/>
    <x v="151"/>
    <x v="2"/>
    <x v="0"/>
    <x v="0"/>
    <x v="1"/>
    <x v="1"/>
    <n v="0.61814999999999998"/>
  </r>
  <r>
    <x v="728"/>
    <x v="206"/>
    <x v="693"/>
    <s v="L-D-0.5"/>
    <x v="693"/>
    <x v="4"/>
    <x v="0"/>
    <n v="7.77"/>
    <x v="152"/>
    <x v="0"/>
    <x v="1"/>
    <x v="2"/>
    <x v="2"/>
    <x v="2"/>
    <n v="0.61814999999999998"/>
  </r>
  <r>
    <x v="729"/>
    <x v="561"/>
    <x v="694"/>
    <s v="A-L-0.5"/>
    <x v="694"/>
    <x v="4"/>
    <x v="2"/>
    <n v="7.77"/>
    <x v="152"/>
    <x v="0"/>
    <x v="0"/>
    <x v="0"/>
    <x v="2"/>
    <x v="3"/>
    <n v="0.34964999999999996"/>
  </r>
  <r>
    <x v="246"/>
    <x v="222"/>
    <x v="241"/>
    <s v="A-L-0.5"/>
    <x v="241"/>
    <x v="4"/>
    <x v="2"/>
    <n v="7.77"/>
    <x v="152"/>
    <x v="0"/>
    <x v="1"/>
    <x v="0"/>
    <x v="2"/>
    <x v="1"/>
    <n v="0.34964999999999996"/>
  </r>
  <r>
    <x v="730"/>
    <x v="562"/>
    <x v="695"/>
    <s v="L-D-0.2"/>
    <x v="695"/>
    <x v="2"/>
    <x v="0"/>
    <n v="3.88"/>
    <x v="152"/>
    <x v="0"/>
    <x v="1"/>
    <x v="2"/>
    <x v="3"/>
    <x v="3"/>
    <n v="0.61814999999999998"/>
  </r>
  <r>
    <x v="731"/>
    <x v="171"/>
    <x v="696"/>
    <s v="L-D-0.5"/>
    <x v="696"/>
    <x v="4"/>
    <x v="0"/>
    <n v="7.77"/>
    <x v="152"/>
    <x v="0"/>
    <x v="0"/>
    <x v="2"/>
    <x v="2"/>
    <x v="1"/>
    <n v="0.61814999999999998"/>
  </r>
  <r>
    <x v="732"/>
    <x v="563"/>
    <x v="697"/>
    <s v="A-L-0.5"/>
    <x v="697"/>
    <x v="4"/>
    <x v="2"/>
    <n v="7.77"/>
    <x v="152"/>
    <x v="1"/>
    <x v="1"/>
    <x v="0"/>
    <x v="2"/>
    <x v="2"/>
    <n v="0.34964999999999996"/>
  </r>
  <r>
    <x v="672"/>
    <x v="528"/>
    <x v="461"/>
    <s v="L-D-0.5"/>
    <x v="461"/>
    <x v="4"/>
    <x v="0"/>
    <n v="7.77"/>
    <x v="152"/>
    <x v="0"/>
    <x v="0"/>
    <x v="2"/>
    <x v="2"/>
    <x v="2"/>
    <n v="0.61814999999999998"/>
  </r>
  <r>
    <x v="733"/>
    <x v="564"/>
    <x v="698"/>
    <s v="L-D-0.5"/>
    <x v="698"/>
    <x v="4"/>
    <x v="0"/>
    <n v="7.77"/>
    <x v="152"/>
    <x v="0"/>
    <x v="0"/>
    <x v="2"/>
    <x v="2"/>
    <x v="1"/>
    <n v="0.61814999999999998"/>
  </r>
  <r>
    <x v="734"/>
    <x v="565"/>
    <x v="699"/>
    <s v="L-D-0.2"/>
    <x v="699"/>
    <x v="2"/>
    <x v="0"/>
    <n v="3.88"/>
    <x v="152"/>
    <x v="0"/>
    <x v="1"/>
    <x v="2"/>
    <x v="3"/>
    <x v="0"/>
    <n v="0.61814999999999998"/>
  </r>
  <r>
    <x v="735"/>
    <x v="566"/>
    <x v="700"/>
    <s v="A-L-0.2"/>
    <x v="700"/>
    <x v="2"/>
    <x v="2"/>
    <n v="3.88"/>
    <x v="152"/>
    <x v="0"/>
    <x v="1"/>
    <x v="0"/>
    <x v="3"/>
    <x v="3"/>
    <n v="0.34964999999999996"/>
  </r>
  <r>
    <x v="736"/>
    <x v="567"/>
    <x v="701"/>
    <s v="A-L-0.2"/>
    <x v="701"/>
    <x v="2"/>
    <x v="2"/>
    <n v="3.88"/>
    <x v="152"/>
    <x v="0"/>
    <x v="0"/>
    <x v="0"/>
    <x v="3"/>
    <x v="0"/>
    <n v="0.34964999999999996"/>
  </r>
  <r>
    <x v="737"/>
    <x v="568"/>
    <x v="702"/>
    <s v="L-D-0.2"/>
    <x v="702"/>
    <x v="2"/>
    <x v="0"/>
    <n v="3.88"/>
    <x v="152"/>
    <x v="0"/>
    <x v="1"/>
    <x v="2"/>
    <x v="3"/>
    <x v="0"/>
    <n v="0.61814999999999998"/>
  </r>
  <r>
    <x v="738"/>
    <x v="94"/>
    <x v="703"/>
    <s v="L-D-0.2"/>
    <x v="703"/>
    <x v="2"/>
    <x v="0"/>
    <n v="3.88"/>
    <x v="152"/>
    <x v="2"/>
    <x v="0"/>
    <x v="2"/>
    <x v="3"/>
    <x v="3"/>
    <n v="0.61814999999999998"/>
  </r>
  <r>
    <x v="739"/>
    <x v="413"/>
    <x v="704"/>
    <s v="L-D-0.5"/>
    <x v="704"/>
    <x v="4"/>
    <x v="0"/>
    <n v="7.77"/>
    <x v="152"/>
    <x v="0"/>
    <x v="0"/>
    <x v="2"/>
    <x v="2"/>
    <x v="2"/>
    <n v="0.61814999999999998"/>
  </r>
  <r>
    <x v="740"/>
    <x v="350"/>
    <x v="705"/>
    <s v="L-D-0.5"/>
    <x v="705"/>
    <x v="4"/>
    <x v="0"/>
    <n v="7.77"/>
    <x v="152"/>
    <x v="0"/>
    <x v="0"/>
    <x v="2"/>
    <x v="2"/>
    <x v="1"/>
    <n v="0.61814999999999998"/>
  </r>
  <r>
    <x v="741"/>
    <x v="569"/>
    <x v="706"/>
    <s v="R-M-0.2"/>
    <x v="706"/>
    <x v="1"/>
    <x v="3"/>
    <n v="2.98"/>
    <x v="153"/>
    <x v="0"/>
    <x v="0"/>
    <x v="1"/>
    <x v="3"/>
    <x v="3"/>
    <n v="0.21509999999999996"/>
  </r>
  <r>
    <x v="742"/>
    <x v="336"/>
    <x v="707"/>
    <s v="A-D-0.2"/>
    <x v="707"/>
    <x v="1"/>
    <x v="2"/>
    <n v="2.98"/>
    <x v="153"/>
    <x v="0"/>
    <x v="1"/>
    <x v="2"/>
    <x v="3"/>
    <x v="2"/>
    <n v="0.34964999999999996"/>
  </r>
  <r>
    <x v="743"/>
    <x v="317"/>
    <x v="708"/>
    <s v="R-M-0.2"/>
    <x v="708"/>
    <x v="1"/>
    <x v="3"/>
    <n v="2.98"/>
    <x v="153"/>
    <x v="0"/>
    <x v="0"/>
    <x v="1"/>
    <x v="3"/>
    <x v="2"/>
    <n v="0.21509999999999996"/>
  </r>
  <r>
    <x v="744"/>
    <x v="474"/>
    <x v="709"/>
    <s v="R-M-0.2"/>
    <x v="709"/>
    <x v="1"/>
    <x v="3"/>
    <n v="2.98"/>
    <x v="153"/>
    <x v="1"/>
    <x v="1"/>
    <x v="1"/>
    <x v="3"/>
    <x v="3"/>
    <n v="0.21509999999999996"/>
  </r>
  <r>
    <x v="21"/>
    <x v="6"/>
    <x v="21"/>
    <s v="E-L-1"/>
    <x v="21"/>
    <x v="5"/>
    <x v="1"/>
    <n v="14.85"/>
    <x v="154"/>
    <x v="0"/>
    <x v="1"/>
    <x v="0"/>
    <x v="1"/>
    <x v="1"/>
    <n v="0.49004999999999999"/>
  </r>
  <r>
    <x v="745"/>
    <x v="570"/>
    <x v="710"/>
    <s v="E-L-1"/>
    <x v="710"/>
    <x v="5"/>
    <x v="1"/>
    <n v="14.85"/>
    <x v="154"/>
    <x v="1"/>
    <x v="0"/>
    <x v="0"/>
    <x v="1"/>
    <x v="2"/>
    <n v="0.49004999999999999"/>
  </r>
  <r>
    <x v="746"/>
    <x v="77"/>
    <x v="711"/>
    <s v="E-L-1"/>
    <x v="711"/>
    <x v="5"/>
    <x v="1"/>
    <n v="14.85"/>
    <x v="154"/>
    <x v="2"/>
    <x v="0"/>
    <x v="0"/>
    <x v="1"/>
    <x v="0"/>
    <n v="0.49004999999999999"/>
  </r>
  <r>
    <x v="712"/>
    <x v="544"/>
    <x v="681"/>
    <s v="E-D-0.2"/>
    <x v="681"/>
    <x v="2"/>
    <x v="1"/>
    <n v="3.64"/>
    <x v="155"/>
    <x v="0"/>
    <x v="1"/>
    <x v="2"/>
    <x v="3"/>
    <x v="3"/>
    <n v="0.49004999999999999"/>
  </r>
  <r>
    <x v="747"/>
    <x v="571"/>
    <x v="712"/>
    <s v="E-D-0.5"/>
    <x v="712"/>
    <x v="4"/>
    <x v="1"/>
    <n v="7.29"/>
    <x v="155"/>
    <x v="0"/>
    <x v="1"/>
    <x v="2"/>
    <x v="2"/>
    <x v="3"/>
    <n v="0.49004999999999999"/>
  </r>
  <r>
    <x v="748"/>
    <x v="440"/>
    <x v="713"/>
    <s v="E-D-0.5"/>
    <x v="713"/>
    <x v="4"/>
    <x v="1"/>
    <n v="7.29"/>
    <x v="155"/>
    <x v="1"/>
    <x v="0"/>
    <x v="2"/>
    <x v="2"/>
    <x v="0"/>
    <n v="0.49004999999999999"/>
  </r>
  <r>
    <x v="749"/>
    <x v="572"/>
    <x v="714"/>
    <s v="E-D-0.5"/>
    <x v="714"/>
    <x v="4"/>
    <x v="1"/>
    <n v="7.29"/>
    <x v="155"/>
    <x v="0"/>
    <x v="0"/>
    <x v="2"/>
    <x v="2"/>
    <x v="3"/>
    <n v="0.49004999999999999"/>
  </r>
  <r>
    <x v="750"/>
    <x v="573"/>
    <x v="715"/>
    <s v="E-D-0.5"/>
    <x v="715"/>
    <x v="4"/>
    <x v="1"/>
    <n v="7.29"/>
    <x v="155"/>
    <x v="0"/>
    <x v="1"/>
    <x v="2"/>
    <x v="2"/>
    <x v="0"/>
    <n v="0.49004999999999999"/>
  </r>
  <r>
    <x v="751"/>
    <x v="574"/>
    <x v="716"/>
    <s v="E-D-0.2"/>
    <x v="716"/>
    <x v="2"/>
    <x v="1"/>
    <n v="3.64"/>
    <x v="155"/>
    <x v="0"/>
    <x v="1"/>
    <x v="2"/>
    <x v="3"/>
    <x v="3"/>
    <n v="0.49004999999999999"/>
  </r>
  <r>
    <x v="752"/>
    <x v="82"/>
    <x v="717"/>
    <s v="E-D-0.2"/>
    <x v="717"/>
    <x v="2"/>
    <x v="1"/>
    <n v="3.64"/>
    <x v="155"/>
    <x v="1"/>
    <x v="1"/>
    <x v="2"/>
    <x v="3"/>
    <x v="0"/>
    <n v="0.49004999999999999"/>
  </r>
  <r>
    <x v="753"/>
    <x v="575"/>
    <x v="718"/>
    <s v="L-M-1"/>
    <x v="718"/>
    <x v="5"/>
    <x v="0"/>
    <n v="14.55"/>
    <x v="156"/>
    <x v="1"/>
    <x v="0"/>
    <x v="1"/>
    <x v="1"/>
    <x v="1"/>
    <n v="0.61814999999999998"/>
  </r>
  <r>
    <x v="754"/>
    <x v="576"/>
    <x v="719"/>
    <s v="R-L-0.2"/>
    <x v="719"/>
    <x v="2"/>
    <x v="3"/>
    <n v="3.58"/>
    <x v="157"/>
    <x v="0"/>
    <x v="0"/>
    <x v="0"/>
    <x v="3"/>
    <x v="2"/>
    <n v="0.21509999999999996"/>
  </r>
  <r>
    <x v="755"/>
    <x v="577"/>
    <x v="720"/>
    <s v="R-L-0.2"/>
    <x v="720"/>
    <x v="2"/>
    <x v="3"/>
    <n v="3.58"/>
    <x v="157"/>
    <x v="1"/>
    <x v="0"/>
    <x v="0"/>
    <x v="3"/>
    <x v="0"/>
    <n v="0.21509999999999996"/>
  </r>
  <r>
    <x v="756"/>
    <x v="575"/>
    <x v="721"/>
    <s v="R-L-0.2"/>
    <x v="721"/>
    <x v="2"/>
    <x v="3"/>
    <n v="3.58"/>
    <x v="157"/>
    <x v="1"/>
    <x v="1"/>
    <x v="0"/>
    <x v="3"/>
    <x v="1"/>
    <n v="0.21509999999999996"/>
  </r>
  <r>
    <x v="757"/>
    <x v="314"/>
    <x v="722"/>
    <s v="R-L-0.5"/>
    <x v="722"/>
    <x v="4"/>
    <x v="3"/>
    <n v="7.17"/>
    <x v="157"/>
    <x v="0"/>
    <x v="0"/>
    <x v="0"/>
    <x v="2"/>
    <x v="3"/>
    <n v="0.21509999999999996"/>
  </r>
  <r>
    <x v="758"/>
    <x v="510"/>
    <x v="723"/>
    <s v="R-L-0.2"/>
    <x v="723"/>
    <x v="2"/>
    <x v="3"/>
    <n v="3.58"/>
    <x v="157"/>
    <x v="0"/>
    <x v="0"/>
    <x v="0"/>
    <x v="3"/>
    <x v="2"/>
    <n v="0.21509999999999996"/>
  </r>
  <r>
    <x v="759"/>
    <x v="189"/>
    <x v="724"/>
    <s v="R-L-0.2"/>
    <x v="724"/>
    <x v="2"/>
    <x v="3"/>
    <n v="3.58"/>
    <x v="157"/>
    <x v="0"/>
    <x v="0"/>
    <x v="0"/>
    <x v="3"/>
    <x v="0"/>
    <n v="0.21509999999999996"/>
  </r>
  <r>
    <x v="760"/>
    <x v="200"/>
    <x v="725"/>
    <s v="R-L-0.5"/>
    <x v="725"/>
    <x v="4"/>
    <x v="3"/>
    <n v="7.17"/>
    <x v="157"/>
    <x v="0"/>
    <x v="1"/>
    <x v="0"/>
    <x v="2"/>
    <x v="0"/>
    <n v="0.21509999999999996"/>
  </r>
  <r>
    <x v="761"/>
    <x v="578"/>
    <x v="726"/>
    <s v="R-L-0.2"/>
    <x v="726"/>
    <x v="2"/>
    <x v="3"/>
    <n v="3.58"/>
    <x v="157"/>
    <x v="0"/>
    <x v="1"/>
    <x v="0"/>
    <x v="3"/>
    <x v="2"/>
    <n v="0.21509999999999996"/>
  </r>
  <r>
    <x v="289"/>
    <x v="258"/>
    <x v="283"/>
    <s v="L-L-0.2"/>
    <x v="283"/>
    <x v="3"/>
    <x v="0"/>
    <n v="4.76"/>
    <x v="158"/>
    <x v="2"/>
    <x v="0"/>
    <x v="0"/>
    <x v="3"/>
    <x v="1"/>
    <n v="0.61814999999999998"/>
  </r>
  <r>
    <x v="762"/>
    <x v="579"/>
    <x v="727"/>
    <s v="E-M-1"/>
    <x v="727"/>
    <x v="5"/>
    <x v="1"/>
    <n v="13.75"/>
    <x v="159"/>
    <x v="0"/>
    <x v="0"/>
    <x v="1"/>
    <x v="1"/>
    <x v="1"/>
    <n v="0.49004999999999999"/>
  </r>
  <r>
    <x v="763"/>
    <x v="37"/>
    <x v="728"/>
    <s v="A-M-0.2"/>
    <x v="728"/>
    <x v="2"/>
    <x v="2"/>
    <n v="3.38"/>
    <x v="160"/>
    <x v="0"/>
    <x v="1"/>
    <x v="1"/>
    <x v="3"/>
    <x v="3"/>
    <n v="0.34964999999999996"/>
  </r>
  <r>
    <x v="764"/>
    <x v="580"/>
    <x v="729"/>
    <s v="A-M-0.5"/>
    <x v="729"/>
    <x v="4"/>
    <x v="2"/>
    <n v="6.75"/>
    <x v="160"/>
    <x v="0"/>
    <x v="1"/>
    <x v="1"/>
    <x v="2"/>
    <x v="3"/>
    <n v="0.34964999999999996"/>
  </r>
  <r>
    <x v="765"/>
    <x v="581"/>
    <x v="730"/>
    <s v="A-M-0.2"/>
    <x v="730"/>
    <x v="2"/>
    <x v="2"/>
    <n v="3.38"/>
    <x v="160"/>
    <x v="0"/>
    <x v="1"/>
    <x v="1"/>
    <x v="3"/>
    <x v="1"/>
    <n v="0.34964999999999996"/>
  </r>
  <r>
    <x v="766"/>
    <x v="582"/>
    <x v="731"/>
    <s v="A-M-0.2"/>
    <x v="731"/>
    <x v="2"/>
    <x v="2"/>
    <n v="3.38"/>
    <x v="160"/>
    <x v="1"/>
    <x v="0"/>
    <x v="1"/>
    <x v="3"/>
    <x v="3"/>
    <n v="0.34964999999999996"/>
  </r>
  <r>
    <x v="767"/>
    <x v="519"/>
    <x v="732"/>
    <s v="A-M-0.5"/>
    <x v="732"/>
    <x v="4"/>
    <x v="2"/>
    <n v="6.75"/>
    <x v="160"/>
    <x v="0"/>
    <x v="0"/>
    <x v="1"/>
    <x v="2"/>
    <x v="0"/>
    <n v="0.34964999999999996"/>
  </r>
  <r>
    <x v="768"/>
    <x v="583"/>
    <x v="733"/>
    <s v="A-M-0.5"/>
    <x v="733"/>
    <x v="4"/>
    <x v="2"/>
    <n v="6.75"/>
    <x v="160"/>
    <x v="0"/>
    <x v="1"/>
    <x v="1"/>
    <x v="2"/>
    <x v="1"/>
    <n v="0.34964999999999996"/>
  </r>
  <r>
    <x v="769"/>
    <x v="234"/>
    <x v="734"/>
    <s v="A-M-0.5"/>
    <x v="734"/>
    <x v="4"/>
    <x v="2"/>
    <n v="6.75"/>
    <x v="160"/>
    <x v="0"/>
    <x v="0"/>
    <x v="1"/>
    <x v="2"/>
    <x v="3"/>
    <n v="0.34964999999999996"/>
  </r>
  <r>
    <x v="770"/>
    <x v="552"/>
    <x v="735"/>
    <s v="R-D-0.2"/>
    <x v="735"/>
    <x v="1"/>
    <x v="3"/>
    <n v="2.68"/>
    <x v="161"/>
    <x v="0"/>
    <x v="1"/>
    <x v="2"/>
    <x v="3"/>
    <x v="3"/>
    <n v="0.21509999999999996"/>
  </r>
  <r>
    <x v="771"/>
    <x v="584"/>
    <x v="736"/>
    <s v="R-D-0.2"/>
    <x v="736"/>
    <x v="1"/>
    <x v="3"/>
    <n v="2.68"/>
    <x v="161"/>
    <x v="0"/>
    <x v="1"/>
    <x v="2"/>
    <x v="3"/>
    <x v="1"/>
    <n v="0.21509999999999996"/>
  </r>
  <r>
    <x v="772"/>
    <x v="585"/>
    <x v="737"/>
    <s v="R-D-0.2"/>
    <x v="737"/>
    <x v="1"/>
    <x v="3"/>
    <n v="2.68"/>
    <x v="161"/>
    <x v="0"/>
    <x v="0"/>
    <x v="2"/>
    <x v="3"/>
    <x v="1"/>
    <n v="0.21509999999999996"/>
  </r>
  <r>
    <x v="773"/>
    <x v="586"/>
    <x v="738"/>
    <s v="R-D-0.2"/>
    <x v="738"/>
    <x v="1"/>
    <x v="3"/>
    <n v="2.68"/>
    <x v="161"/>
    <x v="0"/>
    <x v="1"/>
    <x v="2"/>
    <x v="3"/>
    <x v="3"/>
    <n v="0.21509999999999996"/>
  </r>
  <r>
    <x v="774"/>
    <x v="587"/>
    <x v="739"/>
    <s v="E-L-0.2"/>
    <x v="739"/>
    <x v="3"/>
    <x v="1"/>
    <n v="4.46"/>
    <x v="162"/>
    <x v="0"/>
    <x v="0"/>
    <x v="0"/>
    <x v="3"/>
    <x v="3"/>
    <n v="0.49004999999999999"/>
  </r>
  <r>
    <x v="448"/>
    <x v="118"/>
    <x v="438"/>
    <s v="E-L-0.2"/>
    <x v="438"/>
    <x v="3"/>
    <x v="1"/>
    <n v="4.46"/>
    <x v="162"/>
    <x v="1"/>
    <x v="0"/>
    <x v="0"/>
    <x v="3"/>
    <x v="2"/>
    <n v="0.49004999999999999"/>
  </r>
  <r>
    <x v="775"/>
    <x v="406"/>
    <x v="740"/>
    <s v="E-L-0.2"/>
    <x v="740"/>
    <x v="3"/>
    <x v="1"/>
    <n v="4.46"/>
    <x v="162"/>
    <x v="0"/>
    <x v="1"/>
    <x v="0"/>
    <x v="3"/>
    <x v="2"/>
    <n v="0.49004999999999999"/>
  </r>
  <r>
    <x v="776"/>
    <x v="357"/>
    <x v="741"/>
    <s v="E-L-0.2"/>
    <x v="741"/>
    <x v="3"/>
    <x v="1"/>
    <n v="4.46"/>
    <x v="162"/>
    <x v="0"/>
    <x v="1"/>
    <x v="0"/>
    <x v="3"/>
    <x v="0"/>
    <n v="0.49004999999999999"/>
  </r>
  <r>
    <x v="777"/>
    <x v="588"/>
    <x v="742"/>
    <s v="L-M-0.2"/>
    <x v="742"/>
    <x v="3"/>
    <x v="0"/>
    <n v="4.3600000000000003"/>
    <x v="163"/>
    <x v="0"/>
    <x v="1"/>
    <x v="1"/>
    <x v="3"/>
    <x v="3"/>
    <n v="0.61814999999999998"/>
  </r>
  <r>
    <x v="778"/>
    <x v="589"/>
    <x v="743"/>
    <s v="L-M-0.2"/>
    <x v="743"/>
    <x v="3"/>
    <x v="0"/>
    <n v="4.3600000000000003"/>
    <x v="163"/>
    <x v="0"/>
    <x v="1"/>
    <x v="1"/>
    <x v="3"/>
    <x v="1"/>
    <n v="0.61814999999999998"/>
  </r>
  <r>
    <x v="779"/>
    <x v="41"/>
    <x v="744"/>
    <s v="A-L-1"/>
    <x v="744"/>
    <x v="5"/>
    <x v="2"/>
    <n v="12.95"/>
    <x v="164"/>
    <x v="0"/>
    <x v="1"/>
    <x v="0"/>
    <x v="1"/>
    <x v="0"/>
    <n v="0.34964999999999996"/>
  </r>
  <r>
    <x v="780"/>
    <x v="392"/>
    <x v="745"/>
    <s v="L-D-1"/>
    <x v="745"/>
    <x v="5"/>
    <x v="0"/>
    <n v="12.95"/>
    <x v="164"/>
    <x v="0"/>
    <x v="0"/>
    <x v="2"/>
    <x v="1"/>
    <x v="1"/>
    <n v="0.61814999999999998"/>
  </r>
  <r>
    <x v="781"/>
    <x v="186"/>
    <x v="746"/>
    <s v="L-D-1"/>
    <x v="746"/>
    <x v="5"/>
    <x v="0"/>
    <n v="12.95"/>
    <x v="164"/>
    <x v="0"/>
    <x v="1"/>
    <x v="2"/>
    <x v="1"/>
    <x v="1"/>
    <n v="0.61814999999999998"/>
  </r>
  <r>
    <x v="782"/>
    <x v="590"/>
    <x v="747"/>
    <s v="L-D-1"/>
    <x v="747"/>
    <x v="5"/>
    <x v="0"/>
    <n v="12.95"/>
    <x v="164"/>
    <x v="0"/>
    <x v="0"/>
    <x v="2"/>
    <x v="1"/>
    <x v="0"/>
    <n v="0.61814999999999998"/>
  </r>
  <r>
    <x v="783"/>
    <x v="591"/>
    <x v="748"/>
    <s v="L-D-1"/>
    <x v="748"/>
    <x v="5"/>
    <x v="0"/>
    <n v="12.95"/>
    <x v="164"/>
    <x v="0"/>
    <x v="1"/>
    <x v="2"/>
    <x v="1"/>
    <x v="3"/>
    <n v="0.61814999999999998"/>
  </r>
  <r>
    <x v="784"/>
    <x v="592"/>
    <x v="749"/>
    <s v="E-M-0.2"/>
    <x v="749"/>
    <x v="3"/>
    <x v="1"/>
    <n v="4.12"/>
    <x v="165"/>
    <x v="0"/>
    <x v="0"/>
    <x v="1"/>
    <x v="3"/>
    <x v="0"/>
    <n v="0.49004999999999999"/>
  </r>
  <r>
    <x v="785"/>
    <x v="593"/>
    <x v="750"/>
    <s v="E-M-0.2"/>
    <x v="750"/>
    <x v="3"/>
    <x v="1"/>
    <n v="4.12"/>
    <x v="165"/>
    <x v="0"/>
    <x v="1"/>
    <x v="1"/>
    <x v="3"/>
    <x v="3"/>
    <n v="0.49004999999999999"/>
  </r>
  <r>
    <x v="786"/>
    <x v="594"/>
    <x v="751"/>
    <s v="E-M-0.2"/>
    <x v="751"/>
    <x v="3"/>
    <x v="1"/>
    <n v="4.12"/>
    <x v="165"/>
    <x v="2"/>
    <x v="1"/>
    <x v="1"/>
    <x v="3"/>
    <x v="3"/>
    <n v="0.49004999999999999"/>
  </r>
  <r>
    <x v="787"/>
    <x v="595"/>
    <x v="752"/>
    <s v="E-D-1"/>
    <x v="752"/>
    <x v="5"/>
    <x v="1"/>
    <n v="12.15"/>
    <x v="166"/>
    <x v="0"/>
    <x v="1"/>
    <x v="2"/>
    <x v="1"/>
    <x v="1"/>
    <n v="0.49004999999999999"/>
  </r>
  <r>
    <x v="788"/>
    <x v="596"/>
    <x v="753"/>
    <s v="E-D-1"/>
    <x v="753"/>
    <x v="5"/>
    <x v="1"/>
    <n v="12.15"/>
    <x v="166"/>
    <x v="0"/>
    <x v="1"/>
    <x v="2"/>
    <x v="1"/>
    <x v="1"/>
    <n v="0.49004999999999999"/>
  </r>
  <r>
    <x v="789"/>
    <x v="166"/>
    <x v="754"/>
    <s v="E-D-1"/>
    <x v="754"/>
    <x v="5"/>
    <x v="1"/>
    <n v="12.15"/>
    <x v="166"/>
    <x v="2"/>
    <x v="0"/>
    <x v="2"/>
    <x v="1"/>
    <x v="0"/>
    <n v="0.49004999999999999"/>
  </r>
  <r>
    <x v="289"/>
    <x v="258"/>
    <x v="283"/>
    <s v="R-M-0.2"/>
    <x v="283"/>
    <x v="2"/>
    <x v="3"/>
    <n v="2.98"/>
    <x v="167"/>
    <x v="2"/>
    <x v="0"/>
    <x v="1"/>
    <x v="3"/>
    <x v="1"/>
    <n v="0.21509999999999996"/>
  </r>
  <r>
    <x v="790"/>
    <x v="12"/>
    <x v="755"/>
    <s v="A-D-0.2"/>
    <x v="755"/>
    <x v="2"/>
    <x v="2"/>
    <n v="2.98"/>
    <x v="167"/>
    <x v="0"/>
    <x v="0"/>
    <x v="2"/>
    <x v="3"/>
    <x v="0"/>
    <n v="0.34964999999999996"/>
  </r>
  <r>
    <x v="791"/>
    <x v="261"/>
    <x v="756"/>
    <s v="A-D-0.2"/>
    <x v="756"/>
    <x v="2"/>
    <x v="2"/>
    <n v="2.98"/>
    <x v="167"/>
    <x v="0"/>
    <x v="1"/>
    <x v="2"/>
    <x v="3"/>
    <x v="3"/>
    <n v="0.34964999999999996"/>
  </r>
  <r>
    <x v="792"/>
    <x v="597"/>
    <x v="757"/>
    <s v="R-M-0.5"/>
    <x v="757"/>
    <x v="4"/>
    <x v="3"/>
    <n v="5.97"/>
    <x v="167"/>
    <x v="0"/>
    <x v="1"/>
    <x v="1"/>
    <x v="2"/>
    <x v="3"/>
    <n v="0.21509999999999996"/>
  </r>
  <r>
    <x v="793"/>
    <x v="598"/>
    <x v="758"/>
    <s v="A-D-0.2"/>
    <x v="758"/>
    <x v="2"/>
    <x v="2"/>
    <n v="2.98"/>
    <x v="167"/>
    <x v="0"/>
    <x v="0"/>
    <x v="2"/>
    <x v="3"/>
    <x v="0"/>
    <n v="0.34964999999999996"/>
  </r>
  <r>
    <x v="794"/>
    <x v="599"/>
    <x v="759"/>
    <s v="R-M-0.2"/>
    <x v="759"/>
    <x v="2"/>
    <x v="3"/>
    <n v="2.98"/>
    <x v="167"/>
    <x v="0"/>
    <x v="0"/>
    <x v="1"/>
    <x v="3"/>
    <x v="2"/>
    <n v="0.21509999999999996"/>
  </r>
  <r>
    <x v="795"/>
    <x v="600"/>
    <x v="760"/>
    <s v="A-D-0.2"/>
    <x v="760"/>
    <x v="2"/>
    <x v="2"/>
    <n v="2.98"/>
    <x v="167"/>
    <x v="0"/>
    <x v="1"/>
    <x v="2"/>
    <x v="3"/>
    <x v="0"/>
    <n v="0.34964999999999996"/>
  </r>
  <r>
    <x v="132"/>
    <x v="72"/>
    <x v="131"/>
    <s v="A-D-0.2"/>
    <x v="131"/>
    <x v="2"/>
    <x v="2"/>
    <n v="2.98"/>
    <x v="167"/>
    <x v="0"/>
    <x v="0"/>
    <x v="2"/>
    <x v="3"/>
    <x v="1"/>
    <n v="0.34964999999999996"/>
  </r>
  <r>
    <x v="796"/>
    <x v="553"/>
    <x v="761"/>
    <s v="R-M-0.2"/>
    <x v="761"/>
    <x v="2"/>
    <x v="3"/>
    <n v="2.98"/>
    <x v="167"/>
    <x v="0"/>
    <x v="1"/>
    <x v="1"/>
    <x v="3"/>
    <x v="1"/>
    <n v="0.21509999999999996"/>
  </r>
  <r>
    <x v="797"/>
    <x v="212"/>
    <x v="252"/>
    <s v="A-D-0.5"/>
    <x v="252"/>
    <x v="4"/>
    <x v="2"/>
    <n v="5.97"/>
    <x v="167"/>
    <x v="1"/>
    <x v="1"/>
    <x v="2"/>
    <x v="2"/>
    <x v="3"/>
    <n v="0.34964999999999996"/>
  </r>
  <r>
    <x v="798"/>
    <x v="601"/>
    <x v="762"/>
    <s v="R-M-0.2"/>
    <x v="762"/>
    <x v="2"/>
    <x v="3"/>
    <n v="2.98"/>
    <x v="167"/>
    <x v="0"/>
    <x v="1"/>
    <x v="1"/>
    <x v="3"/>
    <x v="1"/>
    <n v="0.21509999999999996"/>
  </r>
  <r>
    <x v="799"/>
    <x v="402"/>
    <x v="763"/>
    <s v="A-D-0.2"/>
    <x v="763"/>
    <x v="2"/>
    <x v="2"/>
    <n v="2.98"/>
    <x v="167"/>
    <x v="0"/>
    <x v="1"/>
    <x v="2"/>
    <x v="3"/>
    <x v="2"/>
    <n v="0.34964999999999996"/>
  </r>
  <r>
    <x v="800"/>
    <x v="602"/>
    <x v="764"/>
    <s v="L-D-0.2"/>
    <x v="764"/>
    <x v="3"/>
    <x v="0"/>
    <n v="3.88"/>
    <x v="168"/>
    <x v="0"/>
    <x v="1"/>
    <x v="2"/>
    <x v="3"/>
    <x v="3"/>
    <n v="0.61814999999999998"/>
  </r>
  <r>
    <x v="801"/>
    <x v="223"/>
    <x v="705"/>
    <s v="A-L-0.2"/>
    <x v="705"/>
    <x v="3"/>
    <x v="2"/>
    <n v="3.88"/>
    <x v="168"/>
    <x v="0"/>
    <x v="0"/>
    <x v="0"/>
    <x v="3"/>
    <x v="0"/>
    <n v="0.34964999999999996"/>
  </r>
  <r>
    <x v="802"/>
    <x v="340"/>
    <x v="765"/>
    <s v="L-D-0.2"/>
    <x v="765"/>
    <x v="3"/>
    <x v="0"/>
    <n v="3.88"/>
    <x v="168"/>
    <x v="0"/>
    <x v="1"/>
    <x v="2"/>
    <x v="3"/>
    <x v="2"/>
    <n v="0.61814999999999998"/>
  </r>
  <r>
    <x v="803"/>
    <x v="212"/>
    <x v="766"/>
    <s v="A-M-1"/>
    <x v="766"/>
    <x v="5"/>
    <x v="2"/>
    <n v="11.25"/>
    <x v="169"/>
    <x v="0"/>
    <x v="0"/>
    <x v="1"/>
    <x v="1"/>
    <x v="3"/>
    <n v="0.34964999999999996"/>
  </r>
  <r>
    <x v="804"/>
    <x v="238"/>
    <x v="767"/>
    <s v="A-M-1"/>
    <x v="767"/>
    <x v="5"/>
    <x v="2"/>
    <n v="11.25"/>
    <x v="169"/>
    <x v="1"/>
    <x v="0"/>
    <x v="1"/>
    <x v="1"/>
    <x v="0"/>
    <n v="0.34964999999999996"/>
  </r>
  <r>
    <x v="805"/>
    <x v="603"/>
    <x v="768"/>
    <s v="A-M-1"/>
    <x v="768"/>
    <x v="5"/>
    <x v="2"/>
    <n v="11.25"/>
    <x v="169"/>
    <x v="0"/>
    <x v="0"/>
    <x v="1"/>
    <x v="1"/>
    <x v="0"/>
    <n v="0.34964999999999996"/>
  </r>
  <r>
    <x v="806"/>
    <x v="604"/>
    <x v="769"/>
    <s v="A-M-1"/>
    <x v="769"/>
    <x v="5"/>
    <x v="2"/>
    <n v="11.25"/>
    <x v="169"/>
    <x v="0"/>
    <x v="0"/>
    <x v="1"/>
    <x v="1"/>
    <x v="0"/>
    <n v="0.34964999999999996"/>
  </r>
  <r>
    <x v="807"/>
    <x v="605"/>
    <x v="770"/>
    <s v="E-D-0.2"/>
    <x v="770"/>
    <x v="3"/>
    <x v="1"/>
    <n v="3.64"/>
    <x v="170"/>
    <x v="0"/>
    <x v="0"/>
    <x v="2"/>
    <x v="3"/>
    <x v="1"/>
    <n v="0.49004999999999999"/>
  </r>
  <r>
    <x v="808"/>
    <x v="347"/>
    <x v="771"/>
    <s v="E-D-0.2"/>
    <x v="771"/>
    <x v="3"/>
    <x v="1"/>
    <n v="3.64"/>
    <x v="170"/>
    <x v="0"/>
    <x v="1"/>
    <x v="2"/>
    <x v="3"/>
    <x v="3"/>
    <n v="0.49004999999999999"/>
  </r>
  <r>
    <x v="809"/>
    <x v="606"/>
    <x v="772"/>
    <s v="E-D-0.2"/>
    <x v="772"/>
    <x v="3"/>
    <x v="1"/>
    <n v="3.64"/>
    <x v="170"/>
    <x v="0"/>
    <x v="0"/>
    <x v="2"/>
    <x v="3"/>
    <x v="0"/>
    <n v="0.49004999999999999"/>
  </r>
  <r>
    <x v="810"/>
    <x v="4"/>
    <x v="773"/>
    <s v="R-L-0.2"/>
    <x v="773"/>
    <x v="3"/>
    <x v="3"/>
    <n v="3.58"/>
    <x v="171"/>
    <x v="1"/>
    <x v="1"/>
    <x v="0"/>
    <x v="3"/>
    <x v="1"/>
    <n v="0.21509999999999996"/>
  </r>
  <r>
    <x v="811"/>
    <x v="607"/>
    <x v="774"/>
    <s v="R-L-0.2"/>
    <x v="774"/>
    <x v="3"/>
    <x v="3"/>
    <n v="3.58"/>
    <x v="171"/>
    <x v="0"/>
    <x v="0"/>
    <x v="0"/>
    <x v="3"/>
    <x v="2"/>
    <n v="0.21509999999999996"/>
  </r>
  <r>
    <x v="812"/>
    <x v="189"/>
    <x v="672"/>
    <s v="R-L-0.2"/>
    <x v="672"/>
    <x v="3"/>
    <x v="3"/>
    <n v="3.58"/>
    <x v="171"/>
    <x v="0"/>
    <x v="1"/>
    <x v="0"/>
    <x v="3"/>
    <x v="0"/>
    <n v="0.21509999999999996"/>
  </r>
  <r>
    <x v="813"/>
    <x v="161"/>
    <x v="775"/>
    <s v="R-L-0.2"/>
    <x v="775"/>
    <x v="3"/>
    <x v="3"/>
    <n v="3.58"/>
    <x v="171"/>
    <x v="0"/>
    <x v="1"/>
    <x v="0"/>
    <x v="3"/>
    <x v="1"/>
    <n v="0.21509999999999996"/>
  </r>
  <r>
    <x v="814"/>
    <x v="608"/>
    <x v="776"/>
    <s v="R-L-0.2"/>
    <x v="776"/>
    <x v="3"/>
    <x v="3"/>
    <n v="3.58"/>
    <x v="171"/>
    <x v="2"/>
    <x v="0"/>
    <x v="0"/>
    <x v="3"/>
    <x v="1"/>
    <n v="0.21509999999999996"/>
  </r>
  <r>
    <x v="743"/>
    <x v="317"/>
    <x v="708"/>
    <s v="R-L-0.2"/>
    <x v="708"/>
    <x v="3"/>
    <x v="3"/>
    <n v="3.58"/>
    <x v="171"/>
    <x v="0"/>
    <x v="0"/>
    <x v="0"/>
    <x v="3"/>
    <x v="2"/>
    <n v="0.21509999999999996"/>
  </r>
  <r>
    <x v="815"/>
    <x v="609"/>
    <x v="777"/>
    <s v="R-D-0.2"/>
    <x v="777"/>
    <x v="2"/>
    <x v="3"/>
    <n v="2.68"/>
    <x v="172"/>
    <x v="0"/>
    <x v="0"/>
    <x v="2"/>
    <x v="3"/>
    <x v="3"/>
    <n v="0.21509999999999996"/>
  </r>
  <r>
    <x v="816"/>
    <x v="610"/>
    <x v="778"/>
    <s v="R-D-0.5"/>
    <x v="778"/>
    <x v="4"/>
    <x v="3"/>
    <n v="5.37"/>
    <x v="172"/>
    <x v="0"/>
    <x v="0"/>
    <x v="2"/>
    <x v="2"/>
    <x v="3"/>
    <n v="0.21509999999999996"/>
  </r>
  <r>
    <x v="817"/>
    <x v="417"/>
    <x v="779"/>
    <s v="R-D-0.2"/>
    <x v="779"/>
    <x v="2"/>
    <x v="3"/>
    <n v="2.68"/>
    <x v="172"/>
    <x v="0"/>
    <x v="1"/>
    <x v="2"/>
    <x v="3"/>
    <x v="0"/>
    <n v="0.21509999999999996"/>
  </r>
  <r>
    <x v="818"/>
    <x v="611"/>
    <x v="780"/>
    <s v="R-D-0.2"/>
    <x v="780"/>
    <x v="2"/>
    <x v="3"/>
    <n v="2.68"/>
    <x v="172"/>
    <x v="2"/>
    <x v="1"/>
    <x v="2"/>
    <x v="3"/>
    <x v="3"/>
    <n v="0.21509999999999996"/>
  </r>
  <r>
    <x v="819"/>
    <x v="612"/>
    <x v="781"/>
    <s v="A-D-1"/>
    <x v="781"/>
    <x v="5"/>
    <x v="2"/>
    <n v="9.9499999999999993"/>
    <x v="173"/>
    <x v="0"/>
    <x v="1"/>
    <x v="2"/>
    <x v="1"/>
    <x v="3"/>
    <n v="0.34964999999999996"/>
  </r>
  <r>
    <x v="820"/>
    <x v="507"/>
    <x v="782"/>
    <s v="A-D-1"/>
    <x v="782"/>
    <x v="5"/>
    <x v="2"/>
    <n v="9.9499999999999993"/>
    <x v="173"/>
    <x v="0"/>
    <x v="0"/>
    <x v="2"/>
    <x v="1"/>
    <x v="3"/>
    <n v="0.34964999999999996"/>
  </r>
  <r>
    <x v="821"/>
    <x v="601"/>
    <x v="783"/>
    <s v="R-M-1"/>
    <x v="783"/>
    <x v="5"/>
    <x v="3"/>
    <n v="9.9499999999999993"/>
    <x v="173"/>
    <x v="0"/>
    <x v="1"/>
    <x v="1"/>
    <x v="1"/>
    <x v="1"/>
    <n v="0.21509999999999996"/>
  </r>
  <r>
    <x v="822"/>
    <x v="129"/>
    <x v="784"/>
    <s v="A-D-1"/>
    <x v="784"/>
    <x v="5"/>
    <x v="2"/>
    <n v="9.9499999999999993"/>
    <x v="173"/>
    <x v="0"/>
    <x v="0"/>
    <x v="2"/>
    <x v="1"/>
    <x v="0"/>
    <n v="0.34964999999999996"/>
  </r>
  <r>
    <x v="823"/>
    <x v="43"/>
    <x v="785"/>
    <s v="A-D-1"/>
    <x v="785"/>
    <x v="5"/>
    <x v="2"/>
    <n v="9.9499999999999993"/>
    <x v="173"/>
    <x v="0"/>
    <x v="1"/>
    <x v="2"/>
    <x v="1"/>
    <x v="0"/>
    <n v="0.34964999999999996"/>
  </r>
  <r>
    <x v="824"/>
    <x v="613"/>
    <x v="786"/>
    <s v="L-L-0.2"/>
    <x v="786"/>
    <x v="4"/>
    <x v="0"/>
    <n v="4.76"/>
    <x v="174"/>
    <x v="1"/>
    <x v="0"/>
    <x v="0"/>
    <x v="3"/>
    <x v="2"/>
    <n v="0.61814999999999998"/>
  </r>
  <r>
    <x v="825"/>
    <x v="364"/>
    <x v="787"/>
    <s v="L-L-0.2"/>
    <x v="787"/>
    <x v="4"/>
    <x v="0"/>
    <n v="4.76"/>
    <x v="174"/>
    <x v="1"/>
    <x v="0"/>
    <x v="0"/>
    <x v="3"/>
    <x v="0"/>
    <n v="0.61814999999999998"/>
  </r>
  <r>
    <x v="826"/>
    <x v="614"/>
    <x v="788"/>
    <s v="L-L-0.2"/>
    <x v="788"/>
    <x v="4"/>
    <x v="0"/>
    <n v="4.76"/>
    <x v="174"/>
    <x v="0"/>
    <x v="0"/>
    <x v="0"/>
    <x v="3"/>
    <x v="0"/>
    <n v="0.61814999999999998"/>
  </r>
  <r>
    <x v="827"/>
    <x v="615"/>
    <x v="789"/>
    <s v="L-L-0.5"/>
    <x v="789"/>
    <x v="5"/>
    <x v="0"/>
    <n v="9.51"/>
    <x v="174"/>
    <x v="0"/>
    <x v="0"/>
    <x v="0"/>
    <x v="2"/>
    <x v="1"/>
    <n v="0.61814999999999998"/>
  </r>
  <r>
    <x v="828"/>
    <x v="616"/>
    <x v="790"/>
    <s v="L-L-0.2"/>
    <x v="790"/>
    <x v="4"/>
    <x v="0"/>
    <n v="4.76"/>
    <x v="174"/>
    <x v="1"/>
    <x v="1"/>
    <x v="0"/>
    <x v="3"/>
    <x v="3"/>
    <n v="0.61814999999999998"/>
  </r>
  <r>
    <x v="829"/>
    <x v="617"/>
    <x v="791"/>
    <s v="L-L-0.2"/>
    <x v="791"/>
    <x v="4"/>
    <x v="0"/>
    <n v="4.76"/>
    <x v="174"/>
    <x v="2"/>
    <x v="1"/>
    <x v="0"/>
    <x v="3"/>
    <x v="3"/>
    <n v="0.61814999999999998"/>
  </r>
  <r>
    <x v="830"/>
    <x v="618"/>
    <x v="792"/>
    <s v="L-L-0.5"/>
    <x v="792"/>
    <x v="5"/>
    <x v="0"/>
    <n v="9.51"/>
    <x v="174"/>
    <x v="0"/>
    <x v="0"/>
    <x v="0"/>
    <x v="2"/>
    <x v="0"/>
    <n v="0.61814999999999998"/>
  </r>
  <r>
    <x v="831"/>
    <x v="262"/>
    <x v="793"/>
    <s v="L-L-0.2"/>
    <x v="793"/>
    <x v="4"/>
    <x v="0"/>
    <n v="4.76"/>
    <x v="174"/>
    <x v="0"/>
    <x v="1"/>
    <x v="0"/>
    <x v="3"/>
    <x v="2"/>
    <n v="0.61814999999999998"/>
  </r>
  <r>
    <x v="832"/>
    <x v="619"/>
    <x v="794"/>
    <s v="L-L-0.2"/>
    <x v="794"/>
    <x v="4"/>
    <x v="0"/>
    <n v="4.76"/>
    <x v="174"/>
    <x v="0"/>
    <x v="0"/>
    <x v="0"/>
    <x v="3"/>
    <x v="0"/>
    <n v="0.61814999999999998"/>
  </r>
  <r>
    <x v="833"/>
    <x v="620"/>
    <x v="795"/>
    <s v="A-D-0.2"/>
    <x v="795"/>
    <x v="3"/>
    <x v="2"/>
    <n v="2.98"/>
    <x v="175"/>
    <x v="1"/>
    <x v="0"/>
    <x v="2"/>
    <x v="3"/>
    <x v="0"/>
    <n v="0.34964999999999996"/>
  </r>
  <r>
    <x v="834"/>
    <x v="237"/>
    <x v="796"/>
    <s v="R-M-0.2"/>
    <x v="796"/>
    <x v="3"/>
    <x v="3"/>
    <n v="2.98"/>
    <x v="175"/>
    <x v="0"/>
    <x v="1"/>
    <x v="1"/>
    <x v="3"/>
    <x v="0"/>
    <n v="0.21509999999999996"/>
  </r>
  <r>
    <x v="835"/>
    <x v="333"/>
    <x v="797"/>
    <s v="R-M-0.2"/>
    <x v="797"/>
    <x v="3"/>
    <x v="3"/>
    <n v="2.98"/>
    <x v="175"/>
    <x v="0"/>
    <x v="0"/>
    <x v="1"/>
    <x v="3"/>
    <x v="1"/>
    <n v="0.21509999999999996"/>
  </r>
  <r>
    <x v="836"/>
    <x v="621"/>
    <x v="798"/>
    <s v="A-D-0.2"/>
    <x v="798"/>
    <x v="3"/>
    <x v="2"/>
    <n v="2.98"/>
    <x v="175"/>
    <x v="0"/>
    <x v="1"/>
    <x v="2"/>
    <x v="3"/>
    <x v="0"/>
    <n v="0.34964999999999996"/>
  </r>
  <r>
    <x v="837"/>
    <x v="622"/>
    <x v="799"/>
    <s v="A-D-0.2"/>
    <x v="799"/>
    <x v="3"/>
    <x v="2"/>
    <n v="2.98"/>
    <x v="175"/>
    <x v="0"/>
    <x v="1"/>
    <x v="2"/>
    <x v="3"/>
    <x v="3"/>
    <n v="0.34964999999999996"/>
  </r>
  <r>
    <x v="838"/>
    <x v="623"/>
    <x v="800"/>
    <s v="R-M-0.2"/>
    <x v="800"/>
    <x v="3"/>
    <x v="3"/>
    <n v="2.98"/>
    <x v="175"/>
    <x v="0"/>
    <x v="0"/>
    <x v="1"/>
    <x v="3"/>
    <x v="1"/>
    <n v="0.21509999999999996"/>
  </r>
  <r>
    <x v="839"/>
    <x v="624"/>
    <x v="801"/>
    <s v="A-D-0.2"/>
    <x v="801"/>
    <x v="3"/>
    <x v="2"/>
    <n v="2.98"/>
    <x v="175"/>
    <x v="1"/>
    <x v="1"/>
    <x v="2"/>
    <x v="3"/>
    <x v="0"/>
    <n v="0.34964999999999996"/>
  </r>
  <r>
    <x v="840"/>
    <x v="625"/>
    <x v="802"/>
    <s v="R-D-1"/>
    <x v="802"/>
    <x v="5"/>
    <x v="3"/>
    <n v="8.9499999999999993"/>
    <x v="176"/>
    <x v="1"/>
    <x v="1"/>
    <x v="2"/>
    <x v="1"/>
    <x v="2"/>
    <n v="0.21509999999999996"/>
  </r>
  <r>
    <x v="841"/>
    <x v="626"/>
    <x v="803"/>
    <s v="R-D-1"/>
    <x v="803"/>
    <x v="5"/>
    <x v="3"/>
    <n v="8.9499999999999993"/>
    <x v="176"/>
    <x v="0"/>
    <x v="0"/>
    <x v="2"/>
    <x v="1"/>
    <x v="1"/>
    <n v="0.21509999999999996"/>
  </r>
  <r>
    <x v="842"/>
    <x v="627"/>
    <x v="804"/>
    <s v="E-L-0.2"/>
    <x v="804"/>
    <x v="4"/>
    <x v="1"/>
    <n v="4.46"/>
    <x v="177"/>
    <x v="0"/>
    <x v="1"/>
    <x v="0"/>
    <x v="3"/>
    <x v="3"/>
    <n v="0.49004999999999999"/>
  </r>
  <r>
    <x v="843"/>
    <x v="348"/>
    <x v="805"/>
    <s v="E-L-0.2"/>
    <x v="805"/>
    <x v="4"/>
    <x v="1"/>
    <n v="4.46"/>
    <x v="177"/>
    <x v="0"/>
    <x v="0"/>
    <x v="0"/>
    <x v="3"/>
    <x v="1"/>
    <n v="0.49004999999999999"/>
  </r>
  <r>
    <x v="844"/>
    <x v="304"/>
    <x v="806"/>
    <s v="E-L-0.2"/>
    <x v="806"/>
    <x v="4"/>
    <x v="1"/>
    <n v="4.46"/>
    <x v="177"/>
    <x v="0"/>
    <x v="0"/>
    <x v="0"/>
    <x v="3"/>
    <x v="0"/>
    <n v="0.49004999999999999"/>
  </r>
  <r>
    <x v="845"/>
    <x v="628"/>
    <x v="807"/>
    <s v="E-L-0.5"/>
    <x v="807"/>
    <x v="5"/>
    <x v="1"/>
    <n v="8.91"/>
    <x v="177"/>
    <x v="0"/>
    <x v="1"/>
    <x v="0"/>
    <x v="2"/>
    <x v="1"/>
    <n v="0.49004999999999999"/>
  </r>
  <r>
    <x v="846"/>
    <x v="443"/>
    <x v="808"/>
    <s v="E-L-0.5"/>
    <x v="808"/>
    <x v="5"/>
    <x v="1"/>
    <n v="8.91"/>
    <x v="177"/>
    <x v="0"/>
    <x v="1"/>
    <x v="0"/>
    <x v="2"/>
    <x v="0"/>
    <n v="0.49004999999999999"/>
  </r>
  <r>
    <x v="847"/>
    <x v="629"/>
    <x v="809"/>
    <s v="L-M-0.5"/>
    <x v="809"/>
    <x v="5"/>
    <x v="0"/>
    <n v="8.73"/>
    <x v="178"/>
    <x v="0"/>
    <x v="1"/>
    <x v="1"/>
    <x v="2"/>
    <x v="2"/>
    <n v="0.61814999999999998"/>
  </r>
  <r>
    <x v="848"/>
    <x v="31"/>
    <x v="810"/>
    <s v="L-M-0.5"/>
    <x v="810"/>
    <x v="5"/>
    <x v="0"/>
    <n v="8.73"/>
    <x v="178"/>
    <x v="2"/>
    <x v="1"/>
    <x v="1"/>
    <x v="2"/>
    <x v="1"/>
    <n v="0.61814999999999998"/>
  </r>
  <r>
    <x v="849"/>
    <x v="630"/>
    <x v="811"/>
    <s v="L-M-0.2"/>
    <x v="811"/>
    <x v="4"/>
    <x v="0"/>
    <n v="4.3600000000000003"/>
    <x v="178"/>
    <x v="0"/>
    <x v="1"/>
    <x v="1"/>
    <x v="3"/>
    <x v="1"/>
    <n v="0.61814999999999998"/>
  </r>
  <r>
    <x v="850"/>
    <x v="631"/>
    <x v="812"/>
    <s v="L-M-0.2"/>
    <x v="812"/>
    <x v="4"/>
    <x v="0"/>
    <n v="4.3600000000000003"/>
    <x v="178"/>
    <x v="0"/>
    <x v="0"/>
    <x v="1"/>
    <x v="3"/>
    <x v="2"/>
    <n v="0.61814999999999998"/>
  </r>
  <r>
    <x v="851"/>
    <x v="632"/>
    <x v="813"/>
    <s v="L-M-0.2"/>
    <x v="813"/>
    <x v="4"/>
    <x v="0"/>
    <n v="4.3600000000000003"/>
    <x v="178"/>
    <x v="0"/>
    <x v="1"/>
    <x v="1"/>
    <x v="3"/>
    <x v="0"/>
    <n v="0.61814999999999998"/>
  </r>
  <r>
    <x v="852"/>
    <x v="134"/>
    <x v="814"/>
    <s v="L-M-0.2"/>
    <x v="814"/>
    <x v="4"/>
    <x v="0"/>
    <n v="4.3600000000000003"/>
    <x v="178"/>
    <x v="0"/>
    <x v="0"/>
    <x v="1"/>
    <x v="3"/>
    <x v="0"/>
    <n v="0.61814999999999998"/>
  </r>
  <r>
    <x v="853"/>
    <x v="633"/>
    <x v="815"/>
    <s v="L-M-0.2"/>
    <x v="815"/>
    <x v="4"/>
    <x v="0"/>
    <n v="4.3600000000000003"/>
    <x v="178"/>
    <x v="0"/>
    <x v="0"/>
    <x v="1"/>
    <x v="3"/>
    <x v="0"/>
    <n v="0.61814999999999998"/>
  </r>
  <r>
    <x v="854"/>
    <x v="145"/>
    <x v="471"/>
    <s v="L-M-0.2"/>
    <x v="471"/>
    <x v="4"/>
    <x v="0"/>
    <n v="4.3600000000000003"/>
    <x v="178"/>
    <x v="0"/>
    <x v="1"/>
    <x v="1"/>
    <x v="3"/>
    <x v="3"/>
    <n v="0.61814999999999998"/>
  </r>
  <r>
    <x v="855"/>
    <x v="179"/>
    <x v="816"/>
    <s v="L-M-0.2"/>
    <x v="816"/>
    <x v="4"/>
    <x v="0"/>
    <n v="4.3600000000000003"/>
    <x v="178"/>
    <x v="0"/>
    <x v="1"/>
    <x v="1"/>
    <x v="3"/>
    <x v="0"/>
    <n v="0.61814999999999998"/>
  </r>
  <r>
    <x v="856"/>
    <x v="634"/>
    <x v="817"/>
    <s v="L-M-0.2"/>
    <x v="817"/>
    <x v="4"/>
    <x v="0"/>
    <n v="4.3600000000000003"/>
    <x v="178"/>
    <x v="0"/>
    <x v="1"/>
    <x v="1"/>
    <x v="3"/>
    <x v="1"/>
    <n v="0.61814999999999998"/>
  </r>
  <r>
    <x v="857"/>
    <x v="635"/>
    <x v="818"/>
    <s v="L-M-0.2"/>
    <x v="818"/>
    <x v="4"/>
    <x v="0"/>
    <n v="4.3600000000000003"/>
    <x v="178"/>
    <x v="0"/>
    <x v="0"/>
    <x v="1"/>
    <x v="3"/>
    <x v="1"/>
    <n v="0.61814999999999998"/>
  </r>
  <r>
    <x v="858"/>
    <x v="329"/>
    <x v="819"/>
    <s v="L-M-0.2"/>
    <x v="819"/>
    <x v="4"/>
    <x v="0"/>
    <n v="4.3600000000000003"/>
    <x v="178"/>
    <x v="1"/>
    <x v="0"/>
    <x v="1"/>
    <x v="3"/>
    <x v="0"/>
    <n v="0.61814999999999998"/>
  </r>
  <r>
    <x v="859"/>
    <x v="636"/>
    <x v="820"/>
    <s v="E-M-0.2"/>
    <x v="820"/>
    <x v="4"/>
    <x v="1"/>
    <n v="4.12"/>
    <x v="179"/>
    <x v="0"/>
    <x v="1"/>
    <x v="1"/>
    <x v="3"/>
    <x v="0"/>
    <n v="0.49004999999999999"/>
  </r>
  <r>
    <x v="860"/>
    <x v="425"/>
    <x v="471"/>
    <s v="E-M-0.2"/>
    <x v="471"/>
    <x v="4"/>
    <x v="1"/>
    <n v="4.12"/>
    <x v="179"/>
    <x v="0"/>
    <x v="1"/>
    <x v="1"/>
    <x v="3"/>
    <x v="0"/>
    <n v="0.49004999999999999"/>
  </r>
  <r>
    <x v="861"/>
    <x v="637"/>
    <x v="821"/>
    <s v="E-M-0.5"/>
    <x v="821"/>
    <x v="5"/>
    <x v="1"/>
    <n v="8.25"/>
    <x v="179"/>
    <x v="0"/>
    <x v="0"/>
    <x v="1"/>
    <x v="2"/>
    <x v="0"/>
    <n v="0.49004999999999999"/>
  </r>
  <r>
    <x v="862"/>
    <x v="638"/>
    <x v="822"/>
    <s v="E-M-0.2"/>
    <x v="822"/>
    <x v="4"/>
    <x v="1"/>
    <n v="4.12"/>
    <x v="179"/>
    <x v="0"/>
    <x v="1"/>
    <x v="1"/>
    <x v="3"/>
    <x v="1"/>
    <n v="0.49004999999999999"/>
  </r>
  <r>
    <x v="863"/>
    <x v="639"/>
    <x v="823"/>
    <s v="E-M-0.5"/>
    <x v="823"/>
    <x v="5"/>
    <x v="1"/>
    <n v="8.25"/>
    <x v="179"/>
    <x v="1"/>
    <x v="1"/>
    <x v="1"/>
    <x v="2"/>
    <x v="0"/>
    <n v="0.49004999999999999"/>
  </r>
  <r>
    <x v="664"/>
    <x v="522"/>
    <x v="637"/>
    <s v="E-M-0.2"/>
    <x v="637"/>
    <x v="4"/>
    <x v="1"/>
    <n v="4.12"/>
    <x v="179"/>
    <x v="0"/>
    <x v="1"/>
    <x v="1"/>
    <x v="3"/>
    <x v="1"/>
    <n v="0.49004999999999999"/>
  </r>
  <r>
    <x v="864"/>
    <x v="640"/>
    <x v="824"/>
    <s v="E-M-0.2"/>
    <x v="824"/>
    <x v="4"/>
    <x v="1"/>
    <n v="4.12"/>
    <x v="179"/>
    <x v="0"/>
    <x v="0"/>
    <x v="1"/>
    <x v="3"/>
    <x v="0"/>
    <n v="0.49004999999999999"/>
  </r>
  <r>
    <x v="865"/>
    <x v="555"/>
    <x v="825"/>
    <s v="E-M-0.2"/>
    <x v="825"/>
    <x v="4"/>
    <x v="1"/>
    <n v="4.12"/>
    <x v="179"/>
    <x v="2"/>
    <x v="1"/>
    <x v="1"/>
    <x v="3"/>
    <x v="3"/>
    <n v="0.49004999999999999"/>
  </r>
  <r>
    <x v="866"/>
    <x v="641"/>
    <x v="826"/>
    <s v="E-M-0.5"/>
    <x v="826"/>
    <x v="5"/>
    <x v="1"/>
    <n v="8.25"/>
    <x v="179"/>
    <x v="0"/>
    <x v="0"/>
    <x v="1"/>
    <x v="2"/>
    <x v="1"/>
    <n v="0.49004999999999999"/>
  </r>
  <r>
    <x v="867"/>
    <x v="642"/>
    <x v="827"/>
    <s v="R-D-0.2"/>
    <x v="827"/>
    <x v="3"/>
    <x v="3"/>
    <n v="2.68"/>
    <x v="180"/>
    <x v="1"/>
    <x v="0"/>
    <x v="2"/>
    <x v="3"/>
    <x v="1"/>
    <n v="0.21509999999999996"/>
  </r>
  <r>
    <x v="868"/>
    <x v="643"/>
    <x v="828"/>
    <s v="R-D-0.2"/>
    <x v="828"/>
    <x v="3"/>
    <x v="3"/>
    <n v="2.68"/>
    <x v="180"/>
    <x v="1"/>
    <x v="1"/>
    <x v="2"/>
    <x v="3"/>
    <x v="3"/>
    <n v="0.21509999999999996"/>
  </r>
  <r>
    <x v="869"/>
    <x v="644"/>
    <x v="829"/>
    <s v="R-D-0.2"/>
    <x v="829"/>
    <x v="3"/>
    <x v="3"/>
    <n v="2.68"/>
    <x v="180"/>
    <x v="0"/>
    <x v="1"/>
    <x v="2"/>
    <x v="3"/>
    <x v="1"/>
    <n v="0.21509999999999996"/>
  </r>
  <r>
    <x v="870"/>
    <x v="645"/>
    <x v="830"/>
    <s v="R-D-0.2"/>
    <x v="830"/>
    <x v="3"/>
    <x v="3"/>
    <n v="2.68"/>
    <x v="180"/>
    <x v="0"/>
    <x v="1"/>
    <x v="2"/>
    <x v="3"/>
    <x v="0"/>
    <n v="0.21509999999999996"/>
  </r>
  <r>
    <x v="871"/>
    <x v="314"/>
    <x v="831"/>
    <s v="R-D-0.2"/>
    <x v="831"/>
    <x v="3"/>
    <x v="3"/>
    <n v="2.68"/>
    <x v="180"/>
    <x v="0"/>
    <x v="1"/>
    <x v="2"/>
    <x v="3"/>
    <x v="3"/>
    <n v="0.21509999999999996"/>
  </r>
  <r>
    <x v="872"/>
    <x v="203"/>
    <x v="832"/>
    <s v="R-D-0.2"/>
    <x v="832"/>
    <x v="3"/>
    <x v="3"/>
    <n v="2.68"/>
    <x v="180"/>
    <x v="0"/>
    <x v="1"/>
    <x v="2"/>
    <x v="3"/>
    <x v="3"/>
    <n v="0.21509999999999996"/>
  </r>
  <r>
    <x v="873"/>
    <x v="646"/>
    <x v="833"/>
    <s v="R-D-0.2"/>
    <x v="833"/>
    <x v="3"/>
    <x v="3"/>
    <n v="2.68"/>
    <x v="180"/>
    <x v="0"/>
    <x v="1"/>
    <x v="2"/>
    <x v="3"/>
    <x v="1"/>
    <n v="0.21509999999999996"/>
  </r>
  <r>
    <x v="874"/>
    <x v="204"/>
    <x v="252"/>
    <s v="R-D-0.2"/>
    <x v="252"/>
    <x v="3"/>
    <x v="3"/>
    <n v="2.68"/>
    <x v="180"/>
    <x v="1"/>
    <x v="1"/>
    <x v="2"/>
    <x v="3"/>
    <x v="1"/>
    <n v="0.21509999999999996"/>
  </r>
  <r>
    <x v="875"/>
    <x v="551"/>
    <x v="834"/>
    <s v="R-D-0.2"/>
    <x v="834"/>
    <x v="3"/>
    <x v="3"/>
    <n v="2.68"/>
    <x v="180"/>
    <x v="0"/>
    <x v="1"/>
    <x v="2"/>
    <x v="3"/>
    <x v="0"/>
    <n v="0.21509999999999996"/>
  </r>
  <r>
    <x v="876"/>
    <x v="647"/>
    <x v="835"/>
    <s v="L-D-0.2"/>
    <x v="835"/>
    <x v="4"/>
    <x v="0"/>
    <n v="3.88"/>
    <x v="181"/>
    <x v="0"/>
    <x v="0"/>
    <x v="2"/>
    <x v="3"/>
    <x v="0"/>
    <n v="0.61814999999999998"/>
  </r>
  <r>
    <x v="877"/>
    <x v="648"/>
    <x v="836"/>
    <s v="A-L-0.2"/>
    <x v="836"/>
    <x v="4"/>
    <x v="2"/>
    <n v="3.88"/>
    <x v="181"/>
    <x v="0"/>
    <x v="0"/>
    <x v="0"/>
    <x v="3"/>
    <x v="2"/>
    <n v="0.34964999999999996"/>
  </r>
  <r>
    <x v="878"/>
    <x v="60"/>
    <x v="837"/>
    <s v="L-D-0.2"/>
    <x v="837"/>
    <x v="4"/>
    <x v="0"/>
    <n v="3.88"/>
    <x v="181"/>
    <x v="0"/>
    <x v="0"/>
    <x v="2"/>
    <x v="3"/>
    <x v="2"/>
    <n v="0.61814999999999998"/>
  </r>
  <r>
    <x v="879"/>
    <x v="649"/>
    <x v="838"/>
    <s v="A-L-0.2"/>
    <x v="838"/>
    <x v="4"/>
    <x v="2"/>
    <n v="3.88"/>
    <x v="181"/>
    <x v="0"/>
    <x v="1"/>
    <x v="0"/>
    <x v="3"/>
    <x v="1"/>
    <n v="0.34964999999999996"/>
  </r>
  <r>
    <x v="880"/>
    <x v="650"/>
    <x v="839"/>
    <s v="A-L-0.2"/>
    <x v="839"/>
    <x v="4"/>
    <x v="2"/>
    <n v="3.88"/>
    <x v="181"/>
    <x v="0"/>
    <x v="1"/>
    <x v="0"/>
    <x v="3"/>
    <x v="1"/>
    <n v="0.34964999999999996"/>
  </r>
  <r>
    <x v="881"/>
    <x v="651"/>
    <x v="840"/>
    <s v="A-L-0.5"/>
    <x v="840"/>
    <x v="5"/>
    <x v="2"/>
    <n v="7.77"/>
    <x v="181"/>
    <x v="2"/>
    <x v="0"/>
    <x v="0"/>
    <x v="2"/>
    <x v="1"/>
    <n v="0.34964999999999996"/>
  </r>
  <r>
    <x v="882"/>
    <x v="652"/>
    <x v="841"/>
    <s v="A-L-0.5"/>
    <x v="841"/>
    <x v="5"/>
    <x v="2"/>
    <n v="7.77"/>
    <x v="181"/>
    <x v="0"/>
    <x v="1"/>
    <x v="0"/>
    <x v="2"/>
    <x v="1"/>
    <n v="0.34964999999999996"/>
  </r>
  <r>
    <x v="21"/>
    <x v="6"/>
    <x v="21"/>
    <s v="A-L-0.2"/>
    <x v="21"/>
    <x v="4"/>
    <x v="2"/>
    <n v="3.88"/>
    <x v="181"/>
    <x v="0"/>
    <x v="1"/>
    <x v="0"/>
    <x v="3"/>
    <x v="1"/>
    <n v="0.34964999999999996"/>
  </r>
  <r>
    <x v="883"/>
    <x v="374"/>
    <x v="842"/>
    <s v="L-D-0.5"/>
    <x v="842"/>
    <x v="5"/>
    <x v="0"/>
    <n v="7.77"/>
    <x v="181"/>
    <x v="0"/>
    <x v="1"/>
    <x v="2"/>
    <x v="2"/>
    <x v="3"/>
    <n v="0.61814999999999998"/>
  </r>
  <r>
    <x v="884"/>
    <x v="653"/>
    <x v="843"/>
    <s v="L-D-0.5"/>
    <x v="843"/>
    <x v="5"/>
    <x v="0"/>
    <n v="7.77"/>
    <x v="181"/>
    <x v="0"/>
    <x v="1"/>
    <x v="2"/>
    <x v="2"/>
    <x v="1"/>
    <n v="0.61814999999999998"/>
  </r>
  <r>
    <x v="885"/>
    <x v="136"/>
    <x v="844"/>
    <s v="A-L-0.2"/>
    <x v="844"/>
    <x v="4"/>
    <x v="2"/>
    <n v="3.88"/>
    <x v="181"/>
    <x v="0"/>
    <x v="1"/>
    <x v="0"/>
    <x v="3"/>
    <x v="0"/>
    <n v="0.34964999999999996"/>
  </r>
  <r>
    <x v="886"/>
    <x v="126"/>
    <x v="845"/>
    <s v="L-D-0.5"/>
    <x v="845"/>
    <x v="5"/>
    <x v="0"/>
    <n v="7.77"/>
    <x v="181"/>
    <x v="0"/>
    <x v="1"/>
    <x v="2"/>
    <x v="2"/>
    <x v="0"/>
    <n v="0.61814999999999998"/>
  </r>
  <r>
    <x v="193"/>
    <x v="162"/>
    <x v="189"/>
    <s v="L-D-0.2"/>
    <x v="189"/>
    <x v="4"/>
    <x v="0"/>
    <n v="3.88"/>
    <x v="181"/>
    <x v="0"/>
    <x v="0"/>
    <x v="2"/>
    <x v="3"/>
    <x v="0"/>
    <n v="0.61814999999999998"/>
  </r>
  <r>
    <x v="887"/>
    <x v="654"/>
    <x v="846"/>
    <s v="L-D-0.5"/>
    <x v="846"/>
    <x v="5"/>
    <x v="0"/>
    <n v="7.77"/>
    <x v="181"/>
    <x v="0"/>
    <x v="0"/>
    <x v="2"/>
    <x v="2"/>
    <x v="0"/>
    <n v="0.61814999999999998"/>
  </r>
  <r>
    <x v="888"/>
    <x v="655"/>
    <x v="847"/>
    <s v="A-L-0.2"/>
    <x v="847"/>
    <x v="4"/>
    <x v="2"/>
    <n v="3.88"/>
    <x v="181"/>
    <x v="0"/>
    <x v="1"/>
    <x v="0"/>
    <x v="3"/>
    <x v="0"/>
    <n v="0.34964999999999996"/>
  </r>
  <r>
    <x v="889"/>
    <x v="656"/>
    <x v="848"/>
    <s v="L-D-0.2"/>
    <x v="848"/>
    <x v="4"/>
    <x v="0"/>
    <n v="3.88"/>
    <x v="181"/>
    <x v="2"/>
    <x v="1"/>
    <x v="2"/>
    <x v="3"/>
    <x v="0"/>
    <n v="0.61814999999999998"/>
  </r>
  <r>
    <x v="890"/>
    <x v="256"/>
    <x v="849"/>
    <s v="L-D-0.5"/>
    <x v="849"/>
    <x v="5"/>
    <x v="0"/>
    <n v="7.77"/>
    <x v="181"/>
    <x v="0"/>
    <x v="0"/>
    <x v="2"/>
    <x v="2"/>
    <x v="0"/>
    <n v="0.61814999999999998"/>
  </r>
  <r>
    <x v="891"/>
    <x v="621"/>
    <x v="850"/>
    <s v="E-D-0.5"/>
    <x v="850"/>
    <x v="5"/>
    <x v="1"/>
    <n v="7.29"/>
    <x v="182"/>
    <x v="1"/>
    <x v="1"/>
    <x v="2"/>
    <x v="2"/>
    <x v="0"/>
    <n v="0.49004999999999999"/>
  </r>
  <r>
    <x v="892"/>
    <x v="657"/>
    <x v="851"/>
    <s v="E-D-0.5"/>
    <x v="851"/>
    <x v="5"/>
    <x v="1"/>
    <n v="7.29"/>
    <x v="182"/>
    <x v="1"/>
    <x v="1"/>
    <x v="2"/>
    <x v="2"/>
    <x v="1"/>
    <n v="0.49004999999999999"/>
  </r>
  <r>
    <x v="893"/>
    <x v="658"/>
    <x v="852"/>
    <s v="E-D-0.2"/>
    <x v="852"/>
    <x v="4"/>
    <x v="1"/>
    <n v="3.64"/>
    <x v="182"/>
    <x v="0"/>
    <x v="0"/>
    <x v="2"/>
    <x v="3"/>
    <x v="1"/>
    <n v="0.49004999999999999"/>
  </r>
  <r>
    <x v="894"/>
    <x v="319"/>
    <x v="853"/>
    <s v="E-D-0.2"/>
    <x v="853"/>
    <x v="4"/>
    <x v="1"/>
    <n v="3.64"/>
    <x v="182"/>
    <x v="0"/>
    <x v="0"/>
    <x v="2"/>
    <x v="3"/>
    <x v="2"/>
    <n v="0.49004999999999999"/>
  </r>
  <r>
    <x v="895"/>
    <x v="659"/>
    <x v="854"/>
    <s v="E-D-0.2"/>
    <x v="854"/>
    <x v="4"/>
    <x v="1"/>
    <n v="3.64"/>
    <x v="182"/>
    <x v="0"/>
    <x v="1"/>
    <x v="2"/>
    <x v="3"/>
    <x v="0"/>
    <n v="0.49004999999999999"/>
  </r>
  <r>
    <x v="896"/>
    <x v="660"/>
    <x v="855"/>
    <s v="E-D-0.2"/>
    <x v="855"/>
    <x v="4"/>
    <x v="1"/>
    <n v="3.64"/>
    <x v="182"/>
    <x v="0"/>
    <x v="1"/>
    <x v="2"/>
    <x v="3"/>
    <x v="2"/>
    <n v="0.49004999999999999"/>
  </r>
  <r>
    <x v="897"/>
    <x v="661"/>
    <x v="856"/>
    <s v="E-D-0.5"/>
    <x v="856"/>
    <x v="5"/>
    <x v="1"/>
    <n v="7.29"/>
    <x v="182"/>
    <x v="0"/>
    <x v="1"/>
    <x v="2"/>
    <x v="2"/>
    <x v="1"/>
    <n v="0.49004999999999999"/>
  </r>
  <r>
    <x v="898"/>
    <x v="662"/>
    <x v="857"/>
    <s v="R-L-0.5"/>
    <x v="857"/>
    <x v="5"/>
    <x v="3"/>
    <n v="7.17"/>
    <x v="183"/>
    <x v="0"/>
    <x v="1"/>
    <x v="0"/>
    <x v="2"/>
    <x v="2"/>
    <n v="0.21509999999999996"/>
  </r>
  <r>
    <x v="899"/>
    <x v="225"/>
    <x v="858"/>
    <s v="R-L-0.2"/>
    <x v="858"/>
    <x v="4"/>
    <x v="3"/>
    <n v="3.58"/>
    <x v="183"/>
    <x v="0"/>
    <x v="0"/>
    <x v="0"/>
    <x v="3"/>
    <x v="1"/>
    <n v="0.21509999999999996"/>
  </r>
  <r>
    <x v="900"/>
    <x v="528"/>
    <x v="859"/>
    <s v="R-L-0.5"/>
    <x v="859"/>
    <x v="5"/>
    <x v="3"/>
    <n v="7.17"/>
    <x v="183"/>
    <x v="1"/>
    <x v="0"/>
    <x v="0"/>
    <x v="2"/>
    <x v="2"/>
    <n v="0.21509999999999996"/>
  </r>
  <r>
    <x v="901"/>
    <x v="580"/>
    <x v="860"/>
    <s v="A-M-0.2"/>
    <x v="860"/>
    <x v="4"/>
    <x v="2"/>
    <n v="3.38"/>
    <x v="184"/>
    <x v="0"/>
    <x v="1"/>
    <x v="1"/>
    <x v="3"/>
    <x v="3"/>
    <n v="0.34964999999999996"/>
  </r>
  <r>
    <x v="902"/>
    <x v="663"/>
    <x v="762"/>
    <s v="A-M-0.5"/>
    <x v="762"/>
    <x v="5"/>
    <x v="2"/>
    <n v="6.75"/>
    <x v="184"/>
    <x v="0"/>
    <x v="1"/>
    <x v="1"/>
    <x v="2"/>
    <x v="2"/>
    <n v="0.34964999999999996"/>
  </r>
  <r>
    <x v="903"/>
    <x v="598"/>
    <x v="861"/>
    <s v="A-M-0.5"/>
    <x v="861"/>
    <x v="5"/>
    <x v="2"/>
    <n v="6.75"/>
    <x v="184"/>
    <x v="0"/>
    <x v="0"/>
    <x v="1"/>
    <x v="2"/>
    <x v="0"/>
    <n v="0.34964999999999996"/>
  </r>
  <r>
    <x v="904"/>
    <x v="340"/>
    <x v="862"/>
    <s v="A-M-0.5"/>
    <x v="862"/>
    <x v="5"/>
    <x v="2"/>
    <n v="6.75"/>
    <x v="184"/>
    <x v="0"/>
    <x v="1"/>
    <x v="1"/>
    <x v="2"/>
    <x v="2"/>
    <n v="0.34964999999999996"/>
  </r>
  <r>
    <x v="905"/>
    <x v="490"/>
    <x v="863"/>
    <s v="A-M-0.5"/>
    <x v="863"/>
    <x v="5"/>
    <x v="2"/>
    <n v="6.75"/>
    <x v="184"/>
    <x v="0"/>
    <x v="0"/>
    <x v="1"/>
    <x v="2"/>
    <x v="0"/>
    <n v="0.34964999999999996"/>
  </r>
  <r>
    <x v="906"/>
    <x v="664"/>
    <x v="864"/>
    <s v="A-M-0.5"/>
    <x v="864"/>
    <x v="5"/>
    <x v="2"/>
    <n v="6.75"/>
    <x v="184"/>
    <x v="2"/>
    <x v="0"/>
    <x v="1"/>
    <x v="2"/>
    <x v="3"/>
    <n v="0.34964999999999996"/>
  </r>
  <r>
    <x v="588"/>
    <x v="478"/>
    <x v="567"/>
    <s v="A-M-0.2"/>
    <x v="567"/>
    <x v="4"/>
    <x v="2"/>
    <n v="3.38"/>
    <x v="184"/>
    <x v="0"/>
    <x v="1"/>
    <x v="1"/>
    <x v="3"/>
    <x v="2"/>
    <n v="0.34964999999999996"/>
  </r>
  <r>
    <x v="907"/>
    <x v="665"/>
    <x v="865"/>
    <s v="A-M-0.5"/>
    <x v="865"/>
    <x v="5"/>
    <x v="2"/>
    <n v="6.75"/>
    <x v="184"/>
    <x v="0"/>
    <x v="0"/>
    <x v="1"/>
    <x v="2"/>
    <x v="1"/>
    <n v="0.34964999999999996"/>
  </r>
  <r>
    <x v="908"/>
    <x v="94"/>
    <x v="866"/>
    <s v="A-M-0.2"/>
    <x v="866"/>
    <x v="4"/>
    <x v="2"/>
    <n v="3.38"/>
    <x v="184"/>
    <x v="0"/>
    <x v="1"/>
    <x v="1"/>
    <x v="3"/>
    <x v="3"/>
    <n v="0.34964999999999996"/>
  </r>
  <r>
    <x v="909"/>
    <x v="666"/>
    <x v="867"/>
    <s v="A-M-0.2"/>
    <x v="867"/>
    <x v="4"/>
    <x v="2"/>
    <n v="3.38"/>
    <x v="184"/>
    <x v="0"/>
    <x v="1"/>
    <x v="1"/>
    <x v="3"/>
    <x v="3"/>
    <n v="0.34964999999999996"/>
  </r>
  <r>
    <x v="910"/>
    <x v="52"/>
    <x v="868"/>
    <s v="A-M-0.5"/>
    <x v="868"/>
    <x v="5"/>
    <x v="2"/>
    <n v="6.75"/>
    <x v="184"/>
    <x v="0"/>
    <x v="0"/>
    <x v="1"/>
    <x v="2"/>
    <x v="3"/>
    <n v="0.34964999999999996"/>
  </r>
  <r>
    <x v="620"/>
    <x v="498"/>
    <x v="596"/>
    <s v="A-M-0.5"/>
    <x v="596"/>
    <x v="5"/>
    <x v="2"/>
    <n v="6.75"/>
    <x v="184"/>
    <x v="2"/>
    <x v="0"/>
    <x v="1"/>
    <x v="2"/>
    <x v="2"/>
    <n v="0.34964999999999996"/>
  </r>
  <r>
    <x v="911"/>
    <x v="315"/>
    <x v="869"/>
    <s v="R-M-0.5"/>
    <x v="869"/>
    <x v="5"/>
    <x v="3"/>
    <n v="5.97"/>
    <x v="185"/>
    <x v="0"/>
    <x v="0"/>
    <x v="1"/>
    <x v="2"/>
    <x v="1"/>
    <n v="0.21509999999999996"/>
  </r>
  <r>
    <x v="912"/>
    <x v="240"/>
    <x v="870"/>
    <s v="R-M-0.5"/>
    <x v="870"/>
    <x v="5"/>
    <x v="3"/>
    <n v="5.97"/>
    <x v="185"/>
    <x v="0"/>
    <x v="1"/>
    <x v="1"/>
    <x v="2"/>
    <x v="0"/>
    <n v="0.21509999999999996"/>
  </r>
  <r>
    <x v="913"/>
    <x v="622"/>
    <x v="871"/>
    <s v="A-D-0.2"/>
    <x v="871"/>
    <x v="4"/>
    <x v="2"/>
    <n v="2.98"/>
    <x v="185"/>
    <x v="0"/>
    <x v="0"/>
    <x v="2"/>
    <x v="3"/>
    <x v="3"/>
    <n v="0.34964999999999996"/>
  </r>
  <r>
    <x v="914"/>
    <x v="667"/>
    <x v="872"/>
    <s v="A-D-0.5"/>
    <x v="872"/>
    <x v="5"/>
    <x v="2"/>
    <n v="5.97"/>
    <x v="185"/>
    <x v="0"/>
    <x v="0"/>
    <x v="2"/>
    <x v="2"/>
    <x v="0"/>
    <n v="0.34964999999999996"/>
  </r>
  <r>
    <x v="915"/>
    <x v="668"/>
    <x v="873"/>
    <s v="R-M-0.2"/>
    <x v="873"/>
    <x v="4"/>
    <x v="3"/>
    <n v="2.98"/>
    <x v="185"/>
    <x v="0"/>
    <x v="0"/>
    <x v="1"/>
    <x v="3"/>
    <x v="2"/>
    <n v="0.21509999999999996"/>
  </r>
  <r>
    <x v="916"/>
    <x v="669"/>
    <x v="874"/>
    <s v="R-M-0.5"/>
    <x v="874"/>
    <x v="5"/>
    <x v="3"/>
    <n v="5.97"/>
    <x v="185"/>
    <x v="0"/>
    <x v="0"/>
    <x v="1"/>
    <x v="2"/>
    <x v="2"/>
    <n v="0.21509999999999996"/>
  </r>
  <r>
    <x v="374"/>
    <x v="321"/>
    <x v="365"/>
    <s v="R-M-0.5"/>
    <x v="365"/>
    <x v="5"/>
    <x v="3"/>
    <n v="5.97"/>
    <x v="185"/>
    <x v="0"/>
    <x v="0"/>
    <x v="1"/>
    <x v="2"/>
    <x v="3"/>
    <n v="0.21509999999999996"/>
  </r>
  <r>
    <x v="917"/>
    <x v="547"/>
    <x v="875"/>
    <s v="R-M-0.5"/>
    <x v="875"/>
    <x v="5"/>
    <x v="3"/>
    <n v="5.97"/>
    <x v="185"/>
    <x v="0"/>
    <x v="0"/>
    <x v="1"/>
    <x v="2"/>
    <x v="1"/>
    <n v="0.21509999999999996"/>
  </r>
  <r>
    <x v="918"/>
    <x v="670"/>
    <x v="876"/>
    <s v="R-M-0.2"/>
    <x v="876"/>
    <x v="4"/>
    <x v="3"/>
    <n v="2.98"/>
    <x v="185"/>
    <x v="2"/>
    <x v="0"/>
    <x v="1"/>
    <x v="3"/>
    <x v="0"/>
    <n v="0.21509999999999996"/>
  </r>
  <r>
    <x v="919"/>
    <x v="671"/>
    <x v="877"/>
    <s v="A-D-0.2"/>
    <x v="877"/>
    <x v="4"/>
    <x v="2"/>
    <n v="2.98"/>
    <x v="185"/>
    <x v="0"/>
    <x v="1"/>
    <x v="2"/>
    <x v="3"/>
    <x v="1"/>
    <n v="0.34964999999999996"/>
  </r>
  <r>
    <x v="920"/>
    <x v="672"/>
    <x v="878"/>
    <s v="A-D-0.2"/>
    <x v="878"/>
    <x v="4"/>
    <x v="2"/>
    <n v="2.98"/>
    <x v="185"/>
    <x v="0"/>
    <x v="0"/>
    <x v="2"/>
    <x v="3"/>
    <x v="0"/>
    <n v="0.34964999999999996"/>
  </r>
  <r>
    <x v="921"/>
    <x v="673"/>
    <x v="879"/>
    <s v="R-M-0.5"/>
    <x v="879"/>
    <x v="5"/>
    <x v="3"/>
    <n v="5.97"/>
    <x v="185"/>
    <x v="0"/>
    <x v="1"/>
    <x v="1"/>
    <x v="2"/>
    <x v="3"/>
    <n v="0.21509999999999996"/>
  </r>
  <r>
    <x v="518"/>
    <x v="431"/>
    <x v="503"/>
    <s v="A-D-0.2"/>
    <x v="503"/>
    <x v="4"/>
    <x v="2"/>
    <n v="2.98"/>
    <x v="185"/>
    <x v="0"/>
    <x v="0"/>
    <x v="2"/>
    <x v="3"/>
    <x v="0"/>
    <n v="0.34964999999999996"/>
  </r>
  <r>
    <x v="922"/>
    <x v="674"/>
    <x v="880"/>
    <s v="R-M-0.5"/>
    <x v="880"/>
    <x v="5"/>
    <x v="3"/>
    <n v="5.97"/>
    <x v="185"/>
    <x v="0"/>
    <x v="1"/>
    <x v="1"/>
    <x v="2"/>
    <x v="0"/>
    <n v="0.21509999999999996"/>
  </r>
  <r>
    <x v="923"/>
    <x v="444"/>
    <x v="881"/>
    <s v="A-D-0.5"/>
    <x v="881"/>
    <x v="5"/>
    <x v="2"/>
    <n v="5.97"/>
    <x v="185"/>
    <x v="0"/>
    <x v="1"/>
    <x v="2"/>
    <x v="2"/>
    <x v="3"/>
    <n v="0.34964999999999996"/>
  </r>
  <r>
    <x v="924"/>
    <x v="561"/>
    <x v="882"/>
    <s v="A-D-0.2"/>
    <x v="882"/>
    <x v="4"/>
    <x v="2"/>
    <n v="2.98"/>
    <x v="185"/>
    <x v="0"/>
    <x v="0"/>
    <x v="2"/>
    <x v="3"/>
    <x v="3"/>
    <n v="0.34964999999999996"/>
  </r>
  <r>
    <x v="925"/>
    <x v="675"/>
    <x v="883"/>
    <s v="R-D-0.5"/>
    <x v="883"/>
    <x v="5"/>
    <x v="3"/>
    <n v="5.37"/>
    <x v="186"/>
    <x v="0"/>
    <x v="1"/>
    <x v="2"/>
    <x v="2"/>
    <x v="1"/>
    <n v="0.21509999999999996"/>
  </r>
  <r>
    <x v="926"/>
    <x v="542"/>
    <x v="884"/>
    <s v="R-D-0.2"/>
    <x v="884"/>
    <x v="4"/>
    <x v="3"/>
    <n v="2.68"/>
    <x v="186"/>
    <x v="1"/>
    <x v="1"/>
    <x v="2"/>
    <x v="3"/>
    <x v="0"/>
    <n v="0.21509999999999996"/>
  </r>
  <r>
    <x v="927"/>
    <x v="575"/>
    <x v="885"/>
    <s v="R-D-0.5"/>
    <x v="885"/>
    <x v="5"/>
    <x v="3"/>
    <n v="5.37"/>
    <x v="186"/>
    <x v="0"/>
    <x v="1"/>
    <x v="2"/>
    <x v="2"/>
    <x v="1"/>
    <n v="0.21509999999999996"/>
  </r>
  <r>
    <x v="928"/>
    <x v="676"/>
    <x v="886"/>
    <s v="R-D-0.5"/>
    <x v="886"/>
    <x v="5"/>
    <x v="3"/>
    <n v="5.37"/>
    <x v="186"/>
    <x v="2"/>
    <x v="1"/>
    <x v="2"/>
    <x v="2"/>
    <x v="1"/>
    <n v="0.21509999999999996"/>
  </r>
  <r>
    <x v="929"/>
    <x v="132"/>
    <x v="887"/>
    <s v="R-D-0.2"/>
    <x v="887"/>
    <x v="4"/>
    <x v="3"/>
    <n v="2.68"/>
    <x v="186"/>
    <x v="0"/>
    <x v="1"/>
    <x v="2"/>
    <x v="3"/>
    <x v="0"/>
    <n v="0.21509999999999996"/>
  </r>
  <r>
    <x v="930"/>
    <x v="677"/>
    <x v="888"/>
    <s v="R-D-0.2"/>
    <x v="888"/>
    <x v="4"/>
    <x v="3"/>
    <n v="2.68"/>
    <x v="186"/>
    <x v="0"/>
    <x v="0"/>
    <x v="2"/>
    <x v="3"/>
    <x v="0"/>
    <n v="0.21509999999999996"/>
  </r>
  <r>
    <x v="931"/>
    <x v="287"/>
    <x v="889"/>
    <s v="R-D-0.5"/>
    <x v="889"/>
    <x v="5"/>
    <x v="3"/>
    <n v="5.37"/>
    <x v="186"/>
    <x v="0"/>
    <x v="1"/>
    <x v="2"/>
    <x v="2"/>
    <x v="3"/>
    <n v="0.21509999999999996"/>
  </r>
  <r>
    <x v="932"/>
    <x v="242"/>
    <x v="890"/>
    <s v="L-L-0.2"/>
    <x v="890"/>
    <x v="5"/>
    <x v="0"/>
    <n v="4.76"/>
    <x v="187"/>
    <x v="0"/>
    <x v="0"/>
    <x v="0"/>
    <x v="3"/>
    <x v="2"/>
    <n v="0.61814999999999998"/>
  </r>
  <r>
    <x v="933"/>
    <x v="678"/>
    <x v="891"/>
    <s v="L-L-0.2"/>
    <x v="891"/>
    <x v="5"/>
    <x v="0"/>
    <n v="4.76"/>
    <x v="187"/>
    <x v="1"/>
    <x v="1"/>
    <x v="0"/>
    <x v="3"/>
    <x v="2"/>
    <n v="0.61814999999999998"/>
  </r>
  <r>
    <x v="934"/>
    <x v="679"/>
    <x v="892"/>
    <s v="L-L-0.2"/>
    <x v="892"/>
    <x v="5"/>
    <x v="0"/>
    <n v="4.76"/>
    <x v="187"/>
    <x v="0"/>
    <x v="1"/>
    <x v="0"/>
    <x v="3"/>
    <x v="3"/>
    <n v="0.61814999999999998"/>
  </r>
  <r>
    <x v="935"/>
    <x v="680"/>
    <x v="893"/>
    <s v="E-L-0.2"/>
    <x v="893"/>
    <x v="5"/>
    <x v="1"/>
    <n v="4.46"/>
    <x v="188"/>
    <x v="0"/>
    <x v="1"/>
    <x v="0"/>
    <x v="3"/>
    <x v="2"/>
    <n v="0.49004999999999999"/>
  </r>
  <r>
    <x v="936"/>
    <x v="681"/>
    <x v="894"/>
    <s v="L-M-0.2"/>
    <x v="894"/>
    <x v="5"/>
    <x v="0"/>
    <n v="4.3600000000000003"/>
    <x v="189"/>
    <x v="2"/>
    <x v="0"/>
    <x v="1"/>
    <x v="3"/>
    <x v="2"/>
    <n v="0.61814999999999998"/>
  </r>
  <r>
    <x v="937"/>
    <x v="85"/>
    <x v="895"/>
    <s v="L-M-0.2"/>
    <x v="895"/>
    <x v="5"/>
    <x v="0"/>
    <n v="4.3600000000000003"/>
    <x v="189"/>
    <x v="0"/>
    <x v="0"/>
    <x v="1"/>
    <x v="3"/>
    <x v="2"/>
    <n v="0.61814999999999998"/>
  </r>
  <r>
    <x v="938"/>
    <x v="461"/>
    <x v="896"/>
    <s v="E-M-0.2"/>
    <x v="896"/>
    <x v="5"/>
    <x v="1"/>
    <n v="4.12"/>
    <x v="190"/>
    <x v="0"/>
    <x v="1"/>
    <x v="1"/>
    <x v="3"/>
    <x v="2"/>
    <n v="0.49004999999999999"/>
  </r>
  <r>
    <x v="72"/>
    <x v="69"/>
    <x v="72"/>
    <s v="E-M-0.2"/>
    <x v="72"/>
    <x v="5"/>
    <x v="1"/>
    <n v="4.12"/>
    <x v="190"/>
    <x v="0"/>
    <x v="1"/>
    <x v="1"/>
    <x v="3"/>
    <x v="1"/>
    <n v="0.49004999999999999"/>
  </r>
  <r>
    <x v="201"/>
    <x v="182"/>
    <x v="196"/>
    <s v="E-M-0.2"/>
    <x v="196"/>
    <x v="5"/>
    <x v="1"/>
    <n v="4.12"/>
    <x v="190"/>
    <x v="0"/>
    <x v="0"/>
    <x v="1"/>
    <x v="3"/>
    <x v="0"/>
    <n v="0.49004999999999999"/>
  </r>
  <r>
    <x v="939"/>
    <x v="500"/>
    <x v="21"/>
    <s v="A-L-0.2"/>
    <x v="21"/>
    <x v="5"/>
    <x v="2"/>
    <n v="3.88"/>
    <x v="191"/>
    <x v="0"/>
    <x v="1"/>
    <x v="0"/>
    <x v="3"/>
    <x v="2"/>
    <n v="0.34964999999999996"/>
  </r>
  <r>
    <x v="137"/>
    <x v="131"/>
    <x v="136"/>
    <s v="A-L-0.2"/>
    <x v="136"/>
    <x v="5"/>
    <x v="2"/>
    <n v="3.88"/>
    <x v="191"/>
    <x v="0"/>
    <x v="0"/>
    <x v="0"/>
    <x v="3"/>
    <x v="0"/>
    <n v="0.34964999999999996"/>
  </r>
  <r>
    <x v="940"/>
    <x v="682"/>
    <x v="8"/>
    <s v="A-L-0.2"/>
    <x v="8"/>
    <x v="5"/>
    <x v="2"/>
    <n v="3.88"/>
    <x v="191"/>
    <x v="0"/>
    <x v="1"/>
    <x v="0"/>
    <x v="3"/>
    <x v="1"/>
    <n v="0.34964999999999996"/>
  </r>
  <r>
    <x v="386"/>
    <x v="328"/>
    <x v="377"/>
    <s v="L-D-0.2"/>
    <x v="377"/>
    <x v="5"/>
    <x v="0"/>
    <n v="3.88"/>
    <x v="191"/>
    <x v="0"/>
    <x v="0"/>
    <x v="2"/>
    <x v="3"/>
    <x v="0"/>
    <n v="0.61814999999999998"/>
  </r>
  <r>
    <x v="201"/>
    <x v="182"/>
    <x v="196"/>
    <s v="A-L-0.2"/>
    <x v="196"/>
    <x v="5"/>
    <x v="2"/>
    <n v="3.88"/>
    <x v="191"/>
    <x v="0"/>
    <x v="0"/>
    <x v="0"/>
    <x v="3"/>
    <x v="0"/>
    <n v="0.34964999999999996"/>
  </r>
  <r>
    <x v="941"/>
    <x v="683"/>
    <x v="897"/>
    <s v="L-D-0.2"/>
    <x v="897"/>
    <x v="5"/>
    <x v="0"/>
    <n v="3.88"/>
    <x v="191"/>
    <x v="0"/>
    <x v="1"/>
    <x v="2"/>
    <x v="3"/>
    <x v="0"/>
    <n v="0.61814999999999998"/>
  </r>
  <r>
    <x v="942"/>
    <x v="296"/>
    <x v="898"/>
    <s v="E-D-0.2"/>
    <x v="898"/>
    <x v="5"/>
    <x v="1"/>
    <n v="3.64"/>
    <x v="192"/>
    <x v="0"/>
    <x v="1"/>
    <x v="2"/>
    <x v="3"/>
    <x v="2"/>
    <n v="0.49004999999999999"/>
  </r>
  <r>
    <x v="943"/>
    <x v="136"/>
    <x v="899"/>
    <s v="E-D-0.2"/>
    <x v="899"/>
    <x v="5"/>
    <x v="1"/>
    <n v="3.64"/>
    <x v="192"/>
    <x v="1"/>
    <x v="1"/>
    <x v="2"/>
    <x v="3"/>
    <x v="0"/>
    <n v="0.49004999999999999"/>
  </r>
  <r>
    <x v="944"/>
    <x v="216"/>
    <x v="900"/>
    <s v="R-L-0.2"/>
    <x v="900"/>
    <x v="5"/>
    <x v="3"/>
    <n v="3.58"/>
    <x v="193"/>
    <x v="0"/>
    <x v="1"/>
    <x v="0"/>
    <x v="3"/>
    <x v="1"/>
    <n v="0.21509999999999996"/>
  </r>
  <r>
    <x v="945"/>
    <x v="7"/>
    <x v="901"/>
    <s v="R-L-0.2"/>
    <x v="901"/>
    <x v="5"/>
    <x v="3"/>
    <n v="3.58"/>
    <x v="193"/>
    <x v="0"/>
    <x v="1"/>
    <x v="0"/>
    <x v="3"/>
    <x v="2"/>
    <n v="0.21509999999999996"/>
  </r>
  <r>
    <x v="946"/>
    <x v="684"/>
    <x v="902"/>
    <s v="R-L-0.2"/>
    <x v="902"/>
    <x v="5"/>
    <x v="3"/>
    <n v="3.58"/>
    <x v="193"/>
    <x v="1"/>
    <x v="1"/>
    <x v="0"/>
    <x v="3"/>
    <x v="3"/>
    <n v="0.21509999999999996"/>
  </r>
  <r>
    <x v="947"/>
    <x v="685"/>
    <x v="903"/>
    <s v="R-L-0.2"/>
    <x v="903"/>
    <x v="5"/>
    <x v="3"/>
    <n v="3.58"/>
    <x v="193"/>
    <x v="0"/>
    <x v="1"/>
    <x v="0"/>
    <x v="3"/>
    <x v="0"/>
    <n v="0.21509999999999996"/>
  </r>
  <r>
    <x v="109"/>
    <x v="106"/>
    <x v="109"/>
    <s v="A-D-0.2"/>
    <x v="109"/>
    <x v="5"/>
    <x v="2"/>
    <n v="2.98"/>
    <x v="194"/>
    <x v="1"/>
    <x v="1"/>
    <x v="2"/>
    <x v="3"/>
    <x v="2"/>
    <n v="0.34964999999999996"/>
  </r>
  <r>
    <x v="948"/>
    <x v="117"/>
    <x v="904"/>
    <s v="R-M-0.2"/>
    <x v="904"/>
    <x v="5"/>
    <x v="3"/>
    <n v="2.98"/>
    <x v="194"/>
    <x v="0"/>
    <x v="0"/>
    <x v="1"/>
    <x v="3"/>
    <x v="3"/>
    <n v="0.21509999999999996"/>
  </r>
  <r>
    <x v="949"/>
    <x v="686"/>
    <x v="905"/>
    <s v="R-M-0.2"/>
    <x v="905"/>
    <x v="5"/>
    <x v="3"/>
    <n v="2.98"/>
    <x v="194"/>
    <x v="0"/>
    <x v="0"/>
    <x v="1"/>
    <x v="3"/>
    <x v="1"/>
    <n v="0.21509999999999996"/>
  </r>
  <r>
    <x v="950"/>
    <x v="455"/>
    <x v="906"/>
    <s v="A-D-0.2"/>
    <x v="906"/>
    <x v="5"/>
    <x v="2"/>
    <n v="2.98"/>
    <x v="194"/>
    <x v="1"/>
    <x v="0"/>
    <x v="2"/>
    <x v="3"/>
    <x v="1"/>
    <n v="0.34964999999999996"/>
  </r>
  <r>
    <x v="951"/>
    <x v="58"/>
    <x v="907"/>
    <s v="R-M-0.2"/>
    <x v="907"/>
    <x v="5"/>
    <x v="3"/>
    <n v="2.98"/>
    <x v="194"/>
    <x v="0"/>
    <x v="1"/>
    <x v="1"/>
    <x v="3"/>
    <x v="3"/>
    <n v="0.21509999999999996"/>
  </r>
  <r>
    <x v="952"/>
    <x v="475"/>
    <x v="908"/>
    <s v="A-D-0.2"/>
    <x v="908"/>
    <x v="5"/>
    <x v="2"/>
    <n v="2.98"/>
    <x v="194"/>
    <x v="1"/>
    <x v="0"/>
    <x v="2"/>
    <x v="3"/>
    <x v="0"/>
    <n v="0.34964999999999996"/>
  </r>
  <r>
    <x v="953"/>
    <x v="569"/>
    <x v="909"/>
    <s v="A-D-0.2"/>
    <x v="909"/>
    <x v="5"/>
    <x v="2"/>
    <n v="2.98"/>
    <x v="194"/>
    <x v="0"/>
    <x v="0"/>
    <x v="2"/>
    <x v="3"/>
    <x v="3"/>
    <n v="0.34964999999999996"/>
  </r>
  <r>
    <x v="954"/>
    <x v="165"/>
    <x v="910"/>
    <s v="R-D-0.2"/>
    <x v="910"/>
    <x v="5"/>
    <x v="3"/>
    <n v="2.68"/>
    <x v="195"/>
    <x v="0"/>
    <x v="0"/>
    <x v="2"/>
    <x v="3"/>
    <x v="0"/>
    <n v="0.21509999999999996"/>
  </r>
  <r>
    <x v="955"/>
    <x v="687"/>
    <x v="911"/>
    <s v="R-D-0.2"/>
    <x v="911"/>
    <x v="5"/>
    <x v="3"/>
    <n v="2.68"/>
    <x v="195"/>
    <x v="1"/>
    <x v="1"/>
    <x v="2"/>
    <x v="3"/>
    <x v="0"/>
    <n v="0.21509999999999996"/>
  </r>
  <r>
    <x v="956"/>
    <x v="688"/>
    <x v="912"/>
    <s v="R-D-0.2"/>
    <x v="912"/>
    <x v="5"/>
    <x v="3"/>
    <n v="2.68"/>
    <x v="195"/>
    <x v="0"/>
    <x v="1"/>
    <x v="2"/>
    <x v="3"/>
    <x v="1"/>
    <n v="0.215099999999999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46665F-A0B1-4355-8D8C-C8CF33DF3D61}"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Qtr">
  <location ref="E31:F48"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dataField="1" showAll="0"/>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x="1"/>
        <item x="2"/>
        <item x="3"/>
        <item x="4"/>
        <item sd="0" x="5"/>
      </items>
    </pivotField>
    <pivotField showAll="0" defaultSubtotal="0">
      <items count="6">
        <item sd="0" x="0"/>
        <item sd="0" x="1"/>
        <item sd="0" x="2"/>
        <item sd="0" x="3"/>
        <item sd="0" x="4"/>
        <item sd="0" x="5"/>
      </items>
    </pivotField>
  </pivotFields>
  <rowFields count="2">
    <field x="16"/>
    <field x="15"/>
  </rowFields>
  <rowItems count="17">
    <i>
      <x v="1"/>
    </i>
    <i r="1">
      <x v="1"/>
    </i>
    <i r="1">
      <x v="2"/>
    </i>
    <i r="1">
      <x v="3"/>
    </i>
    <i>
      <x v="2"/>
    </i>
    <i r="1">
      <x v="4"/>
    </i>
    <i r="1">
      <x v="5"/>
    </i>
    <i r="1">
      <x v="6"/>
    </i>
    <i>
      <x v="3"/>
    </i>
    <i r="1">
      <x v="7"/>
    </i>
    <i r="1">
      <x v="8"/>
    </i>
    <i r="1">
      <x v="9"/>
    </i>
    <i>
      <x v="4"/>
    </i>
    <i r="1">
      <x v="10"/>
    </i>
    <i r="1">
      <x v="11"/>
    </i>
    <i r="1">
      <x v="12"/>
    </i>
    <i t="grand">
      <x/>
    </i>
  </rowItems>
  <colItems count="1">
    <i/>
  </colItems>
  <dataFields count="1">
    <dataField name="Sum of Total Sale (USD)" fld="8" baseField="0" baseItem="0"/>
  </dataFields>
  <chartFormats count="2">
    <chartFormat chart="3" format="2" series="1">
      <pivotArea type="data" outline="0" fieldPosition="0">
        <references count="1">
          <reference field="4294967294" count="1" selected="0">
            <x v="0"/>
          </reference>
        </references>
      </pivotArea>
    </chartFormat>
    <chartFormat chart="3" format="3">
      <pivotArea type="data" outline="0" fieldPosition="0">
        <references count="3">
          <reference field="4294967294" count="1" selected="0">
            <x v="0"/>
          </reference>
          <reference field="15" count="1" selected="0">
            <x v="3"/>
          </reference>
          <reference field="16" count="1" selected="0">
            <x v="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972333-F1F5-406F-8175-4A4FF24816E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Coffee Size">
  <location ref="A47:B52"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items count="7">
        <item x="5"/>
        <item x="4"/>
        <item x="3"/>
        <item x="2"/>
        <item x="1"/>
        <item x="0"/>
        <item t="default"/>
      </items>
    </pivotField>
    <pivotField showAll="0"/>
    <pivotField showAll="0"/>
    <pivotField dataField="1" showAll="0"/>
    <pivotField showAll="0"/>
    <pivotField showAll="0">
      <items count="3">
        <item x="0"/>
        <item x="1"/>
        <item t="default"/>
      </items>
    </pivotField>
    <pivotField showAll="0">
      <items count="4">
        <item x="2"/>
        <item x="0"/>
        <item x="1"/>
        <item t="default"/>
      </items>
    </pivotField>
    <pivotField axis="axisRow" showAll="0" sortType="descending">
      <items count="5">
        <item x="0"/>
        <item x="1"/>
        <item x="2"/>
        <item x="3"/>
        <item t="default"/>
      </items>
    </pivotField>
    <pivotField showAll="0">
      <items count="5">
        <item x="1"/>
        <item x="3"/>
        <item x="0"/>
        <item x="2"/>
        <item t="default"/>
      </items>
    </pivotField>
    <pivotField showAll="0"/>
    <pivotField showAll="0" defaultSubtotal="0"/>
    <pivotField showAll="0" defaultSubtotal="0"/>
    <pivotField showAll="0" defaultSubtotal="0">
      <items count="6">
        <item x="0"/>
        <item x="1"/>
        <item x="2"/>
        <item x="3"/>
        <item x="4"/>
        <item x="5"/>
      </items>
    </pivotField>
  </pivotFields>
  <rowFields count="1">
    <field x="12"/>
  </rowFields>
  <rowItems count="5">
    <i>
      <x/>
    </i>
    <i>
      <x v="1"/>
    </i>
    <i>
      <x v="2"/>
    </i>
    <i>
      <x v="3"/>
    </i>
    <i t="grand">
      <x/>
    </i>
  </rowItems>
  <colItems count="1">
    <i/>
  </colItems>
  <dataFields count="1">
    <dataField name="Sum of Total Sale (USD)" fld="8" baseField="0" baseItem="0"/>
  </dataFields>
  <chartFormats count="5">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2" count="1" selected="0">
            <x v="0"/>
          </reference>
        </references>
      </pivotArea>
    </chartFormat>
    <chartFormat chart="3" format="9">
      <pivotArea type="data" outline="0" fieldPosition="0">
        <references count="2">
          <reference field="4294967294" count="1" selected="0">
            <x v="0"/>
          </reference>
          <reference field="12" count="1" selected="0">
            <x v="1"/>
          </reference>
        </references>
      </pivotArea>
    </chartFormat>
    <chartFormat chart="3" format="10">
      <pivotArea type="data" outline="0" fieldPosition="0">
        <references count="2">
          <reference field="4294967294" count="1" selected="0">
            <x v="0"/>
          </reference>
          <reference field="12" count="1" selected="0">
            <x v="2"/>
          </reference>
        </references>
      </pivotArea>
    </chartFormat>
    <chartFormat chart="3" format="11">
      <pivotArea type="data" outline="0" fieldPosition="0">
        <references count="2">
          <reference field="4294967294" count="1" selected="0">
            <x v="0"/>
          </reference>
          <reference field="12" count="1" selected="0">
            <x v="3"/>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8E01DC-057F-4BEE-AAEE-9CC9F86F640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Year">
  <location ref="E23:F28"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axis="axisRow" showAll="0">
      <items count="5">
        <item x="1"/>
        <item x="3"/>
        <item x="0"/>
        <item x="2"/>
        <item t="default"/>
      </items>
    </pivotField>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Profit (USD)" fld="14" baseField="0" baseItem="0"/>
  </dataFields>
  <chartFormats count="2">
    <chartFormat chart="4" format="3"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3" count="1" selected="0">
            <x v="3"/>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3D2183-6736-42ED-B974-E2791581769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Loyalty Card">
  <location ref="A40:B43"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dataField="1" showAll="0"/>
    <pivotField showAll="0"/>
    <pivotField showAll="0"/>
    <pivotField showAll="0"/>
    <pivotField showAll="0"/>
    <pivotField axis="axisRow"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0"/>
  </rowFields>
  <rowItems count="3">
    <i>
      <x/>
    </i>
    <i>
      <x v="1"/>
    </i>
    <i t="grand">
      <x/>
    </i>
  </rowItems>
  <colItems count="1">
    <i/>
  </colItems>
  <dataFields count="1">
    <dataField name="Sum of Quantity" fld="5" baseField="0" baseItem="0"/>
  </dataFields>
  <chartFormats count="3">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10" count="1" selected="0">
            <x v="0"/>
          </reference>
        </references>
      </pivotArea>
    </chartFormat>
    <chartFormat chart="5" format="7">
      <pivotArea type="data" outline="0" fieldPosition="0">
        <references count="2">
          <reference field="4294967294" count="1" selected="0">
            <x v="0"/>
          </reference>
          <reference field="10" count="1" selected="0">
            <x v="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1FCAF3E-F178-4F9B-ABAE-C94A2C03538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Top 10 Customer Name">
  <location ref="E3:F19" firstHeaderRow="1" firstDataRow="1" firstDataCol="1" rowPageCount="1" colPageCount="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axis="axisRow" showAll="0" measureFilter="1" sortType="descending">
      <items count="914">
        <item x="807"/>
        <item x="722"/>
        <item x="829"/>
        <item x="299"/>
        <item x="473"/>
        <item x="468"/>
        <item x="416"/>
        <item x="652"/>
        <item x="105"/>
        <item x="504"/>
        <item x="59"/>
        <item x="521"/>
        <item x="281"/>
        <item x="260"/>
        <item x="506"/>
        <item x="361"/>
        <item x="463"/>
        <item x="72"/>
        <item x="495"/>
        <item x="862"/>
        <item x="0"/>
        <item x="654"/>
        <item x="300"/>
        <item x="254"/>
        <item x="737"/>
        <item x="606"/>
        <item x="760"/>
        <item x="636"/>
        <item x="54"/>
        <item x="106"/>
        <item x="356"/>
        <item x="717"/>
        <item x="666"/>
        <item x="819"/>
        <item x="558"/>
        <item x="745"/>
        <item x="232"/>
        <item x="390"/>
        <item x="779"/>
        <item x="886"/>
        <item x="69"/>
        <item x="531"/>
        <item x="398"/>
        <item x="565"/>
        <item x="375"/>
        <item x="158"/>
        <item x="402"/>
        <item x="262"/>
        <item x="123"/>
        <item x="809"/>
        <item x="868"/>
        <item x="81"/>
        <item x="628"/>
        <item x="448"/>
        <item x="284"/>
        <item x="136"/>
        <item x="888"/>
        <item x="327"/>
        <item x="233"/>
        <item x="691"/>
        <item x="193"/>
        <item x="838"/>
        <item x="497"/>
        <item x="387"/>
        <item x="332"/>
        <item x="651"/>
        <item x="350"/>
        <item x="893"/>
        <item x="742"/>
        <item x="632"/>
        <item x="197"/>
        <item x="317"/>
        <item x="681"/>
        <item x="99"/>
        <item x="175"/>
        <item x="665"/>
        <item x="603"/>
        <item x="845"/>
        <item x="268"/>
        <item x="851"/>
        <item x="640"/>
        <item x="749"/>
        <item x="605"/>
        <item x="331"/>
        <item x="447"/>
        <item x="698"/>
        <item x="80"/>
        <item x="279"/>
        <item x="195"/>
        <item x="709"/>
        <item x="481"/>
        <item x="433"/>
        <item x="644"/>
        <item x="857"/>
        <item x="794"/>
        <item x="453"/>
        <item x="607"/>
        <item x="675"/>
        <item x="67"/>
        <item x="478"/>
        <item x="147"/>
        <item x="382"/>
        <item x="621"/>
        <item x="741"/>
        <item x="731"/>
        <item x="202"/>
        <item x="516"/>
        <item x="40"/>
        <item x="266"/>
        <item x="518"/>
        <item x="847"/>
        <item x="381"/>
        <item x="45"/>
        <item x="696"/>
        <item x="577"/>
        <item x="249"/>
        <item x="774"/>
        <item x="16"/>
        <item x="712"/>
        <item x="296"/>
        <item x="363"/>
        <item x="700"/>
        <item x="759"/>
        <item x="505"/>
        <item x="493"/>
        <item x="21"/>
        <item x="18"/>
        <item x="770"/>
        <item x="36"/>
        <item x="391"/>
        <item x="113"/>
        <item x="340"/>
        <item x="730"/>
        <item x="223"/>
        <item x="892"/>
        <item x="777"/>
        <item x="499"/>
        <item x="773"/>
        <item x="126"/>
        <item x="264"/>
        <item x="310"/>
        <item x="724"/>
        <item x="335"/>
        <item x="728"/>
        <item x="116"/>
        <item x="849"/>
        <item x="464"/>
        <item x="635"/>
        <item x="795"/>
        <item x="539"/>
        <item x="743"/>
        <item x="883"/>
        <item x="86"/>
        <item x="311"/>
        <item x="128"/>
        <item x="162"/>
        <item x="830"/>
        <item x="821"/>
        <item x="837"/>
        <item x="376"/>
        <item x="209"/>
        <item x="347"/>
        <item x="708"/>
        <item x="139"/>
        <item x="117"/>
        <item x="874"/>
        <item x="746"/>
        <item x="427"/>
        <item x="601"/>
        <item x="596"/>
        <item x="339"/>
        <item x="320"/>
        <item x="270"/>
        <item x="352"/>
        <item x="769"/>
        <item x="138"/>
        <item x="110"/>
        <item x="816"/>
        <item x="486"/>
        <item x="638"/>
        <item x="442"/>
        <item x="8"/>
        <item x="588"/>
        <item x="801"/>
        <item x="492"/>
        <item x="591"/>
        <item x="304"/>
        <item x="611"/>
        <item x="51"/>
        <item x="31"/>
        <item x="104"/>
        <item x="852"/>
        <item x="456"/>
        <item x="199"/>
        <item x="561"/>
        <item x="484"/>
        <item x="858"/>
        <item x="196"/>
        <item x="172"/>
        <item x="585"/>
        <item x="547"/>
        <item x="653"/>
        <item x="211"/>
        <item x="680"/>
        <item x="90"/>
        <item x="210"/>
        <item x="314"/>
        <item x="440"/>
        <item x="111"/>
        <item x="901"/>
        <item x="572"/>
        <item x="750"/>
        <item x="163"/>
        <item x="502"/>
        <item x="716"/>
        <item x="799"/>
        <item x="57"/>
        <item x="479"/>
        <item x="2"/>
        <item x="711"/>
        <item x="371"/>
        <item x="383"/>
        <item x="71"/>
        <item x="96"/>
        <item x="411"/>
        <item x="812"/>
        <item x="11"/>
        <item x="820"/>
        <item x="677"/>
        <item x="889"/>
        <item x="719"/>
        <item x="180"/>
        <item x="609"/>
        <item x="24"/>
        <item x="203"/>
        <item x="501"/>
        <item x="834"/>
        <item x="27"/>
        <item x="48"/>
        <item x="102"/>
        <item x="132"/>
        <item x="124"/>
        <item x="253"/>
        <item x="470"/>
        <item x="532"/>
        <item x="222"/>
        <item x="624"/>
        <item x="727"/>
        <item x="134"/>
        <item x="435"/>
        <item x="44"/>
        <item x="321"/>
        <item x="95"/>
        <item x="143"/>
        <item x="295"/>
        <item x="61"/>
        <item x="513"/>
        <item x="800"/>
        <item x="642"/>
        <item x="225"/>
        <item x="538"/>
        <item x="238"/>
        <item x="84"/>
        <item x="98"/>
        <item x="633"/>
        <item x="35"/>
        <item x="421"/>
        <item x="87"/>
        <item x="657"/>
        <item x="785"/>
        <item x="602"/>
        <item x="903"/>
        <item x="20"/>
        <item x="379"/>
        <item x="424"/>
        <item x="688"/>
        <item x="579"/>
        <item x="292"/>
        <item x="738"/>
        <item x="68"/>
        <item x="293"/>
        <item x="428"/>
        <item x="594"/>
        <item x="414"/>
        <item x="231"/>
        <item x="112"/>
        <item x="720"/>
        <item x="425"/>
        <item x="25"/>
        <item x="3"/>
        <item x="593"/>
        <item x="625"/>
        <item x="140"/>
        <item x="97"/>
        <item x="403"/>
        <item x="839"/>
        <item x="854"/>
        <item x="32"/>
        <item x="517"/>
        <item x="434"/>
        <item x="183"/>
        <item x="589"/>
        <item x="224"/>
        <item x="267"/>
        <item x="528"/>
        <item x="753"/>
        <item x="441"/>
        <item x="118"/>
        <item x="419"/>
        <item x="860"/>
        <item x="408"/>
        <item x="526"/>
        <item x="109"/>
        <item x="418"/>
        <item x="291"/>
        <item x="450"/>
        <item x="182"/>
        <item x="667"/>
        <item x="714"/>
        <item x="213"/>
        <item x="422"/>
        <item x="372"/>
        <item x="179"/>
        <item x="850"/>
        <item x="458"/>
        <item x="319"/>
        <item x="840"/>
        <item x="265"/>
        <item x="129"/>
        <item x="14"/>
        <item x="280"/>
        <item x="755"/>
        <item x="864"/>
        <item x="108"/>
        <item x="261"/>
        <item x="318"/>
        <item x="308"/>
        <item x="637"/>
        <item x="247"/>
        <item x="631"/>
        <item x="515"/>
        <item x="236"/>
        <item x="562"/>
        <item x="522"/>
        <item x="303"/>
        <item x="227"/>
        <item x="244"/>
        <item x="641"/>
        <item x="725"/>
        <item x="388"/>
        <item x="290"/>
        <item x="690"/>
        <item x="643"/>
        <item x="301"/>
        <item x="137"/>
        <item x="701"/>
        <item x="283"/>
        <item x="114"/>
        <item x="145"/>
        <item x="426"/>
        <item x="500"/>
        <item x="405"/>
        <item x="395"/>
        <item x="451"/>
        <item x="646"/>
        <item x="161"/>
        <item x="454"/>
        <item x="669"/>
        <item x="783"/>
        <item x="797"/>
        <item x="312"/>
        <item x="41"/>
        <item x="30"/>
        <item x="832"/>
        <item x="875"/>
        <item x="135"/>
        <item x="237"/>
        <item x="659"/>
        <item x="100"/>
        <item x="76"/>
        <item x="410"/>
        <item x="26"/>
        <item x="159"/>
        <item x="334"/>
        <item x="306"/>
        <item x="772"/>
        <item x="899"/>
        <item x="184"/>
        <item x="142"/>
        <item x="582"/>
        <item x="9"/>
        <item x="905"/>
        <item x="880"/>
        <item x="149"/>
        <item x="315"/>
        <item x="694"/>
        <item x="503"/>
        <item x="75"/>
        <item x="533"/>
        <item x="697"/>
        <item x="877"/>
        <item x="17"/>
        <item x="28"/>
        <item x="544"/>
        <item x="910"/>
        <item x="766"/>
        <item x="94"/>
        <item x="909"/>
        <item x="392"/>
        <item x="437"/>
        <item x="242"/>
        <item x="622"/>
        <item x="269"/>
        <item x="566"/>
        <item x="732"/>
        <item x="613"/>
        <item x="692"/>
        <item x="22"/>
        <item x="704"/>
        <item x="192"/>
        <item x="763"/>
        <item x="189"/>
        <item x="876"/>
        <item x="360"/>
        <item x="457"/>
        <item x="240"/>
        <item x="512"/>
        <item x="664"/>
        <item x="146"/>
        <item x="386"/>
        <item x="734"/>
        <item x="507"/>
        <item x="748"/>
        <item x="154"/>
        <item x="806"/>
        <item x="78"/>
        <item x="744"/>
        <item x="548"/>
        <item x="246"/>
        <item x="52"/>
        <item x="491"/>
        <item x="706"/>
        <item x="581"/>
        <item x="537"/>
        <item x="804"/>
        <item x="536"/>
        <item x="756"/>
        <item x="778"/>
        <item x="351"/>
        <item x="459"/>
        <item x="131"/>
        <item x="567"/>
        <item x="508"/>
        <item x="670"/>
        <item x="833"/>
        <item x="897"/>
        <item x="185"/>
        <item x="282"/>
        <item x="121"/>
        <item x="346"/>
        <item x="220"/>
        <item x="586"/>
        <item x="413"/>
        <item x="56"/>
        <item x="92"/>
        <item x="29"/>
        <item x="462"/>
        <item x="460"/>
        <item x="726"/>
        <item x="713"/>
        <item x="77"/>
        <item x="600"/>
        <item x="552"/>
        <item x="879"/>
        <item x="630"/>
        <item x="63"/>
        <item x="358"/>
        <item x="53"/>
        <item x="322"/>
        <item x="141"/>
        <item x="752"/>
        <item x="490"/>
        <item x="353"/>
        <item x="446"/>
        <item x="50"/>
        <item x="250"/>
        <item x="46"/>
        <item x="560"/>
        <item x="535"/>
        <item x="848"/>
        <item x="258"/>
        <item x="523"/>
        <item x="580"/>
        <item x="831"/>
        <item x="702"/>
        <item x="723"/>
        <item x="82"/>
        <item x="215"/>
        <item x="739"/>
        <item x="436"/>
        <item x="218"/>
        <item x="550"/>
        <item x="337"/>
        <item x="273"/>
        <item x="93"/>
        <item x="775"/>
        <item x="214"/>
        <item x="190"/>
        <item x="808"/>
        <item x="409"/>
        <item x="568"/>
        <item x="302"/>
        <item x="323"/>
        <item x="761"/>
        <item x="814"/>
        <item x="289"/>
        <item x="174"/>
        <item x="47"/>
        <item x="6"/>
        <item x="65"/>
        <item x="822"/>
        <item x="898"/>
        <item x="514"/>
        <item x="348"/>
        <item x="343"/>
        <item x="219"/>
        <item x="256"/>
        <item x="275"/>
        <item x="7"/>
        <item x="420"/>
        <item x="157"/>
        <item x="171"/>
        <item x="656"/>
        <item x="541"/>
        <item x="349"/>
        <item x="571"/>
        <item x="699"/>
        <item x="344"/>
        <item x="563"/>
        <item x="543"/>
        <item x="178"/>
        <item x="342"/>
        <item x="627"/>
        <item x="73"/>
        <item x="619"/>
        <item x="400"/>
        <item x="91"/>
        <item x="584"/>
        <item x="803"/>
        <item x="855"/>
        <item x="466"/>
        <item x="298"/>
        <item x="367"/>
        <item x="758"/>
        <item x="286"/>
        <item x="389"/>
        <item x="645"/>
        <item x="673"/>
        <item x="781"/>
        <item x="64"/>
        <item x="397"/>
        <item x="634"/>
        <item x="818"/>
        <item x="230"/>
        <item x="271"/>
        <item x="444"/>
        <item x="377"/>
        <item x="825"/>
        <item x="618"/>
        <item x="553"/>
        <item x="764"/>
        <item x="511"/>
        <item x="555"/>
        <item x="853"/>
        <item x="828"/>
        <item x="689"/>
        <item x="721"/>
        <item x="66"/>
        <item x="170"/>
        <item x="355"/>
        <item x="461"/>
        <item x="85"/>
        <item x="740"/>
        <item x="252"/>
        <item x="423"/>
        <item x="384"/>
        <item x="362"/>
        <item x="736"/>
        <item x="782"/>
        <item x="274"/>
        <item x="676"/>
        <item x="393"/>
        <item x="200"/>
        <item x="823"/>
        <item x="226"/>
        <item x="187"/>
        <item x="324"/>
        <item x="487"/>
        <item x="902"/>
        <item x="431"/>
        <item x="148"/>
        <item x="884"/>
        <item x="887"/>
        <item x="891"/>
        <item x="907"/>
        <item x="792"/>
        <item x="718"/>
        <item x="861"/>
        <item x="34"/>
        <item x="336"/>
        <item x="15"/>
        <item x="272"/>
        <item x="325"/>
        <item x="235"/>
        <item x="278"/>
        <item x="626"/>
        <item x="221"/>
        <item x="357"/>
        <item x="835"/>
        <item x="762"/>
        <item x="364"/>
        <item x="878"/>
        <item x="234"/>
        <item x="204"/>
        <item x="798"/>
        <item x="705"/>
        <item x="802"/>
        <item x="615"/>
        <item x="373"/>
        <item x="595"/>
        <item x="452"/>
        <item x="23"/>
        <item x="546"/>
        <item x="629"/>
        <item x="583"/>
        <item x="394"/>
        <item x="119"/>
        <item x="682"/>
        <item x="549"/>
        <item x="1"/>
        <item x="788"/>
        <item x="776"/>
        <item x="160"/>
        <item x="474"/>
        <item x="655"/>
        <item x="870"/>
        <item x="127"/>
        <item x="217"/>
        <item x="754"/>
        <item x="590"/>
        <item x="176"/>
        <item x="467"/>
        <item x="208"/>
        <item x="575"/>
        <item x="79"/>
        <item x="38"/>
        <item x="365"/>
        <item x="791"/>
        <item x="867"/>
        <item x="534"/>
        <item x="784"/>
        <item x="796"/>
        <item x="243"/>
        <item x="687"/>
        <item x="449"/>
        <item x="164"/>
        <item x="169"/>
        <item x="559"/>
        <item x="37"/>
        <item x="33"/>
        <item x="471"/>
        <item x="432"/>
        <item x="685"/>
        <item x="120"/>
        <item x="313"/>
        <item x="369"/>
        <item x="245"/>
        <item x="556"/>
        <item x="793"/>
        <item x="39"/>
        <item x="678"/>
        <item x="747"/>
        <item x="155"/>
        <item x="519"/>
        <item x="710"/>
        <item x="188"/>
        <item x="445"/>
        <item x="765"/>
        <item x="623"/>
        <item x="477"/>
        <item x="58"/>
        <item x="228"/>
        <item x="661"/>
        <item x="842"/>
        <item x="865"/>
        <item x="133"/>
        <item x="13"/>
        <item x="846"/>
        <item x="483"/>
        <item x="191"/>
        <item x="663"/>
        <item x="527"/>
        <item x="294"/>
        <item x="707"/>
        <item x="859"/>
        <item x="370"/>
        <item x="658"/>
        <item x="735"/>
        <item x="439"/>
        <item x="443"/>
        <item x="662"/>
        <item x="241"/>
        <item x="173"/>
        <item x="455"/>
        <item x="330"/>
        <item x="101"/>
        <item x="780"/>
        <item x="257"/>
        <item x="542"/>
        <item x="125"/>
        <item x="620"/>
        <item x="89"/>
        <item x="380"/>
        <item x="576"/>
        <item x="19"/>
        <item x="255"/>
        <item x="212"/>
        <item x="569"/>
        <item x="333"/>
        <item x="263"/>
        <item x="156"/>
        <item x="406"/>
        <item x="668"/>
        <item x="216"/>
        <item x="166"/>
        <item x="557"/>
        <item x="872"/>
        <item x="610"/>
        <item x="767"/>
        <item x="472"/>
        <item x="167"/>
        <item x="604"/>
        <item x="587"/>
        <item x="869"/>
        <item x="328"/>
        <item x="88"/>
        <item x="612"/>
        <item x="297"/>
        <item x="488"/>
        <item x="404"/>
        <item x="882"/>
        <item x="248"/>
        <item x="844"/>
        <item x="660"/>
        <item x="703"/>
        <item x="229"/>
        <item x="811"/>
        <item x="908"/>
        <item x="545"/>
        <item x="904"/>
        <item x="885"/>
        <item x="307"/>
        <item x="10"/>
        <item x="650"/>
        <item x="578"/>
        <item x="338"/>
        <item x="150"/>
        <item x="74"/>
        <item x="912"/>
        <item x="115"/>
        <item x="510"/>
        <item x="648"/>
        <item x="894"/>
        <item x="599"/>
        <item x="207"/>
        <item x="62"/>
        <item x="153"/>
        <item x="826"/>
        <item x="345"/>
        <item x="768"/>
        <item x="186"/>
        <item x="598"/>
        <item x="671"/>
        <item x="429"/>
        <item x="733"/>
        <item x="4"/>
        <item x="103"/>
        <item x="520"/>
        <item x="43"/>
        <item x="181"/>
        <item x="787"/>
        <item x="401"/>
        <item x="900"/>
        <item x="151"/>
        <item x="684"/>
        <item x="573"/>
        <item x="597"/>
        <item x="805"/>
        <item x="813"/>
        <item x="494"/>
        <item x="564"/>
        <item x="469"/>
        <item x="817"/>
        <item x="309"/>
        <item x="415"/>
        <item x="417"/>
        <item x="570"/>
        <item x="715"/>
        <item x="276"/>
        <item x="329"/>
        <item x="790"/>
        <item x="608"/>
        <item x="525"/>
        <item x="368"/>
        <item x="49"/>
        <item x="239"/>
        <item x="540"/>
        <item x="529"/>
        <item x="616"/>
        <item x="285"/>
        <item x="12"/>
        <item x="359"/>
        <item x="485"/>
        <item x="509"/>
        <item x="374"/>
        <item x="378"/>
        <item x="5"/>
        <item x="430"/>
        <item x="205"/>
        <item x="366"/>
        <item x="326"/>
        <item x="60"/>
        <item x="83"/>
        <item x="843"/>
        <item x="649"/>
        <item x="305"/>
        <item x="288"/>
        <item x="771"/>
        <item x="592"/>
        <item x="316"/>
        <item x="647"/>
        <item x="906"/>
        <item x="614"/>
        <item x="863"/>
        <item x="786"/>
        <item x="396"/>
        <item x="476"/>
        <item x="165"/>
        <item x="824"/>
        <item x="695"/>
        <item x="475"/>
        <item x="895"/>
        <item x="55"/>
        <item x="438"/>
        <item x="168"/>
        <item x="259"/>
        <item x="896"/>
        <item x="277"/>
        <item x="757"/>
        <item x="482"/>
        <item x="890"/>
        <item x="827"/>
        <item x="465"/>
        <item x="198"/>
        <item x="354"/>
        <item x="412"/>
        <item x="871"/>
        <item x="751"/>
        <item x="639"/>
        <item x="683"/>
        <item x="881"/>
        <item x="341"/>
        <item x="679"/>
        <item x="551"/>
        <item x="841"/>
        <item x="810"/>
        <item x="530"/>
        <item x="177"/>
        <item x="574"/>
        <item x="42"/>
        <item x="836"/>
        <item x="399"/>
        <item x="866"/>
        <item x="70"/>
        <item x="856"/>
        <item x="672"/>
        <item x="873"/>
        <item x="130"/>
        <item x="480"/>
        <item x="201"/>
        <item x="287"/>
        <item x="496"/>
        <item x="686"/>
        <item x="122"/>
        <item x="206"/>
        <item x="693"/>
        <item x="144"/>
        <item x="729"/>
        <item x="489"/>
        <item x="251"/>
        <item x="385"/>
        <item x="407"/>
        <item x="524"/>
        <item x="617"/>
        <item x="554"/>
        <item x="789"/>
        <item x="194"/>
        <item x="674"/>
        <item x="498"/>
        <item x="107"/>
        <item x="911"/>
        <item x="152"/>
        <item x="815"/>
        <item t="default"/>
      </items>
      <autoSortScope>
        <pivotArea dataOnly="0" outline="0" fieldPosition="0">
          <references count="1">
            <reference field="4294967294" count="1" selected="0">
              <x v="0"/>
            </reference>
          </references>
        </pivotArea>
      </autoSortScope>
    </pivotField>
    <pivotField multipleItemSelectionAllowed="1" showAll="0">
      <items count="7">
        <item x="5"/>
        <item h="1" x="4"/>
        <item h="1" x="3"/>
        <item h="1" x="2"/>
        <item h="1" x="1"/>
        <item h="1" x="0"/>
        <item t="default"/>
      </items>
    </pivotField>
    <pivotField showAll="0"/>
    <pivotField showAll="0"/>
    <pivotField dataField="1" showAll="0"/>
    <pivotField multipleItemSelectionAllowed="1" showAll="0">
      <items count="4">
        <item h="1" x="1"/>
        <item x="2"/>
        <item h="1" x="0"/>
        <item t="default"/>
      </items>
    </pivotField>
    <pivotField axis="axisPage" multipleItemSelectionAllowed="1"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4"/>
  </rowFields>
  <rowItems count="16">
    <i>
      <x v="28"/>
    </i>
    <i>
      <x v="125"/>
    </i>
    <i>
      <x v="831"/>
    </i>
    <i>
      <x v="646"/>
    </i>
    <i>
      <x v="255"/>
    </i>
    <i>
      <x v="237"/>
    </i>
    <i>
      <x v="126"/>
    </i>
    <i>
      <x v="20"/>
    </i>
    <i>
      <x v="17"/>
    </i>
    <i>
      <x v="639"/>
    </i>
    <i>
      <x v="785"/>
    </i>
    <i>
      <x v="826"/>
    </i>
    <i>
      <x v="289"/>
    </i>
    <i>
      <x v="218"/>
    </i>
    <i>
      <x v="518"/>
    </i>
    <i t="grand">
      <x/>
    </i>
  </rowItems>
  <colItems count="1">
    <i/>
  </colItems>
  <pageFields count="1">
    <pageField fld="10" hier="-1"/>
  </pageFields>
  <dataFields count="1">
    <dataField name="Sum of Total Sale (USD)" fld="8"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filters count="1">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F6D97-03F2-4278-86B6-AA3CC9488EA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Country">
  <location ref="A23:B27"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dataField="1"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9"/>
  </rowFields>
  <rowItems count="4">
    <i>
      <x v="2"/>
    </i>
    <i>
      <x/>
    </i>
    <i>
      <x v="1"/>
    </i>
    <i t="grand">
      <x/>
    </i>
  </rowItems>
  <colItems count="1">
    <i/>
  </colItems>
  <dataFields count="1">
    <dataField name="Sum of Total Sale (USD)" fld="8" baseField="0" baseItem="0"/>
  </dataFields>
  <chartFormats count="4">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9" count="1" selected="0">
            <x v="2"/>
          </reference>
        </references>
      </pivotArea>
    </chartFormat>
    <chartFormat chart="5" format="11">
      <pivotArea type="data" outline="0" fieldPosition="0">
        <references count="2">
          <reference field="4294967294" count="1" selected="0">
            <x v="0"/>
          </reference>
          <reference field="9" count="1" selected="0">
            <x v="0"/>
          </reference>
        </references>
      </pivotArea>
    </chartFormat>
    <chartFormat chart="5" format="12">
      <pivotArea type="data" outline="0" fieldPosition="0">
        <references count="2">
          <reference field="4294967294" count="1" selected="0">
            <x v="0"/>
          </reference>
          <reference field="9" count="1" selected="0">
            <x v="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5EA6C41-96AB-4F1D-8C9F-6C9AE006CB3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Coffee Type">
  <location ref="A30:B35"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dataField="1" showAll="0"/>
    <pivotField axis="axisRow" showAll="0" sortType="descending">
      <items count="5">
        <item x="2"/>
        <item x="1"/>
        <item x="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5">
    <i>
      <x/>
    </i>
    <i>
      <x v="3"/>
    </i>
    <i>
      <x v="1"/>
    </i>
    <i>
      <x v="2"/>
    </i>
    <i t="grand">
      <x/>
    </i>
  </rowItems>
  <colItems count="1">
    <i/>
  </colItems>
  <dataFields count="1">
    <dataField name="Sum of Quantity" fld="5"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5C3B55-DC8A-4993-8571-A0EB630AADF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rowHeaderCaption="Coffee Type">
  <location ref="A3:B8"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axis="axisRow" showAll="0" sortType="descending">
      <items count="5">
        <item x="2"/>
        <item x="1"/>
        <item x="0"/>
        <item x="3"/>
        <item t="default"/>
      </items>
      <autoSortScope>
        <pivotArea dataOnly="0" outline="0" fieldPosition="0">
          <references count="1">
            <reference field="4294967294" count="1" selected="0">
              <x v="0"/>
            </reference>
          </references>
        </pivotArea>
      </autoSortScope>
    </pivotField>
    <pivotField showAll="0"/>
    <pivotField dataField="1" showAll="0">
      <items count="197">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5">
    <i>
      <x v="1"/>
    </i>
    <i>
      <x v="2"/>
    </i>
    <i>
      <x/>
    </i>
    <i>
      <x v="3"/>
    </i>
    <i t="grand">
      <x/>
    </i>
  </rowItems>
  <colItems count="1">
    <i/>
  </colItems>
  <dataFields count="1">
    <dataField name="Sum of Total Sale (USD)" fld="8" baseField="0" baseItem="0"/>
  </dataFields>
  <chartFormats count="2">
    <chartFormat chart="10" format="3" series="1">
      <pivotArea type="data" outline="0" fieldPosition="0">
        <references count="1">
          <reference field="4294967294" count="1" selected="0">
            <x v="0"/>
          </reference>
        </references>
      </pivotArea>
    </chartFormat>
    <chartFormat chart="10" format="4">
      <pivotArea type="data" outline="0" fieldPosition="0">
        <references count="2">
          <reference field="4294967294" count="1" selected="0">
            <x v="0"/>
          </reference>
          <reference field="6" count="1" selected="0">
            <x v="3"/>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A5CD5AB-20AC-41D0-A350-BFADFC358724}" name="PivotTable12"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TS by Month/Year" colHeaderCaption="">
  <location ref="A55:E69" firstHeaderRow="1" firstDataRow="2"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dataField="1" showAll="0">
      <items count="197">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axis="axisRow" showAll="0" defaultSubtotal="0">
      <items count="14">
        <item x="0"/>
        <item x="1"/>
        <item x="2"/>
        <item x="3"/>
        <item x="4"/>
        <item x="5"/>
        <item x="6"/>
        <item x="7"/>
        <item x="8"/>
        <item x="9"/>
        <item x="10"/>
        <item x="11"/>
        <item x="12"/>
        <item x="13"/>
      </items>
    </pivotField>
    <pivotField showAll="0" defaultSubtotal="0"/>
    <pivotField axis="axisCol" showAll="0" defaultSubtotal="0">
      <items count="6">
        <item x="0"/>
        <item x="1"/>
        <item x="2"/>
        <item x="3"/>
        <item x="4"/>
        <item x="5"/>
      </items>
    </pivotField>
  </pivotFields>
  <rowFields count="1">
    <field x="15"/>
  </rowFields>
  <rowItems count="13">
    <i>
      <x v="1"/>
    </i>
    <i>
      <x v="2"/>
    </i>
    <i>
      <x v="3"/>
    </i>
    <i>
      <x v="4"/>
    </i>
    <i>
      <x v="5"/>
    </i>
    <i>
      <x v="6"/>
    </i>
    <i>
      <x v="7"/>
    </i>
    <i>
      <x v="8"/>
    </i>
    <i>
      <x v="9"/>
    </i>
    <i>
      <x v="10"/>
    </i>
    <i>
      <x v="11"/>
    </i>
    <i>
      <x v="12"/>
    </i>
    <i t="grand">
      <x/>
    </i>
  </rowItems>
  <colFields count="1">
    <field x="17"/>
  </colFields>
  <colItems count="4">
    <i>
      <x v="1"/>
    </i>
    <i>
      <x v="2"/>
    </i>
    <i>
      <x v="3"/>
    </i>
    <i>
      <x v="4"/>
    </i>
  </colItems>
  <dataFields count="1">
    <dataField name="Sum of Total Sale (USD)" fld="8" baseField="0" baseItem="0"/>
  </dataFields>
  <chartFormats count="5">
    <chartFormat chart="0" format="0" series="1">
      <pivotArea type="data" outline="0" fieldPosition="0">
        <references count="2">
          <reference field="4294967294" count="1" selected="0">
            <x v="0"/>
          </reference>
          <reference field="17" count="1" selected="0">
            <x v="1"/>
          </reference>
        </references>
      </pivotArea>
    </chartFormat>
    <chartFormat chart="0" format="1" series="1">
      <pivotArea type="data" outline="0" fieldPosition="0">
        <references count="2">
          <reference field="4294967294" count="1" selected="0">
            <x v="0"/>
          </reference>
          <reference field="17" count="1" selected="0">
            <x v="2"/>
          </reference>
        </references>
      </pivotArea>
    </chartFormat>
    <chartFormat chart="0" format="2" series="1">
      <pivotArea type="data" outline="0" fieldPosition="0">
        <references count="2">
          <reference field="4294967294" count="1" selected="0">
            <x v="0"/>
          </reference>
          <reference field="17" count="1" selected="0">
            <x v="3"/>
          </reference>
        </references>
      </pivotArea>
    </chartFormat>
    <chartFormat chart="0" format="3" series="1">
      <pivotArea type="data" outline="0" fieldPosition="0">
        <references count="2">
          <reference field="4294967294" count="1" selected="0">
            <x v="0"/>
          </reference>
          <reference field="17" count="1" selected="0">
            <x v="4"/>
          </reference>
        </references>
      </pivotArea>
    </chartFormat>
    <chartFormat chart="0" format="4"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A8458B3-FAC3-4BB6-9EBE-68EB8E273418}" autoFormatId="16" applyNumberFormats="0" applyBorderFormats="0" applyFontFormats="0" applyPatternFormats="0" applyAlignmentFormats="0" applyWidthHeightFormats="0">
  <queryTableRefresh nextId="17" unboundColumnsRight="1">
    <queryTableFields count="15">
      <queryTableField id="1" name="Order ID" tableColumnId="1"/>
      <queryTableField id="2" name="Order Date" tableColumnId="2"/>
      <queryTableField id="3" name="Customer ID" tableColumnId="3"/>
      <queryTableField id="4" name="Product ID" tableColumnId="4"/>
      <queryTableField id="5" name="Customer Name" tableColumnId="5"/>
      <queryTableField id="6" name="Quantity" tableColumnId="6"/>
      <queryTableField id="7" name="Coffee Type" tableColumnId="7"/>
      <queryTableField id="8" name="Unit Price" tableColumnId="8"/>
      <queryTableField id="9" name="Total Sale" tableColumnId="9"/>
      <queryTableField id="10" name="Country" tableColumnId="10"/>
      <queryTableField id="11" name="Loyalty Card" tableColumnId="11"/>
      <queryTableField id="12" name="Roast Type" tableColumnId="12"/>
      <queryTableField id="13" name="Size" tableColumnId="13"/>
      <queryTableField id="14" name="Year" tableColumnId="14"/>
      <queryTableField id="15" dataBound="0"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88BF319-5FD8-4F96-B8D4-E39753A4E0CF}" autoFormatId="16" applyNumberFormats="0" applyBorderFormats="0" applyFontFormats="0" applyPatternFormats="0" applyAlignmentFormats="0" applyWidthHeightFormats="0">
  <queryTableRefresh nextId="10">
    <queryTableFields count="9">
      <queryTableField id="1" name="Customer ID" tableColumnId="1"/>
      <queryTableField id="2" name="Customer Name" tableColumnId="2"/>
      <queryTableField id="3" name="Email" tableColumnId="3"/>
      <queryTableField id="4" name="Phone Number" tableColumnId="4"/>
      <queryTableField id="5" name="Address Line 1" tableColumnId="5"/>
      <queryTableField id="6" name="City" tableColumnId="6"/>
      <queryTableField id="7" name="Country" tableColumnId="7"/>
      <queryTableField id="8" name="Postcode" tableColumnId="8"/>
      <queryTableField id="9" name="Loyalty Card"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1F4F3510-D6BB-4A06-A429-9AD77857813A}" sourceName="Roast Type">
  <pivotTables>
    <pivotTable tabId="25" name="PivotTable1"/>
    <pivotTable tabId="25" name="PivotTable2"/>
    <pivotTable tabId="25" name="PivotTable3"/>
    <pivotTable tabId="25" name="PivotTable4"/>
    <pivotTable tabId="25" name="PivotTable6"/>
    <pivotTable tabId="25" name="PivotTable7"/>
    <pivotTable tabId="25" name="PivotTable8"/>
    <pivotTable tabId="25" name="PivotTable9"/>
    <pivotTable tabId="25" name="PivotTable12"/>
  </pivotTables>
  <data>
    <tabular pivotCacheId="1446517975">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04F1630-1214-4F38-AEBF-82ECDE1313D0}" sourceName="Year">
  <pivotTables>
    <pivotTable tabId="25" name="PivotTable4"/>
    <pivotTable tabId="25" name="PivotTable1"/>
    <pivotTable tabId="25" name="PivotTable2"/>
    <pivotTable tabId="25" name="PivotTable3"/>
    <pivotTable tabId="25" name="PivotTable6"/>
    <pivotTable tabId="25" name="PivotTable7"/>
    <pivotTable tabId="25" name="PivotTable8"/>
    <pivotTable tabId="25" name="PivotTable9"/>
    <pivotTable tabId="25" name="PivotTable12"/>
  </pivotTables>
  <data>
    <tabular pivotCacheId="1446517975">
      <items count="4">
        <i x="1" s="1"/>
        <i x="3"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0F7C2E4-4915-4D20-903C-F655EB47067A}" sourceName="Loyalty Card">
  <pivotTables>
    <pivotTable tabId="25" name="PivotTable1"/>
    <pivotTable tabId="25" name="PivotTable2"/>
    <pivotTable tabId="25" name="PivotTable3"/>
    <pivotTable tabId="25" name="PivotTable4"/>
    <pivotTable tabId="25" name="PivotTable6"/>
    <pivotTable tabId="25" name="PivotTable7"/>
    <pivotTable tabId="25" name="PivotTable8"/>
    <pivotTable tabId="25" name="PivotTable9"/>
    <pivotTable tabId="25" name="PivotTable12"/>
  </pivotTables>
  <data>
    <tabular pivotCacheId="144651797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E98AFAD-35E7-4CC7-AB9C-1A8155480578}" sourceName="Size">
  <pivotTables>
    <pivotTable tabId="25" name="PivotTable1"/>
    <pivotTable tabId="25" name="PivotTable2"/>
    <pivotTable tabId="25" name="PivotTable3"/>
    <pivotTable tabId="25" name="PivotTable4"/>
    <pivotTable tabId="25" name="PivotTable6"/>
    <pivotTable tabId="25" name="PivotTable7"/>
    <pivotTable tabId="25" name="PivotTable8"/>
    <pivotTable tabId="25" name="PivotTable9"/>
    <pivotTable tabId="25" name="PivotTable12"/>
  </pivotTables>
  <data>
    <tabular pivotCacheId="1446517975">
      <items count="4">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1" xr10:uid="{75277831-4145-4ECC-B34D-8FF430416171}" cache="Slicer_Roast_Type" style="SlicerStyleDark3" rowHeight="241300"/>
  <slicer name="Year" xr10:uid="{7E574F9D-0B69-491D-A151-76739E6197CF}" cache="Slicer_Year" style="SlicerStyleDark3" rowHeight="241300"/>
  <slicer name="Loyalty Card" xr10:uid="{A0335D95-5059-4983-A5F1-9551C5CF8476}" cache="Slicer_Loyalty_Card" style="SlicerStyleDark3" rowHeight="241300"/>
  <slicer name="Size" xr10:uid="{C425B9B1-100E-4938-94FE-40B0AC1813E0}" cache="Slicer_Size" style="SlicerStyleDark3"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46DEF1-3ECC-4D32-AD15-A07E64383027}" name="OrderData" displayName="OrderData" ref="A1:M1001" totalsRowShown="0" headerRowDxfId="37">
  <tableColumns count="13">
    <tableColumn id="1" xr3:uid="{405D1154-CB37-43D1-B13C-3754538DA2FD}" name="Order ID" dataDxfId="36"/>
    <tableColumn id="2" xr3:uid="{D2DF21E0-A6E6-4DD6-9CE6-5524FADC4730}" name="Order Date" dataDxfId="35"/>
    <tableColumn id="3" xr3:uid="{5705A048-304B-40D0-95F9-901CF2B9625E}" name="Customer ID" dataDxfId="34"/>
    <tableColumn id="4" xr3:uid="{7B3BA701-AD18-4EA0-A04E-953527EC330B}" name="Product ID"/>
    <tableColumn id="9" xr3:uid="{5D0EE65A-8C5A-41F8-9730-8C08EADAFD7F}" name="Customer Name" dataDxfId="33">
      <calculatedColumnFormula array="1">_xlfn.XLOOKUP(OrderData[[#This Row],[Customer ID]],Table2_1[[#All],[Customer ID]],Table2_1[[#All],[Customer Name]])</calculatedColumnFormula>
    </tableColumn>
    <tableColumn id="5" xr3:uid="{31A561A0-80B1-41CA-8D54-0B415A2968CB}" name="Quantity" dataDxfId="32"/>
    <tableColumn id="6" xr3:uid="{144AAC2F-884B-4290-A500-67C269CB4AAF}" name="Coffee Type" dataDxfId="31">
      <calculatedColumnFormula>VLOOKUP(OrderData[[#This Row],[Product ID]],products!A:B,2,0)</calculatedColumnFormula>
    </tableColumn>
    <tableColumn id="7" xr3:uid="{582BCBC0-5CC4-404B-8501-386396B3BA41}" name="Unit Price" dataDxfId="30">
      <calculatedColumnFormula>_xlfn.XLOOKUP(D2, products!A:A, products!E:E)</calculatedColumnFormula>
    </tableColumn>
    <tableColumn id="8" xr3:uid="{29AD5EB5-DB56-403C-A7AC-20E35CB1F322}" name="Total Sale" dataDxfId="29">
      <calculatedColumnFormula>OrderData[[#This Row],[Quantity]]*OrderData[[#This Row],[Unit Price]]</calculatedColumnFormula>
    </tableColumn>
    <tableColumn id="12" xr3:uid="{15FB80B5-3311-4DA1-8811-0D84EBD8F57B}" name="Country" dataDxfId="28">
      <calculatedColumnFormula>_xlfn.XLOOKUP(OrderData[[#This Row],[Customer ID]],Table2_1[Customer ID],Table2_1[Country])</calculatedColumnFormula>
    </tableColumn>
    <tableColumn id="13" xr3:uid="{A2EA8C15-9CAE-4F89-A23A-CA59413F4902}" name="Loyalty Card" dataDxfId="27">
      <calculatedColumnFormula array="1">_xlfn.XLOOKUP(OrderData[[#This Row],[Customer ID]],Table2_1[[#All],[Customer ID]],Table2_1[[#All],[Loyalty Card]])</calculatedColumnFormula>
    </tableColumn>
    <tableColumn id="14" xr3:uid="{4019F91C-7CE2-4165-871E-655E4330A0F0}" name="Roast Type" dataDxfId="26">
      <calculatedColumnFormula>_xlfn.XLOOKUP(OrderData[[#This Row],[Product ID]],products!A:A,products!C:C)</calculatedColumnFormula>
    </tableColumn>
    <tableColumn id="15" xr3:uid="{D0CE6B4B-5A69-42E2-97F2-4E2393F72411}" name="Size" dataDxfId="25">
      <calculatedColumnFormula>_xlfn.XLOOKUP(OrderData[[#This Row],[Product ID]],products!A:A,products!D:D)</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525957-0D2A-41E1-B922-8302BBC0AE02}" name="OrderData_1" displayName="OrderData_1" ref="A1:O1001" tableType="queryTable" totalsRowShown="0">
  <autoFilter ref="A1:O1001" xr:uid="{BD525957-0D2A-41E1-B922-8302BBC0AE02}"/>
  <tableColumns count="15">
    <tableColumn id="1" xr3:uid="{BAA418E6-361E-4446-A328-339DDB19D99F}" uniqueName="1" name="Order ID" queryTableFieldId="1" dataDxfId="24"/>
    <tableColumn id="2" xr3:uid="{D196DECB-4426-42E5-BAA1-2997A3BBA1E5}" uniqueName="2" name="Order Date" queryTableFieldId="2" dataDxfId="23"/>
    <tableColumn id="3" xr3:uid="{9471C45E-2918-4E84-AFC9-8C3831E48CB7}" uniqueName="3" name="Customer ID" queryTableFieldId="3" dataDxfId="22"/>
    <tableColumn id="4" xr3:uid="{27E2F468-75A5-4801-B52D-7CADD0E68963}" uniqueName="4" name="Product ID" queryTableFieldId="4" dataDxfId="21"/>
    <tableColumn id="5" xr3:uid="{0F4506B0-C31A-43A6-8E46-881D5B6A0D91}" uniqueName="5" name="Customer Name" queryTableFieldId="5" dataDxfId="20"/>
    <tableColumn id="6" xr3:uid="{5C1D8AA6-BAA9-458E-945E-F7438498C256}" uniqueName="6" name="Quantity" queryTableFieldId="6"/>
    <tableColumn id="7" xr3:uid="{7A6CE873-C07A-4929-A5A7-74E3CE513275}" uniqueName="7" name="Coffee Type" queryTableFieldId="7" dataDxfId="19"/>
    <tableColumn id="8" xr3:uid="{32986226-F4D8-470D-89D6-337EE028939F}" uniqueName="8" name="Unit Price (USD)" queryTableFieldId="8"/>
    <tableColumn id="9" xr3:uid="{FC136C72-8438-4089-ACF0-77E3E2453EF9}" uniqueName="9" name="Total Sale (USD)" queryTableFieldId="9"/>
    <tableColumn id="10" xr3:uid="{39D0DD3A-E1E9-44CD-A9AF-73EDB91FB114}" uniqueName="10" name="Country" queryTableFieldId="10" dataDxfId="18"/>
    <tableColumn id="11" xr3:uid="{D60A1924-A0A3-4362-8803-35A3A1B2693B}" uniqueName="11" name="Loyalty Card" queryTableFieldId="11" dataDxfId="17"/>
    <tableColumn id="12" xr3:uid="{8EEF924B-4DE9-4919-B32F-F834C24A7678}" uniqueName="12" name="Roast Type" queryTableFieldId="12" dataDxfId="16"/>
    <tableColumn id="13" xr3:uid="{DCC41D96-EE99-4065-9D36-487772FEEE56}" uniqueName="13" name="Size" queryTableFieldId="13"/>
    <tableColumn id="14" xr3:uid="{AA99BA5A-4B24-46AF-8C62-CAFDBC76DF5E}" uniqueName="14" name="Year" queryTableFieldId="14"/>
    <tableColumn id="15" xr3:uid="{8960C2F4-D1DE-4F3A-AE77-2C406C8C51A0}" uniqueName="15" name="Profit (USD)" queryTableFieldId="15" dataDxfId="15">
      <calculatedColumnFormula>_xlfn.XLOOKUP(OrderData_1[[#This Row],[Coffee Type]],products!B:B,products!G:G)</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443C5B-8648-4C82-A924-59C728BD9A1E}" name="Table2_1" displayName="Table2_1" ref="A1:I1001" tableType="queryTable" totalsRowShown="0">
  <autoFilter ref="A1:I1001" xr:uid="{A0443C5B-8648-4C82-A924-59C728BD9A1E}"/>
  <tableColumns count="9">
    <tableColumn id="1" xr3:uid="{A27670D0-90E6-4105-801E-9F47477CE8FA}" uniqueName="1" name="Customer ID" queryTableFieldId="1" dataDxfId="14"/>
    <tableColumn id="2" xr3:uid="{93FA3DD7-B6A0-4770-A048-652FB8576B9B}" uniqueName="2" name="Customer Name" queryTableFieldId="2" dataDxfId="13"/>
    <tableColumn id="3" xr3:uid="{0DF24FBD-0510-4170-A5A9-800EF9AC56E8}" uniqueName="3" name="Email" queryTableFieldId="3" dataDxfId="12"/>
    <tableColumn id="4" xr3:uid="{D098A3BE-A1F4-47D0-98F4-FF818264F977}" uniqueName="4" name="Phone Number" queryTableFieldId="4" dataDxfId="11"/>
    <tableColumn id="5" xr3:uid="{F30CBAC0-0A54-4F7B-8C6C-E550AFFC7B85}" uniqueName="5" name="Address Line 1" queryTableFieldId="5" dataDxfId="10"/>
    <tableColumn id="6" xr3:uid="{2E11079D-A137-43C4-BADC-40E038CE9EA5}" uniqueName="6" name="City" queryTableFieldId="6" dataDxfId="9"/>
    <tableColumn id="7" xr3:uid="{980B2C5A-9F77-4B5A-AE7D-D05D4E343A5B}" uniqueName="7" name="Country" queryTableFieldId="7" dataDxfId="8"/>
    <tableColumn id="8" xr3:uid="{65122BAE-E8F8-494F-AB6D-805B9F390AD1}" uniqueName="8" name="Postcode" queryTableFieldId="8" dataDxfId="7"/>
    <tableColumn id="9" xr3:uid="{4C3A388E-1D0D-440A-9B6C-6EA354AD67BA}" uniqueName="9" name="Loyalty Card" queryTableFieldId="9"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2AC9CC8-69C5-44D8-8C4C-EC86EC550970}" name="Table5" displayName="Table5" ref="A1:G49" totalsRowShown="0" headerRowDxfId="5">
  <autoFilter ref="A1:G49" xr:uid="{92AC9CC8-69C5-44D8-8C4C-EC86EC550970}"/>
  <tableColumns count="7">
    <tableColumn id="1" xr3:uid="{DF3B9F9F-FB27-48E9-8A2F-F2666C14321B}" name="Product ID"/>
    <tableColumn id="2" xr3:uid="{B359DDB8-1528-4687-B47B-5841E768DDA2}" name="Coffee Type"/>
    <tableColumn id="3" xr3:uid="{76406083-1C14-48EF-84E1-A81508D794DA}" name="Roast Type"/>
    <tableColumn id="4" xr3:uid="{2E4DFCDA-C13E-45CD-9BC2-F4D8D5814076}" name="Size" dataDxfId="4"/>
    <tableColumn id="5" xr3:uid="{C609C57F-7346-478B-B2A6-F6014EDDB7C8}" name="Unit Price" dataDxfId="3"/>
    <tableColumn id="6" xr3:uid="{CDE3F2A8-58E7-4ACC-BB85-615183D7FFB7}" name="Price per 100g" dataDxfId="2"/>
    <tableColumn id="7" xr3:uid="{B186A763-8677-4D4D-982A-233672FF8370}" name="Profit" dataDxfId="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313AEA8-0935-48EB-A204-BB4784169033}" name="Table4" displayName="Table4" ref="A1:O248" totalsRowShown="0">
  <autoFilter ref="A1:O248" xr:uid="{F313AEA8-0935-48EB-A204-BB4784169033}"/>
  <tableColumns count="15">
    <tableColumn id="1" xr3:uid="{FA745D2D-F5DE-4143-BA72-17CD852121C9}" name="Order ID"/>
    <tableColumn id="2" xr3:uid="{AAAFBD19-A560-4BF8-8098-642859D880AE}" name="Order Date" dataDxfId="0"/>
    <tableColumn id="3" xr3:uid="{D9E519A2-3255-4836-9D84-36DCFA4352CD}" name="Customer ID"/>
    <tableColumn id="4" xr3:uid="{99C36D33-FAA8-49B7-AB8B-07DB06E4E754}" name="Product ID"/>
    <tableColumn id="5" xr3:uid="{FE260357-4A05-43C8-9A08-6FEFA04D6A56}" name="Customer Name"/>
    <tableColumn id="6" xr3:uid="{4AF3641C-8262-4B98-BAB0-4B023CEC580C}" name="Quantity"/>
    <tableColumn id="7" xr3:uid="{E69A9505-03E8-4276-B22E-B191938878EA}" name="Coffee Type"/>
    <tableColumn id="8" xr3:uid="{C6BE2A3D-A7ED-4977-AA29-419A3E4A49B0}" name="Unit Price (USD)"/>
    <tableColumn id="9" xr3:uid="{BE94A148-7418-44AB-A979-E23F5A419773}" name="Total Sale (USD)"/>
    <tableColumn id="10" xr3:uid="{060F18C6-4237-43A9-AD55-198E35E6CD74}" name="Country"/>
    <tableColumn id="11" xr3:uid="{A00251D6-8E25-4B9D-A501-2E7F6A4A7C01}" name="Loyalty Card"/>
    <tableColumn id="12" xr3:uid="{0F1AEB68-4D4B-41B0-A41D-F9A4715AB7E6}" name="Roast Type"/>
    <tableColumn id="13" xr3:uid="{2ABEC53F-55EB-4BED-A425-F3C92EB389EE}" name="Size"/>
    <tableColumn id="14" xr3:uid="{5150FB38-3AA8-47FD-97F9-D9A4D6652D9A}" name="Year"/>
    <tableColumn id="15" xr3:uid="{50F963FF-9577-46D9-892B-443040DB1640}" name="Profit (US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4.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M1001"/>
  <sheetViews>
    <sheetView topLeftCell="H3" zoomScale="115" zoomScaleNormal="115" workbookViewId="0">
      <selection activeCell="J2" sqref="J2:J1001"/>
    </sheetView>
  </sheetViews>
  <sheetFormatPr defaultColWidth="18.42578125" defaultRowHeight="15" x14ac:dyDescent="0.25"/>
  <sheetData>
    <row r="1" spans="1:13" x14ac:dyDescent="0.25">
      <c r="A1" s="2" t="s">
        <v>0</v>
      </c>
      <c r="B1" s="2" t="s">
        <v>1</v>
      </c>
      <c r="C1" s="2" t="s">
        <v>2</v>
      </c>
      <c r="D1" s="2" t="s">
        <v>3</v>
      </c>
      <c r="E1" s="2" t="s">
        <v>5</v>
      </c>
      <c r="F1" s="2" t="s">
        <v>4</v>
      </c>
      <c r="G1" s="2" t="s">
        <v>8</v>
      </c>
      <c r="H1" s="2" t="s">
        <v>11</v>
      </c>
      <c r="I1" s="2" t="s">
        <v>6718</v>
      </c>
      <c r="J1" s="2" t="s">
        <v>7</v>
      </c>
      <c r="K1" s="2" t="s">
        <v>12</v>
      </c>
      <c r="L1" s="2" t="s">
        <v>9</v>
      </c>
      <c r="M1" s="2" t="s">
        <v>10</v>
      </c>
    </row>
    <row r="2" spans="1:13" x14ac:dyDescent="0.25">
      <c r="A2" s="2" t="s">
        <v>13</v>
      </c>
      <c r="B2" s="3">
        <v>43713</v>
      </c>
      <c r="C2" s="2" t="s">
        <v>14</v>
      </c>
      <c r="D2" t="s">
        <v>15</v>
      </c>
      <c r="E2" s="2" t="str" cm="1">
        <f t="array" ref="E2">_xlfn.XLOOKUP(OrderData[[#This Row],[Customer ID]],Table2_1[[#All],[Customer ID]],Table2_1[[#All],[Customer Name]])</f>
        <v>Aloisia Allner</v>
      </c>
      <c r="F2" s="2">
        <v>2</v>
      </c>
      <c r="G2" s="2" t="str">
        <f>VLOOKUP(OrderData[[#This Row],[Product ID]],products!A:B,2,0)</f>
        <v>Rob</v>
      </c>
      <c r="H2" s="2">
        <f>_xlfn.XLOOKUP(D2, products!A:A, products!E:E)</f>
        <v>9.9499999999999993</v>
      </c>
      <c r="I2" s="2">
        <f>OrderData[[#This Row],[Quantity]]*OrderData[[#This Row],[Unit Price]]</f>
        <v>19.899999999999999</v>
      </c>
      <c r="J2" s="2" t="str">
        <f>_xlfn.XLOOKUP(OrderData[[#This Row],[Customer ID]],Table2_1[Customer ID],Table2_1[Country])</f>
        <v>United States</v>
      </c>
      <c r="K2" s="2" t="str" cm="1">
        <f t="array" ref="K2">_xlfn.XLOOKUP(OrderData[[#This Row],[Customer ID]],Table2_1[[#All],[Customer ID]],Table2_1[[#All],[Loyalty Card]])</f>
        <v>Yes</v>
      </c>
      <c r="L2" s="2" t="str">
        <f>_xlfn.XLOOKUP(OrderData[[#This Row],[Product ID]],products!A:A,products!C:C)</f>
        <v>M</v>
      </c>
      <c r="M2" s="2">
        <f>_xlfn.XLOOKUP(OrderData[[#This Row],[Product ID]],products!A:A,products!D:D)</f>
        <v>1</v>
      </c>
    </row>
    <row r="3" spans="1:13" x14ac:dyDescent="0.25">
      <c r="A3" s="2" t="s">
        <v>13</v>
      </c>
      <c r="B3" s="3">
        <v>43713</v>
      </c>
      <c r="C3" s="2" t="s">
        <v>14</v>
      </c>
      <c r="D3" t="s">
        <v>16</v>
      </c>
      <c r="E3" s="2" t="str" cm="1">
        <f t="array" ref="E3">_xlfn.XLOOKUP(OrderData[[#This Row],[Customer ID]],Table2_1[[#All],[Customer ID]],Table2_1[[#All],[Customer Name]])</f>
        <v>Aloisia Allner</v>
      </c>
      <c r="F3" s="2">
        <v>5</v>
      </c>
      <c r="G3" s="2" t="str">
        <f>VLOOKUP(OrderData[[#This Row],[Product ID]],products!A:B,2,0)</f>
        <v>Exc</v>
      </c>
      <c r="H3" s="2">
        <f>_xlfn.XLOOKUP(D3, products!A:A, products!E:E)</f>
        <v>8.25</v>
      </c>
      <c r="I3" s="2">
        <f>OrderData[[#This Row],[Quantity]]*OrderData[[#This Row],[Unit Price]]</f>
        <v>41.25</v>
      </c>
      <c r="J3" s="2" t="str">
        <f>_xlfn.XLOOKUP(OrderData[[#This Row],[Customer ID]],Table2_1[Customer ID],Table2_1[Country])</f>
        <v>United States</v>
      </c>
      <c r="K3" s="2" t="str" cm="1">
        <f t="array" ref="K3">_xlfn.XLOOKUP(OrderData[[#This Row],[Customer ID]],Table2_1[[#All],[Customer ID]],Table2_1[[#All],[Loyalty Card]])</f>
        <v>Yes</v>
      </c>
      <c r="L3" s="2" t="str">
        <f>_xlfn.XLOOKUP(OrderData[[#This Row],[Product ID]],products!A:A,products!C:C)</f>
        <v>M</v>
      </c>
      <c r="M3" s="2">
        <f>_xlfn.XLOOKUP(OrderData[[#This Row],[Product ID]],products!A:A,products!D:D)</f>
        <v>0.5</v>
      </c>
    </row>
    <row r="4" spans="1:13" x14ac:dyDescent="0.25">
      <c r="A4" s="2" t="s">
        <v>17</v>
      </c>
      <c r="B4" s="3">
        <v>44364</v>
      </c>
      <c r="C4" s="2" t="s">
        <v>18</v>
      </c>
      <c r="D4" t="s">
        <v>19</v>
      </c>
      <c r="E4" s="2" t="str" cm="1">
        <f t="array" ref="E4">_xlfn.XLOOKUP(OrderData[[#This Row],[Customer ID]],Table2_1[[#All],[Customer ID]],Table2_1[[#All],[Customer Name]])</f>
        <v>Jami Redholes</v>
      </c>
      <c r="F4" s="2">
        <v>1</v>
      </c>
      <c r="G4" s="2" t="str">
        <f>VLOOKUP(OrderData[[#This Row],[Product ID]],products!A:B,2,0)</f>
        <v>Ara</v>
      </c>
      <c r="H4" s="2">
        <f>_xlfn.XLOOKUP(D4, products!A:A, products!E:E)</f>
        <v>12.95</v>
      </c>
      <c r="I4" s="2">
        <f>OrderData[[#This Row],[Quantity]]*OrderData[[#This Row],[Unit Price]]</f>
        <v>12.95</v>
      </c>
      <c r="J4" s="2" t="str">
        <f>_xlfn.XLOOKUP(OrderData[[#This Row],[Customer ID]],Table2_1[Customer ID],Table2_1[Country])</f>
        <v>United States</v>
      </c>
      <c r="K4" s="2" t="str" cm="1">
        <f t="array" ref="K4">_xlfn.XLOOKUP(OrderData[[#This Row],[Customer ID]],Table2_1[[#All],[Customer ID]],Table2_1[[#All],[Loyalty Card]])</f>
        <v>Yes</v>
      </c>
      <c r="L4" s="2" t="str">
        <f>_xlfn.XLOOKUP(OrderData[[#This Row],[Product ID]],products!A:A,products!C:C)</f>
        <v>L</v>
      </c>
      <c r="M4" s="2">
        <f>_xlfn.XLOOKUP(OrderData[[#This Row],[Product ID]],products!A:A,products!D:D)</f>
        <v>1</v>
      </c>
    </row>
    <row r="5" spans="1:13" x14ac:dyDescent="0.25">
      <c r="A5" s="2" t="s">
        <v>20</v>
      </c>
      <c r="B5" s="3">
        <v>44392</v>
      </c>
      <c r="C5" s="2" t="s">
        <v>21</v>
      </c>
      <c r="D5" t="s">
        <v>22</v>
      </c>
      <c r="E5" s="2" t="str" cm="1">
        <f t="array" ref="E5">_xlfn.XLOOKUP(OrderData[[#This Row],[Customer ID]],Table2_1[[#All],[Customer ID]],Table2_1[[#All],[Customer Name]])</f>
        <v>Christoffer O' Shea</v>
      </c>
      <c r="F5" s="2">
        <v>2</v>
      </c>
      <c r="G5" s="2" t="str">
        <f>VLOOKUP(OrderData[[#This Row],[Product ID]],products!A:B,2,0)</f>
        <v>Exc</v>
      </c>
      <c r="H5" s="2">
        <f>_xlfn.XLOOKUP(D5, products!A:A, products!E:E)</f>
        <v>13.75</v>
      </c>
      <c r="I5" s="2">
        <f>OrderData[[#This Row],[Quantity]]*OrderData[[#This Row],[Unit Price]]</f>
        <v>27.5</v>
      </c>
      <c r="J5" s="2" t="str">
        <f>_xlfn.XLOOKUP(OrderData[[#This Row],[Customer ID]],Table2_1[Customer ID],Table2_1[Country])</f>
        <v>Ireland</v>
      </c>
      <c r="K5" s="2" t="str" cm="1">
        <f t="array" ref="K5">_xlfn.XLOOKUP(OrderData[[#This Row],[Customer ID]],Table2_1[[#All],[Customer ID]],Table2_1[[#All],[Loyalty Card]])</f>
        <v>No</v>
      </c>
      <c r="L5" s="2" t="str">
        <f>_xlfn.XLOOKUP(OrderData[[#This Row],[Product ID]],products!A:A,products!C:C)</f>
        <v>M</v>
      </c>
      <c r="M5" s="2">
        <f>_xlfn.XLOOKUP(OrderData[[#This Row],[Product ID]],products!A:A,products!D:D)</f>
        <v>1</v>
      </c>
    </row>
    <row r="6" spans="1:13" x14ac:dyDescent="0.25">
      <c r="A6" s="2" t="s">
        <v>20</v>
      </c>
      <c r="B6" s="3">
        <v>44392</v>
      </c>
      <c r="C6" s="2" t="s">
        <v>21</v>
      </c>
      <c r="D6" t="s">
        <v>23</v>
      </c>
      <c r="E6" s="2" t="str" cm="1">
        <f t="array" ref="E6">_xlfn.XLOOKUP(OrderData[[#This Row],[Customer ID]],Table2_1[[#All],[Customer ID]],Table2_1[[#All],[Customer Name]])</f>
        <v>Christoffer O' Shea</v>
      </c>
      <c r="F6" s="2">
        <v>2</v>
      </c>
      <c r="G6" s="2" t="str">
        <f>VLOOKUP(OrderData[[#This Row],[Product ID]],products!A:B,2,0)</f>
        <v>Rob</v>
      </c>
      <c r="H6" s="2">
        <f>_xlfn.XLOOKUP(D6, products!A:A, products!E:E)</f>
        <v>27.484999999999996</v>
      </c>
      <c r="I6" s="2">
        <f>OrderData[[#This Row],[Quantity]]*OrderData[[#This Row],[Unit Price]]</f>
        <v>54.969999999999992</v>
      </c>
      <c r="J6" s="2" t="str">
        <f>_xlfn.XLOOKUP(OrderData[[#This Row],[Customer ID]],Table2_1[Customer ID],Table2_1[Country])</f>
        <v>Ireland</v>
      </c>
      <c r="K6" s="2" t="str" cm="1">
        <f t="array" ref="K6">_xlfn.XLOOKUP(OrderData[[#This Row],[Customer ID]],Table2_1[[#All],[Customer ID]],Table2_1[[#All],[Loyalty Card]])</f>
        <v>No</v>
      </c>
      <c r="L6" s="2" t="str">
        <f>_xlfn.XLOOKUP(OrderData[[#This Row],[Product ID]],products!A:A,products!C:C)</f>
        <v>L</v>
      </c>
      <c r="M6" s="2">
        <f>_xlfn.XLOOKUP(OrderData[[#This Row],[Product ID]],products!A:A,products!D:D)</f>
        <v>2.5</v>
      </c>
    </row>
    <row r="7" spans="1:13" x14ac:dyDescent="0.25">
      <c r="A7" s="2" t="s">
        <v>24</v>
      </c>
      <c r="B7" s="3">
        <v>44412</v>
      </c>
      <c r="C7" s="2" t="s">
        <v>25</v>
      </c>
      <c r="D7" t="s">
        <v>26</v>
      </c>
      <c r="E7" s="2" t="str" cm="1">
        <f t="array" ref="E7">_xlfn.XLOOKUP(OrderData[[#This Row],[Customer ID]],Table2_1[[#All],[Customer ID]],Table2_1[[#All],[Customer Name]])</f>
        <v>Beryle Cottier</v>
      </c>
      <c r="F7" s="2">
        <v>3</v>
      </c>
      <c r="G7" s="2" t="str">
        <f>VLOOKUP(OrderData[[#This Row],[Product ID]],products!A:B,2,0)</f>
        <v>Lib</v>
      </c>
      <c r="H7" s="2">
        <f>_xlfn.XLOOKUP(D7, products!A:A, products!E:E)</f>
        <v>12.95</v>
      </c>
      <c r="I7" s="2">
        <f>OrderData[[#This Row],[Quantity]]*OrderData[[#This Row],[Unit Price]]</f>
        <v>38.849999999999994</v>
      </c>
      <c r="J7" s="2" t="str">
        <f>_xlfn.XLOOKUP(OrderData[[#This Row],[Customer ID]],Table2_1[Customer ID],Table2_1[Country])</f>
        <v>United States</v>
      </c>
      <c r="K7" s="2" t="str" cm="1">
        <f t="array" ref="K7">_xlfn.XLOOKUP(OrderData[[#This Row],[Customer ID]],Table2_1[[#All],[Customer ID]],Table2_1[[#All],[Loyalty Card]])</f>
        <v>No</v>
      </c>
      <c r="L7" s="2" t="str">
        <f>_xlfn.XLOOKUP(OrderData[[#This Row],[Product ID]],products!A:A,products!C:C)</f>
        <v>D</v>
      </c>
      <c r="M7" s="2">
        <f>_xlfn.XLOOKUP(OrderData[[#This Row],[Product ID]],products!A:A,products!D:D)</f>
        <v>1</v>
      </c>
    </row>
    <row r="8" spans="1:13" x14ac:dyDescent="0.25">
      <c r="A8" s="2" t="s">
        <v>27</v>
      </c>
      <c r="B8" s="3">
        <v>44582</v>
      </c>
      <c r="C8" s="2" t="s">
        <v>28</v>
      </c>
      <c r="D8" t="s">
        <v>29</v>
      </c>
      <c r="E8" s="2" t="str" cm="1">
        <f t="array" ref="E8">_xlfn.XLOOKUP(OrderData[[#This Row],[Customer ID]],Table2_1[[#All],[Customer ID]],Table2_1[[#All],[Customer Name]])</f>
        <v>Shaylynn Lobe</v>
      </c>
      <c r="F8" s="2">
        <v>3</v>
      </c>
      <c r="G8" s="2" t="str">
        <f>VLOOKUP(OrderData[[#This Row],[Product ID]],products!A:B,2,0)</f>
        <v>Exc</v>
      </c>
      <c r="H8" s="2">
        <f>_xlfn.XLOOKUP(D8, products!A:A, products!E:E)</f>
        <v>7.29</v>
      </c>
      <c r="I8" s="2">
        <f>OrderData[[#This Row],[Quantity]]*OrderData[[#This Row],[Unit Price]]</f>
        <v>21.87</v>
      </c>
      <c r="J8" s="2" t="str">
        <f>_xlfn.XLOOKUP(OrderData[[#This Row],[Customer ID]],Table2_1[Customer ID],Table2_1[Country])</f>
        <v>United States</v>
      </c>
      <c r="K8" s="2" t="str" cm="1">
        <f t="array" ref="K8">_xlfn.XLOOKUP(OrderData[[#This Row],[Customer ID]],Table2_1[[#All],[Customer ID]],Table2_1[[#All],[Loyalty Card]])</f>
        <v>Yes</v>
      </c>
      <c r="L8" s="2" t="str">
        <f>_xlfn.XLOOKUP(OrderData[[#This Row],[Product ID]],products!A:A,products!C:C)</f>
        <v>D</v>
      </c>
      <c r="M8" s="2">
        <f>_xlfn.XLOOKUP(OrderData[[#This Row],[Product ID]],products!A:A,products!D:D)</f>
        <v>0.5</v>
      </c>
    </row>
    <row r="9" spans="1:13" x14ac:dyDescent="0.25">
      <c r="A9" s="2" t="s">
        <v>30</v>
      </c>
      <c r="B9" s="3">
        <v>44701</v>
      </c>
      <c r="C9" s="2" t="s">
        <v>31</v>
      </c>
      <c r="D9" t="s">
        <v>32</v>
      </c>
      <c r="E9" s="2" t="str" cm="1">
        <f t="array" ref="E9">_xlfn.XLOOKUP(OrderData[[#This Row],[Customer ID]],Table2_1[[#All],[Customer ID]],Table2_1[[#All],[Customer Name]])</f>
        <v>Melvin Wharfe</v>
      </c>
      <c r="F9" s="2">
        <v>1</v>
      </c>
      <c r="G9" s="2" t="str">
        <f>VLOOKUP(OrderData[[#This Row],[Product ID]],products!A:B,2,0)</f>
        <v>Lib</v>
      </c>
      <c r="H9" s="2">
        <f>_xlfn.XLOOKUP(D9, products!A:A, products!E:E)</f>
        <v>4.7549999999999999</v>
      </c>
      <c r="I9" s="2">
        <f>OrderData[[#This Row],[Quantity]]*OrderData[[#This Row],[Unit Price]]</f>
        <v>4.7549999999999999</v>
      </c>
      <c r="J9" s="2" t="str">
        <f>_xlfn.XLOOKUP(OrderData[[#This Row],[Customer ID]],Table2_1[Customer ID],Table2_1[Country])</f>
        <v>Ireland</v>
      </c>
      <c r="K9" s="2" t="str" cm="1">
        <f t="array" ref="K9">_xlfn.XLOOKUP(OrderData[[#This Row],[Customer ID]],Table2_1[[#All],[Customer ID]],Table2_1[[#All],[Loyalty Card]])</f>
        <v>Yes</v>
      </c>
      <c r="L9" s="2" t="str">
        <f>_xlfn.XLOOKUP(OrderData[[#This Row],[Product ID]],products!A:A,products!C:C)</f>
        <v>L</v>
      </c>
      <c r="M9" s="2">
        <f>_xlfn.XLOOKUP(OrderData[[#This Row],[Product ID]],products!A:A,products!D:D)</f>
        <v>0.2</v>
      </c>
    </row>
    <row r="10" spans="1:13" x14ac:dyDescent="0.25">
      <c r="A10" s="2" t="s">
        <v>33</v>
      </c>
      <c r="B10" s="3">
        <v>43467</v>
      </c>
      <c r="C10" s="2" t="s">
        <v>34</v>
      </c>
      <c r="D10" t="s">
        <v>35</v>
      </c>
      <c r="E10" s="2" t="str" cm="1">
        <f t="array" ref="E10">_xlfn.XLOOKUP(OrderData[[#This Row],[Customer ID]],Table2_1[[#All],[Customer ID]],Table2_1[[#All],[Customer Name]])</f>
        <v>Guthrey Petracci</v>
      </c>
      <c r="F10" s="2">
        <v>3</v>
      </c>
      <c r="G10" s="2" t="str">
        <f>VLOOKUP(OrderData[[#This Row],[Product ID]],products!A:B,2,0)</f>
        <v>Rob</v>
      </c>
      <c r="H10" s="2">
        <f>_xlfn.XLOOKUP(D10, products!A:A, products!E:E)</f>
        <v>5.97</v>
      </c>
      <c r="I10" s="2">
        <f>OrderData[[#This Row],[Quantity]]*OrderData[[#This Row],[Unit Price]]</f>
        <v>17.91</v>
      </c>
      <c r="J10" s="2" t="str">
        <f>_xlfn.XLOOKUP(OrderData[[#This Row],[Customer ID]],Table2_1[Customer ID],Table2_1[Country])</f>
        <v>United States</v>
      </c>
      <c r="K10" s="2" t="str" cm="1">
        <f t="array" ref="K10">_xlfn.XLOOKUP(OrderData[[#This Row],[Customer ID]],Table2_1[[#All],[Customer ID]],Table2_1[[#All],[Loyalty Card]])</f>
        <v>No</v>
      </c>
      <c r="L10" s="2" t="str">
        <f>_xlfn.XLOOKUP(OrderData[[#This Row],[Product ID]],products!A:A,products!C:C)</f>
        <v>M</v>
      </c>
      <c r="M10" s="2">
        <f>_xlfn.XLOOKUP(OrderData[[#This Row],[Product ID]],products!A:A,products!D:D)</f>
        <v>0.5</v>
      </c>
    </row>
    <row r="11" spans="1:13" x14ac:dyDescent="0.25">
      <c r="A11" s="2" t="s">
        <v>36</v>
      </c>
      <c r="B11" s="3">
        <v>43713</v>
      </c>
      <c r="C11" s="2" t="s">
        <v>37</v>
      </c>
      <c r="D11" t="s">
        <v>35</v>
      </c>
      <c r="E11" s="2" t="str" cm="1">
        <f t="array" ref="E11">_xlfn.XLOOKUP(OrderData[[#This Row],[Customer ID]],Table2_1[[#All],[Customer ID]],Table2_1[[#All],[Customer Name]])</f>
        <v>Rodger Raven</v>
      </c>
      <c r="F11" s="2">
        <v>1</v>
      </c>
      <c r="G11" s="2" t="str">
        <f>VLOOKUP(OrderData[[#This Row],[Product ID]],products!A:B,2,0)</f>
        <v>Rob</v>
      </c>
      <c r="H11" s="2">
        <f>_xlfn.XLOOKUP(D11, products!A:A, products!E:E)</f>
        <v>5.97</v>
      </c>
      <c r="I11" s="2">
        <f>OrderData[[#This Row],[Quantity]]*OrderData[[#This Row],[Unit Price]]</f>
        <v>5.97</v>
      </c>
      <c r="J11" s="2" t="str">
        <f>_xlfn.XLOOKUP(OrderData[[#This Row],[Customer ID]],Table2_1[Customer ID],Table2_1[Country])</f>
        <v>United States</v>
      </c>
      <c r="K11" s="2" t="str" cm="1">
        <f t="array" ref="K11">_xlfn.XLOOKUP(OrderData[[#This Row],[Customer ID]],Table2_1[[#All],[Customer ID]],Table2_1[[#All],[Loyalty Card]])</f>
        <v>No</v>
      </c>
      <c r="L11" s="2" t="str">
        <f>_xlfn.XLOOKUP(OrderData[[#This Row],[Product ID]],products!A:A,products!C:C)</f>
        <v>M</v>
      </c>
      <c r="M11" s="2">
        <f>_xlfn.XLOOKUP(OrderData[[#This Row],[Product ID]],products!A:A,products!D:D)</f>
        <v>0.5</v>
      </c>
    </row>
    <row r="12" spans="1:13" x14ac:dyDescent="0.25">
      <c r="A12" s="2" t="s">
        <v>38</v>
      </c>
      <c r="B12" s="3">
        <v>44263</v>
      </c>
      <c r="C12" s="2" t="s">
        <v>39</v>
      </c>
      <c r="D12" t="s">
        <v>40</v>
      </c>
      <c r="E12" s="2" t="str" cm="1">
        <f t="array" ref="E12">_xlfn.XLOOKUP(OrderData[[#This Row],[Customer ID]],Table2_1[[#All],[Customer ID]],Table2_1[[#All],[Customer Name]])</f>
        <v>Ferrell Ferber</v>
      </c>
      <c r="F12" s="2">
        <v>4</v>
      </c>
      <c r="G12" s="2" t="str">
        <f>VLOOKUP(OrderData[[#This Row],[Product ID]],products!A:B,2,0)</f>
        <v>Ara</v>
      </c>
      <c r="H12" s="2">
        <f>_xlfn.XLOOKUP(D12, products!A:A, products!E:E)</f>
        <v>9.9499999999999993</v>
      </c>
      <c r="I12" s="2">
        <f>OrderData[[#This Row],[Quantity]]*OrderData[[#This Row],[Unit Price]]</f>
        <v>39.799999999999997</v>
      </c>
      <c r="J12" s="2" t="str">
        <f>_xlfn.XLOOKUP(OrderData[[#This Row],[Customer ID]],Table2_1[Customer ID],Table2_1[Country])</f>
        <v>United States</v>
      </c>
      <c r="K12" s="2" t="str" cm="1">
        <f t="array" ref="K12">_xlfn.XLOOKUP(OrderData[[#This Row],[Customer ID]],Table2_1[[#All],[Customer ID]],Table2_1[[#All],[Loyalty Card]])</f>
        <v>No</v>
      </c>
      <c r="L12" s="2" t="str">
        <f>_xlfn.XLOOKUP(OrderData[[#This Row],[Product ID]],products!A:A,products!C:C)</f>
        <v>D</v>
      </c>
      <c r="M12" s="2">
        <f>_xlfn.XLOOKUP(OrderData[[#This Row],[Product ID]],products!A:A,products!D:D)</f>
        <v>1</v>
      </c>
    </row>
    <row r="13" spans="1:13" x14ac:dyDescent="0.25">
      <c r="A13" s="2" t="s">
        <v>41</v>
      </c>
      <c r="B13" s="3">
        <v>44132</v>
      </c>
      <c r="C13" s="2" t="s">
        <v>42</v>
      </c>
      <c r="D13" t="s">
        <v>43</v>
      </c>
      <c r="E13" s="2" t="str" cm="1">
        <f t="array" ref="E13">_xlfn.XLOOKUP(OrderData[[#This Row],[Customer ID]],Table2_1[[#All],[Customer ID]],Table2_1[[#All],[Customer Name]])</f>
        <v>Duky Phizackerly</v>
      </c>
      <c r="F13" s="2">
        <v>5</v>
      </c>
      <c r="G13" s="2" t="str">
        <f>VLOOKUP(OrderData[[#This Row],[Product ID]],products!A:B,2,0)</f>
        <v>Exc</v>
      </c>
      <c r="H13" s="2">
        <f>_xlfn.XLOOKUP(D13, products!A:A, products!E:E)</f>
        <v>34.154999999999994</v>
      </c>
      <c r="I13" s="2">
        <f>OrderData[[#This Row],[Quantity]]*OrderData[[#This Row],[Unit Price]]</f>
        <v>170.77499999999998</v>
      </c>
      <c r="J13" s="2" t="str">
        <f>_xlfn.XLOOKUP(OrderData[[#This Row],[Customer ID]],Table2_1[Customer ID],Table2_1[Country])</f>
        <v>United States</v>
      </c>
      <c r="K13" s="2" t="str" cm="1">
        <f t="array" ref="K13">_xlfn.XLOOKUP(OrderData[[#This Row],[Customer ID]],Table2_1[[#All],[Customer ID]],Table2_1[[#All],[Loyalty Card]])</f>
        <v>Yes</v>
      </c>
      <c r="L13" s="2" t="str">
        <f>_xlfn.XLOOKUP(OrderData[[#This Row],[Product ID]],products!A:A,products!C:C)</f>
        <v>L</v>
      </c>
      <c r="M13" s="2">
        <f>_xlfn.XLOOKUP(OrderData[[#This Row],[Product ID]],products!A:A,products!D:D)</f>
        <v>2.5</v>
      </c>
    </row>
    <row r="14" spans="1:13" x14ac:dyDescent="0.25">
      <c r="A14" s="2" t="s">
        <v>44</v>
      </c>
      <c r="B14" s="3">
        <v>44744</v>
      </c>
      <c r="C14" s="2" t="s">
        <v>45</v>
      </c>
      <c r="D14" t="s">
        <v>15</v>
      </c>
      <c r="E14" s="2" t="str" cm="1">
        <f t="array" ref="E14">_xlfn.XLOOKUP(OrderData[[#This Row],[Customer ID]],Table2_1[[#All],[Customer ID]],Table2_1[[#All],[Customer Name]])</f>
        <v>Rosaleen Scholar</v>
      </c>
      <c r="F14" s="2">
        <v>5</v>
      </c>
      <c r="G14" s="2" t="str">
        <f>VLOOKUP(OrderData[[#This Row],[Product ID]],products!A:B,2,0)</f>
        <v>Rob</v>
      </c>
      <c r="H14" s="2">
        <f>_xlfn.XLOOKUP(D14, products!A:A, products!E:E)</f>
        <v>9.9499999999999993</v>
      </c>
      <c r="I14" s="2">
        <f>OrderData[[#This Row],[Quantity]]*OrderData[[#This Row],[Unit Price]]</f>
        <v>49.75</v>
      </c>
      <c r="J14" s="2" t="str">
        <f>_xlfn.XLOOKUP(OrderData[[#This Row],[Customer ID]],Table2_1[Customer ID],Table2_1[Country])</f>
        <v>United States</v>
      </c>
      <c r="K14" s="2" t="str" cm="1">
        <f t="array" ref="K14">_xlfn.XLOOKUP(OrderData[[#This Row],[Customer ID]],Table2_1[[#All],[Customer ID]],Table2_1[[#All],[Loyalty Card]])</f>
        <v>No</v>
      </c>
      <c r="L14" s="2" t="str">
        <f>_xlfn.XLOOKUP(OrderData[[#This Row],[Product ID]],products!A:A,products!C:C)</f>
        <v>M</v>
      </c>
      <c r="M14" s="2">
        <f>_xlfn.XLOOKUP(OrderData[[#This Row],[Product ID]],products!A:A,products!D:D)</f>
        <v>1</v>
      </c>
    </row>
    <row r="15" spans="1:13" x14ac:dyDescent="0.25">
      <c r="A15" s="2" t="s">
        <v>46</v>
      </c>
      <c r="B15" s="3">
        <v>43973</v>
      </c>
      <c r="C15" s="2" t="s">
        <v>47</v>
      </c>
      <c r="D15" t="s">
        <v>48</v>
      </c>
      <c r="E15" s="2" t="str" cm="1">
        <f t="array" ref="E15">_xlfn.XLOOKUP(OrderData[[#This Row],[Customer ID]],Table2_1[[#All],[Customer ID]],Table2_1[[#All],[Customer Name]])</f>
        <v>Terence Vanyutin</v>
      </c>
      <c r="F15" s="2">
        <v>2</v>
      </c>
      <c r="G15" s="2" t="str">
        <f>VLOOKUP(OrderData[[#This Row],[Product ID]],products!A:B,2,0)</f>
        <v>Rob</v>
      </c>
      <c r="H15" s="2">
        <f>_xlfn.XLOOKUP(D15, products!A:A, products!E:E)</f>
        <v>20.584999999999997</v>
      </c>
      <c r="I15" s="2">
        <f>OrderData[[#This Row],[Quantity]]*OrderData[[#This Row],[Unit Price]]</f>
        <v>41.169999999999995</v>
      </c>
      <c r="J15" s="2" t="str">
        <f>_xlfn.XLOOKUP(OrderData[[#This Row],[Customer ID]],Table2_1[Customer ID],Table2_1[Country])</f>
        <v>United States</v>
      </c>
      <c r="K15" s="2" t="str" cm="1">
        <f t="array" ref="K15">_xlfn.XLOOKUP(OrderData[[#This Row],[Customer ID]],Table2_1[[#All],[Customer ID]],Table2_1[[#All],[Loyalty Card]])</f>
        <v>No</v>
      </c>
      <c r="L15" s="2" t="str">
        <f>_xlfn.XLOOKUP(OrderData[[#This Row],[Product ID]],products!A:A,products!C:C)</f>
        <v>D</v>
      </c>
      <c r="M15" s="2">
        <f>_xlfn.XLOOKUP(OrderData[[#This Row],[Product ID]],products!A:A,products!D:D)</f>
        <v>2.5</v>
      </c>
    </row>
    <row r="16" spans="1:13" x14ac:dyDescent="0.25">
      <c r="A16" s="2" t="s">
        <v>49</v>
      </c>
      <c r="B16" s="3">
        <v>44656</v>
      </c>
      <c r="C16" s="2" t="s">
        <v>50</v>
      </c>
      <c r="D16" t="s">
        <v>51</v>
      </c>
      <c r="E16" s="2" t="str" cm="1">
        <f t="array" ref="E16">_xlfn.XLOOKUP(OrderData[[#This Row],[Customer ID]],Table2_1[[#All],[Customer ID]],Table2_1[[#All],[Customer Name]])</f>
        <v>Patrice Trobe</v>
      </c>
      <c r="F16" s="2">
        <v>3</v>
      </c>
      <c r="G16" s="2" t="str">
        <f>VLOOKUP(OrderData[[#This Row],[Product ID]],products!A:B,2,0)</f>
        <v>Lib</v>
      </c>
      <c r="H16" s="2">
        <f>_xlfn.XLOOKUP(D16, products!A:A, products!E:E)</f>
        <v>3.8849999999999998</v>
      </c>
      <c r="I16" s="2">
        <f>OrderData[[#This Row],[Quantity]]*OrderData[[#This Row],[Unit Price]]</f>
        <v>11.654999999999999</v>
      </c>
      <c r="J16" s="2" t="str">
        <f>_xlfn.XLOOKUP(OrderData[[#This Row],[Customer ID]],Table2_1[Customer ID],Table2_1[Country])</f>
        <v>United States</v>
      </c>
      <c r="K16" s="2" t="str" cm="1">
        <f t="array" ref="K16">_xlfn.XLOOKUP(OrderData[[#This Row],[Customer ID]],Table2_1[[#All],[Customer ID]],Table2_1[[#All],[Loyalty Card]])</f>
        <v>Yes</v>
      </c>
      <c r="L16" s="2" t="str">
        <f>_xlfn.XLOOKUP(OrderData[[#This Row],[Product ID]],products!A:A,products!C:C)</f>
        <v>D</v>
      </c>
      <c r="M16" s="2">
        <f>_xlfn.XLOOKUP(OrderData[[#This Row],[Product ID]],products!A:A,products!D:D)</f>
        <v>0.2</v>
      </c>
    </row>
    <row r="17" spans="1:13" x14ac:dyDescent="0.25">
      <c r="A17" s="2" t="s">
        <v>52</v>
      </c>
      <c r="B17" s="3">
        <v>44719</v>
      </c>
      <c r="C17" s="2" t="s">
        <v>53</v>
      </c>
      <c r="D17" t="s">
        <v>54</v>
      </c>
      <c r="E17" s="2" t="str" cm="1">
        <f t="array" ref="E17">_xlfn.XLOOKUP(OrderData[[#This Row],[Customer ID]],Table2_1[[#All],[Customer ID]],Table2_1[[#All],[Customer Name]])</f>
        <v>Llywellyn Oscroft</v>
      </c>
      <c r="F17" s="2">
        <v>5</v>
      </c>
      <c r="G17" s="2" t="str">
        <f>VLOOKUP(OrderData[[#This Row],[Product ID]],products!A:B,2,0)</f>
        <v>Rob</v>
      </c>
      <c r="H17" s="2">
        <f>_xlfn.XLOOKUP(D17, products!A:A, products!E:E)</f>
        <v>22.884999999999998</v>
      </c>
      <c r="I17" s="2">
        <f>OrderData[[#This Row],[Quantity]]*OrderData[[#This Row],[Unit Price]]</f>
        <v>114.42499999999998</v>
      </c>
      <c r="J17" s="2" t="str">
        <f>_xlfn.XLOOKUP(OrderData[[#This Row],[Customer ID]],Table2_1[Customer ID],Table2_1[Country])</f>
        <v>United States</v>
      </c>
      <c r="K17" s="2" t="str" cm="1">
        <f t="array" ref="K17">_xlfn.XLOOKUP(OrderData[[#This Row],[Customer ID]],Table2_1[[#All],[Customer ID]],Table2_1[[#All],[Loyalty Card]])</f>
        <v>No</v>
      </c>
      <c r="L17" s="2" t="str">
        <f>_xlfn.XLOOKUP(OrderData[[#This Row],[Product ID]],products!A:A,products!C:C)</f>
        <v>M</v>
      </c>
      <c r="M17" s="2">
        <f>_xlfn.XLOOKUP(OrderData[[#This Row],[Product ID]],products!A:A,products!D:D)</f>
        <v>2.5</v>
      </c>
    </row>
    <row r="18" spans="1:13" x14ac:dyDescent="0.25">
      <c r="A18" s="2" t="s">
        <v>55</v>
      </c>
      <c r="B18" s="3">
        <v>43544</v>
      </c>
      <c r="C18" s="2" t="s">
        <v>56</v>
      </c>
      <c r="D18" t="s">
        <v>57</v>
      </c>
      <c r="E18" s="2" t="str" cm="1">
        <f t="array" ref="E18">_xlfn.XLOOKUP(OrderData[[#This Row],[Customer ID]],Table2_1[[#All],[Customer ID]],Table2_1[[#All],[Customer Name]])</f>
        <v>Minni Alabaster</v>
      </c>
      <c r="F18" s="2">
        <v>6</v>
      </c>
      <c r="G18" s="2" t="str">
        <f>VLOOKUP(OrderData[[#This Row],[Product ID]],products!A:B,2,0)</f>
        <v>Ara</v>
      </c>
      <c r="H18" s="2">
        <f>_xlfn.XLOOKUP(D18, products!A:A, products!E:E)</f>
        <v>3.375</v>
      </c>
      <c r="I18" s="2">
        <f>OrderData[[#This Row],[Quantity]]*OrderData[[#This Row],[Unit Price]]</f>
        <v>20.25</v>
      </c>
      <c r="J18" s="2" t="str">
        <f>_xlfn.XLOOKUP(OrderData[[#This Row],[Customer ID]],Table2_1[Customer ID],Table2_1[Country])</f>
        <v>United States</v>
      </c>
      <c r="K18" s="2" t="str" cm="1">
        <f t="array" ref="K18">_xlfn.XLOOKUP(OrderData[[#This Row],[Customer ID]],Table2_1[[#All],[Customer ID]],Table2_1[[#All],[Loyalty Card]])</f>
        <v>No</v>
      </c>
      <c r="L18" s="2" t="str">
        <f>_xlfn.XLOOKUP(OrderData[[#This Row],[Product ID]],products!A:A,products!C:C)</f>
        <v>M</v>
      </c>
      <c r="M18" s="2">
        <f>_xlfn.XLOOKUP(OrderData[[#This Row],[Product ID]],products!A:A,products!D:D)</f>
        <v>0.2</v>
      </c>
    </row>
    <row r="19" spans="1:13" x14ac:dyDescent="0.25">
      <c r="A19" s="2" t="s">
        <v>58</v>
      </c>
      <c r="B19" s="3">
        <v>43757</v>
      </c>
      <c r="C19" s="2" t="s">
        <v>59</v>
      </c>
      <c r="D19" t="s">
        <v>19</v>
      </c>
      <c r="E19" s="2" t="str" cm="1">
        <f t="array" ref="E19">_xlfn.XLOOKUP(OrderData[[#This Row],[Customer ID]],Table2_1[[#All],[Customer ID]],Table2_1[[#All],[Customer Name]])</f>
        <v>Rhianon Broxup</v>
      </c>
      <c r="F19" s="2">
        <v>6</v>
      </c>
      <c r="G19" s="2" t="str">
        <f>VLOOKUP(OrderData[[#This Row],[Product ID]],products!A:B,2,0)</f>
        <v>Ara</v>
      </c>
      <c r="H19" s="2">
        <f>_xlfn.XLOOKUP(D19, products!A:A, products!E:E)</f>
        <v>12.95</v>
      </c>
      <c r="I19" s="2">
        <f>OrderData[[#This Row],[Quantity]]*OrderData[[#This Row],[Unit Price]]</f>
        <v>77.699999999999989</v>
      </c>
      <c r="J19" s="2" t="str">
        <f>_xlfn.XLOOKUP(OrderData[[#This Row],[Customer ID]],Table2_1[Customer ID],Table2_1[Country])</f>
        <v>United States</v>
      </c>
      <c r="K19" s="2" t="str" cm="1">
        <f t="array" ref="K19">_xlfn.XLOOKUP(OrderData[[#This Row],[Customer ID]],Table2_1[[#All],[Customer ID]],Table2_1[[#All],[Loyalty Card]])</f>
        <v>No</v>
      </c>
      <c r="L19" s="2" t="str">
        <f>_xlfn.XLOOKUP(OrderData[[#This Row],[Product ID]],products!A:A,products!C:C)</f>
        <v>L</v>
      </c>
      <c r="M19" s="2">
        <f>_xlfn.XLOOKUP(OrderData[[#This Row],[Product ID]],products!A:A,products!D:D)</f>
        <v>1</v>
      </c>
    </row>
    <row r="20" spans="1:13" x14ac:dyDescent="0.25">
      <c r="A20" s="2" t="s">
        <v>60</v>
      </c>
      <c r="B20" s="3">
        <v>43629</v>
      </c>
      <c r="C20" s="2" t="s">
        <v>61</v>
      </c>
      <c r="D20" t="s">
        <v>48</v>
      </c>
      <c r="E20" s="2" t="str" cm="1">
        <f t="array" ref="E20">_xlfn.XLOOKUP(OrderData[[#This Row],[Customer ID]],Table2_1[[#All],[Customer ID]],Table2_1[[#All],[Customer Name]])</f>
        <v>Pall Redford</v>
      </c>
      <c r="F20" s="2">
        <v>4</v>
      </c>
      <c r="G20" s="2" t="str">
        <f>VLOOKUP(OrderData[[#This Row],[Product ID]],products!A:B,2,0)</f>
        <v>Rob</v>
      </c>
      <c r="H20" s="2">
        <f>_xlfn.XLOOKUP(D20, products!A:A, products!E:E)</f>
        <v>20.584999999999997</v>
      </c>
      <c r="I20" s="2">
        <f>OrderData[[#This Row],[Quantity]]*OrderData[[#This Row],[Unit Price]]</f>
        <v>82.339999999999989</v>
      </c>
      <c r="J20" s="2" t="str">
        <f>_xlfn.XLOOKUP(OrderData[[#This Row],[Customer ID]],Table2_1[Customer ID],Table2_1[Country])</f>
        <v>Ireland</v>
      </c>
      <c r="K20" s="2" t="str" cm="1">
        <f t="array" ref="K20">_xlfn.XLOOKUP(OrderData[[#This Row],[Customer ID]],Table2_1[[#All],[Customer ID]],Table2_1[[#All],[Loyalty Card]])</f>
        <v>Yes</v>
      </c>
      <c r="L20" s="2" t="str">
        <f>_xlfn.XLOOKUP(OrderData[[#This Row],[Product ID]],products!A:A,products!C:C)</f>
        <v>D</v>
      </c>
      <c r="M20" s="2">
        <f>_xlfn.XLOOKUP(OrderData[[#This Row],[Product ID]],products!A:A,products!D:D)</f>
        <v>2.5</v>
      </c>
    </row>
    <row r="21" spans="1:13" x14ac:dyDescent="0.25">
      <c r="A21" s="2" t="s">
        <v>62</v>
      </c>
      <c r="B21" s="3">
        <v>44169</v>
      </c>
      <c r="C21" s="2" t="s">
        <v>63</v>
      </c>
      <c r="D21" t="s">
        <v>57</v>
      </c>
      <c r="E21" s="2" t="str" cm="1">
        <f t="array" ref="E21">_xlfn.XLOOKUP(OrderData[[#This Row],[Customer ID]],Table2_1[[#All],[Customer ID]],Table2_1[[#All],[Customer Name]])</f>
        <v>Aurea Corradino</v>
      </c>
      <c r="F21" s="2">
        <v>5</v>
      </c>
      <c r="G21" s="2" t="str">
        <f>VLOOKUP(OrderData[[#This Row],[Product ID]],products!A:B,2,0)</f>
        <v>Ara</v>
      </c>
      <c r="H21" s="2">
        <f>_xlfn.XLOOKUP(D21, products!A:A, products!E:E)</f>
        <v>3.375</v>
      </c>
      <c r="I21" s="2">
        <f>OrderData[[#This Row],[Quantity]]*OrderData[[#This Row],[Unit Price]]</f>
        <v>16.875</v>
      </c>
      <c r="J21" s="2" t="str">
        <f>_xlfn.XLOOKUP(OrderData[[#This Row],[Customer ID]],Table2_1[Customer ID],Table2_1[Country])</f>
        <v>United States</v>
      </c>
      <c r="K21" s="2" t="str" cm="1">
        <f t="array" ref="K21">_xlfn.XLOOKUP(OrderData[[#This Row],[Customer ID]],Table2_1[[#All],[Customer ID]],Table2_1[[#All],[Loyalty Card]])</f>
        <v>Yes</v>
      </c>
      <c r="L21" s="2" t="str">
        <f>_xlfn.XLOOKUP(OrderData[[#This Row],[Product ID]],products!A:A,products!C:C)</f>
        <v>M</v>
      </c>
      <c r="M21" s="2">
        <f>_xlfn.XLOOKUP(OrderData[[#This Row],[Product ID]],products!A:A,products!D:D)</f>
        <v>0.2</v>
      </c>
    </row>
    <row r="22" spans="1:13" x14ac:dyDescent="0.25">
      <c r="A22" s="2" t="s">
        <v>62</v>
      </c>
      <c r="B22" s="3">
        <v>44169</v>
      </c>
      <c r="C22" s="2" t="s">
        <v>63</v>
      </c>
      <c r="D22" t="s">
        <v>64</v>
      </c>
      <c r="E22" s="2" t="str" cm="1">
        <f t="array" ref="E22">_xlfn.XLOOKUP(OrderData[[#This Row],[Customer ID]],Table2_1[[#All],[Customer ID]],Table2_1[[#All],[Customer Name]])</f>
        <v>Aurea Corradino</v>
      </c>
      <c r="F22" s="2">
        <v>4</v>
      </c>
      <c r="G22" s="2" t="str">
        <f>VLOOKUP(OrderData[[#This Row],[Product ID]],products!A:B,2,0)</f>
        <v>Exc</v>
      </c>
      <c r="H22" s="2">
        <f>_xlfn.XLOOKUP(D22, products!A:A, products!E:E)</f>
        <v>3.645</v>
      </c>
      <c r="I22" s="2">
        <f>OrderData[[#This Row],[Quantity]]*OrderData[[#This Row],[Unit Price]]</f>
        <v>14.58</v>
      </c>
      <c r="J22" s="2" t="str">
        <f>_xlfn.XLOOKUP(OrderData[[#This Row],[Customer ID]],Table2_1[Customer ID],Table2_1[Country])</f>
        <v>United States</v>
      </c>
      <c r="K22" s="2" t="str" cm="1">
        <f t="array" ref="K22">_xlfn.XLOOKUP(OrderData[[#This Row],[Customer ID]],Table2_1[[#All],[Customer ID]],Table2_1[[#All],[Loyalty Card]])</f>
        <v>Yes</v>
      </c>
      <c r="L22" s="2" t="str">
        <f>_xlfn.XLOOKUP(OrderData[[#This Row],[Product ID]],products!A:A,products!C:C)</f>
        <v>D</v>
      </c>
      <c r="M22" s="2">
        <f>_xlfn.XLOOKUP(OrderData[[#This Row],[Product ID]],products!A:A,products!D:D)</f>
        <v>0.2</v>
      </c>
    </row>
    <row r="23" spans="1:13" x14ac:dyDescent="0.25">
      <c r="A23" s="2" t="s">
        <v>65</v>
      </c>
      <c r="B23" s="3">
        <v>44169</v>
      </c>
      <c r="C23" s="2" t="s">
        <v>66</v>
      </c>
      <c r="D23" t="s">
        <v>67</v>
      </c>
      <c r="E23" s="2" t="str" cm="1">
        <f t="array" ref="E23">_xlfn.XLOOKUP(OrderData[[#This Row],[Customer ID]],Table2_1[[#All],[Customer ID]],Table2_1[[#All],[Customer Name]])</f>
        <v>Avrit Davidowsky</v>
      </c>
      <c r="F23" s="2">
        <v>6</v>
      </c>
      <c r="G23" s="2" t="str">
        <f>VLOOKUP(OrderData[[#This Row],[Product ID]],products!A:B,2,0)</f>
        <v>Ara</v>
      </c>
      <c r="H23" s="2">
        <f>_xlfn.XLOOKUP(D23, products!A:A, products!E:E)</f>
        <v>2.9849999999999999</v>
      </c>
      <c r="I23" s="2">
        <f>OrderData[[#This Row],[Quantity]]*OrderData[[#This Row],[Unit Price]]</f>
        <v>17.91</v>
      </c>
      <c r="J23" s="2" t="str">
        <f>_xlfn.XLOOKUP(OrderData[[#This Row],[Customer ID]],Table2_1[Customer ID],Table2_1[Country])</f>
        <v>United States</v>
      </c>
      <c r="K23" s="2" t="str" cm="1">
        <f t="array" ref="K23">_xlfn.XLOOKUP(OrderData[[#This Row],[Customer ID]],Table2_1[[#All],[Customer ID]],Table2_1[[#All],[Loyalty Card]])</f>
        <v>No</v>
      </c>
      <c r="L23" s="2" t="str">
        <f>_xlfn.XLOOKUP(OrderData[[#This Row],[Product ID]],products!A:A,products!C:C)</f>
        <v>D</v>
      </c>
      <c r="M23" s="2">
        <f>_xlfn.XLOOKUP(OrderData[[#This Row],[Product ID]],products!A:A,products!D:D)</f>
        <v>0.2</v>
      </c>
    </row>
    <row r="24" spans="1:13" x14ac:dyDescent="0.25">
      <c r="A24" s="2" t="s">
        <v>68</v>
      </c>
      <c r="B24" s="3">
        <v>44218</v>
      </c>
      <c r="C24" s="2" t="s">
        <v>69</v>
      </c>
      <c r="D24" t="s">
        <v>54</v>
      </c>
      <c r="E24" s="2" t="str" cm="1">
        <f t="array" ref="E24">_xlfn.XLOOKUP(OrderData[[#This Row],[Customer ID]],Table2_1[[#All],[Customer ID]],Table2_1[[#All],[Customer Name]])</f>
        <v>Annabel Antuk</v>
      </c>
      <c r="F24" s="2">
        <v>4</v>
      </c>
      <c r="G24" s="2" t="str">
        <f>VLOOKUP(OrderData[[#This Row],[Product ID]],products!A:B,2,0)</f>
        <v>Rob</v>
      </c>
      <c r="H24" s="2">
        <f>_xlfn.XLOOKUP(D24, products!A:A, products!E:E)</f>
        <v>22.884999999999998</v>
      </c>
      <c r="I24" s="2">
        <f>OrderData[[#This Row],[Quantity]]*OrderData[[#This Row],[Unit Price]]</f>
        <v>91.539999999999992</v>
      </c>
      <c r="J24" s="2" t="str">
        <f>_xlfn.XLOOKUP(OrderData[[#This Row],[Customer ID]],Table2_1[Customer ID],Table2_1[Country])</f>
        <v>United States</v>
      </c>
      <c r="K24" s="2" t="str" cm="1">
        <f t="array" ref="K24">_xlfn.XLOOKUP(OrderData[[#This Row],[Customer ID]],Table2_1[[#All],[Customer ID]],Table2_1[[#All],[Loyalty Card]])</f>
        <v>Yes</v>
      </c>
      <c r="L24" s="2" t="str">
        <f>_xlfn.XLOOKUP(OrderData[[#This Row],[Product ID]],products!A:A,products!C:C)</f>
        <v>M</v>
      </c>
      <c r="M24" s="2">
        <f>_xlfn.XLOOKUP(OrderData[[#This Row],[Product ID]],products!A:A,products!D:D)</f>
        <v>2.5</v>
      </c>
    </row>
    <row r="25" spans="1:13" x14ac:dyDescent="0.25">
      <c r="A25" s="2" t="s">
        <v>70</v>
      </c>
      <c r="B25" s="3">
        <v>44603</v>
      </c>
      <c r="C25" s="2" t="s">
        <v>71</v>
      </c>
      <c r="D25" t="s">
        <v>67</v>
      </c>
      <c r="E25" s="2" t="str" cm="1">
        <f t="array" ref="E25">_xlfn.XLOOKUP(OrderData[[#This Row],[Customer ID]],Table2_1[[#All],[Customer ID]],Table2_1[[#All],[Customer Name]])</f>
        <v>Iorgo Kleinert</v>
      </c>
      <c r="F25" s="2">
        <v>4</v>
      </c>
      <c r="G25" s="2" t="str">
        <f>VLOOKUP(OrderData[[#This Row],[Product ID]],products!A:B,2,0)</f>
        <v>Ara</v>
      </c>
      <c r="H25" s="2">
        <f>_xlfn.XLOOKUP(D25, products!A:A, products!E:E)</f>
        <v>2.9849999999999999</v>
      </c>
      <c r="I25" s="2">
        <f>OrderData[[#This Row],[Quantity]]*OrderData[[#This Row],[Unit Price]]</f>
        <v>11.94</v>
      </c>
      <c r="J25" s="2" t="str">
        <f>_xlfn.XLOOKUP(OrderData[[#This Row],[Customer ID]],Table2_1[Customer ID],Table2_1[Country])</f>
        <v>United States</v>
      </c>
      <c r="K25" s="2" t="str" cm="1">
        <f t="array" ref="K25">_xlfn.XLOOKUP(OrderData[[#This Row],[Customer ID]],Table2_1[[#All],[Customer ID]],Table2_1[[#All],[Loyalty Card]])</f>
        <v>Yes</v>
      </c>
      <c r="L25" s="2" t="str">
        <f>_xlfn.XLOOKUP(OrderData[[#This Row],[Product ID]],products!A:A,products!C:C)</f>
        <v>D</v>
      </c>
      <c r="M25" s="2">
        <f>_xlfn.XLOOKUP(OrderData[[#This Row],[Product ID]],products!A:A,products!D:D)</f>
        <v>0.2</v>
      </c>
    </row>
    <row r="26" spans="1:13" x14ac:dyDescent="0.25">
      <c r="A26" s="2" t="s">
        <v>72</v>
      </c>
      <c r="B26" s="3">
        <v>44454</v>
      </c>
      <c r="C26" s="2" t="s">
        <v>73</v>
      </c>
      <c r="D26" t="s">
        <v>74</v>
      </c>
      <c r="E26" s="2" t="str" cm="1">
        <f t="array" ref="E26">_xlfn.XLOOKUP(OrderData[[#This Row],[Customer ID]],Table2_1[[#All],[Customer ID]],Table2_1[[#All],[Customer Name]])</f>
        <v>Chrisy Blofeld</v>
      </c>
      <c r="F26" s="2">
        <v>1</v>
      </c>
      <c r="G26" s="2" t="str">
        <f>VLOOKUP(OrderData[[#This Row],[Product ID]],products!A:B,2,0)</f>
        <v>Ara</v>
      </c>
      <c r="H26" s="2">
        <f>_xlfn.XLOOKUP(D26, products!A:A, products!E:E)</f>
        <v>11.25</v>
      </c>
      <c r="I26" s="2">
        <f>OrderData[[#This Row],[Quantity]]*OrderData[[#This Row],[Unit Price]]</f>
        <v>11.25</v>
      </c>
      <c r="J26" s="2" t="str">
        <f>_xlfn.XLOOKUP(OrderData[[#This Row],[Customer ID]],Table2_1[Customer ID],Table2_1[Country])</f>
        <v>United States</v>
      </c>
      <c r="K26" s="2" t="str" cm="1">
        <f t="array" ref="K26">_xlfn.XLOOKUP(OrderData[[#This Row],[Customer ID]],Table2_1[[#All],[Customer ID]],Table2_1[[#All],[Loyalty Card]])</f>
        <v>No</v>
      </c>
      <c r="L26" s="2" t="str">
        <f>_xlfn.XLOOKUP(OrderData[[#This Row],[Product ID]],products!A:A,products!C:C)</f>
        <v>M</v>
      </c>
      <c r="M26" s="2">
        <f>_xlfn.XLOOKUP(OrderData[[#This Row],[Product ID]],products!A:A,products!D:D)</f>
        <v>1</v>
      </c>
    </row>
    <row r="27" spans="1:13" x14ac:dyDescent="0.25">
      <c r="A27" s="2" t="s">
        <v>75</v>
      </c>
      <c r="B27" s="3">
        <v>44128</v>
      </c>
      <c r="C27" s="2" t="s">
        <v>76</v>
      </c>
      <c r="D27" t="s">
        <v>77</v>
      </c>
      <c r="E27" s="2" t="str" cm="1">
        <f t="array" ref="E27">_xlfn.XLOOKUP(OrderData[[#This Row],[Customer ID]],Table2_1[[#All],[Customer ID]],Table2_1[[#All],[Customer Name]])</f>
        <v>Culley Farris</v>
      </c>
      <c r="F27" s="2">
        <v>3</v>
      </c>
      <c r="G27" s="2" t="str">
        <f>VLOOKUP(OrderData[[#This Row],[Product ID]],products!A:B,2,0)</f>
        <v>Exc</v>
      </c>
      <c r="H27" s="2">
        <f>_xlfn.XLOOKUP(D27, products!A:A, products!E:E)</f>
        <v>4.125</v>
      </c>
      <c r="I27" s="2">
        <f>OrderData[[#This Row],[Quantity]]*OrderData[[#This Row],[Unit Price]]</f>
        <v>12.375</v>
      </c>
      <c r="J27" s="2" t="str">
        <f>_xlfn.XLOOKUP(OrderData[[#This Row],[Customer ID]],Table2_1[Customer ID],Table2_1[Country])</f>
        <v>United States</v>
      </c>
      <c r="K27" s="2" t="str" cm="1">
        <f t="array" ref="K27">_xlfn.XLOOKUP(OrderData[[#This Row],[Customer ID]],Table2_1[[#All],[Customer ID]],Table2_1[[#All],[Loyalty Card]])</f>
        <v>Yes</v>
      </c>
      <c r="L27" s="2" t="str">
        <f>_xlfn.XLOOKUP(OrderData[[#This Row],[Product ID]],products!A:A,products!C:C)</f>
        <v>M</v>
      </c>
      <c r="M27" s="2">
        <f>_xlfn.XLOOKUP(OrderData[[#This Row],[Product ID]],products!A:A,products!D:D)</f>
        <v>0.2</v>
      </c>
    </row>
    <row r="28" spans="1:13" x14ac:dyDescent="0.25">
      <c r="A28" s="2" t="s">
        <v>78</v>
      </c>
      <c r="B28" s="3">
        <v>43516</v>
      </c>
      <c r="C28" s="2" t="s">
        <v>79</v>
      </c>
      <c r="D28" t="s">
        <v>80</v>
      </c>
      <c r="E28" s="2" t="str" cm="1">
        <f t="array" ref="E28">_xlfn.XLOOKUP(OrderData[[#This Row],[Customer ID]],Table2_1[[#All],[Customer ID]],Table2_1[[#All],[Customer Name]])</f>
        <v>Selene Shales</v>
      </c>
      <c r="F28" s="2">
        <v>4</v>
      </c>
      <c r="G28" s="2" t="str">
        <f>VLOOKUP(OrderData[[#This Row],[Product ID]],products!A:B,2,0)</f>
        <v>Ara</v>
      </c>
      <c r="H28" s="2">
        <f>_xlfn.XLOOKUP(D28, products!A:A, products!E:E)</f>
        <v>6.75</v>
      </c>
      <c r="I28" s="2">
        <f>OrderData[[#This Row],[Quantity]]*OrderData[[#This Row],[Unit Price]]</f>
        <v>27</v>
      </c>
      <c r="J28" s="2" t="str">
        <f>_xlfn.XLOOKUP(OrderData[[#This Row],[Customer ID]],Table2_1[Customer ID],Table2_1[Country])</f>
        <v>United States</v>
      </c>
      <c r="K28" s="2" t="str" cm="1">
        <f t="array" ref="K28">_xlfn.XLOOKUP(OrderData[[#This Row],[Customer ID]],Table2_1[[#All],[Customer ID]],Table2_1[[#All],[Loyalty Card]])</f>
        <v>Yes</v>
      </c>
      <c r="L28" s="2" t="str">
        <f>_xlfn.XLOOKUP(OrderData[[#This Row],[Product ID]],products!A:A,products!C:C)</f>
        <v>M</v>
      </c>
      <c r="M28" s="2">
        <f>_xlfn.XLOOKUP(OrderData[[#This Row],[Product ID]],products!A:A,products!D:D)</f>
        <v>0.5</v>
      </c>
    </row>
    <row r="29" spans="1:13" x14ac:dyDescent="0.25">
      <c r="A29" s="2" t="s">
        <v>81</v>
      </c>
      <c r="B29" s="3">
        <v>43746</v>
      </c>
      <c r="C29" s="2" t="s">
        <v>82</v>
      </c>
      <c r="D29" t="s">
        <v>57</v>
      </c>
      <c r="E29" s="2" t="str" cm="1">
        <f t="array" ref="E29">_xlfn.XLOOKUP(OrderData[[#This Row],[Customer ID]],Table2_1[[#All],[Customer ID]],Table2_1[[#All],[Customer Name]])</f>
        <v>Vivie Danneil</v>
      </c>
      <c r="F29" s="2">
        <v>5</v>
      </c>
      <c r="G29" s="2" t="str">
        <f>VLOOKUP(OrderData[[#This Row],[Product ID]],products!A:B,2,0)</f>
        <v>Ara</v>
      </c>
      <c r="H29" s="2">
        <f>_xlfn.XLOOKUP(D29, products!A:A, products!E:E)</f>
        <v>3.375</v>
      </c>
      <c r="I29" s="2">
        <f>OrderData[[#This Row],[Quantity]]*OrderData[[#This Row],[Unit Price]]</f>
        <v>16.875</v>
      </c>
      <c r="J29" s="2" t="str">
        <f>_xlfn.XLOOKUP(OrderData[[#This Row],[Customer ID]],Table2_1[Customer ID],Table2_1[Country])</f>
        <v>Ireland</v>
      </c>
      <c r="K29" s="2" t="str" cm="1">
        <f t="array" ref="K29">_xlfn.XLOOKUP(OrderData[[#This Row],[Customer ID]],Table2_1[[#All],[Customer ID]],Table2_1[[#All],[Loyalty Card]])</f>
        <v>No</v>
      </c>
      <c r="L29" s="2" t="str">
        <f>_xlfn.XLOOKUP(OrderData[[#This Row],[Product ID]],products!A:A,products!C:C)</f>
        <v>M</v>
      </c>
      <c r="M29" s="2">
        <f>_xlfn.XLOOKUP(OrderData[[#This Row],[Product ID]],products!A:A,products!D:D)</f>
        <v>0.2</v>
      </c>
    </row>
    <row r="30" spans="1:13" x14ac:dyDescent="0.25">
      <c r="A30" s="2" t="s">
        <v>83</v>
      </c>
      <c r="B30" s="3">
        <v>44775</v>
      </c>
      <c r="C30" s="2" t="s">
        <v>84</v>
      </c>
      <c r="D30" t="s">
        <v>85</v>
      </c>
      <c r="E30" s="2" t="str" cm="1">
        <f t="array" ref="E30">_xlfn.XLOOKUP(OrderData[[#This Row],[Customer ID]],Table2_1[[#All],[Customer ID]],Table2_1[[#All],[Customer Name]])</f>
        <v>Theresita Newbury</v>
      </c>
      <c r="F30" s="2">
        <v>3</v>
      </c>
      <c r="G30" s="2" t="str">
        <f>VLOOKUP(OrderData[[#This Row],[Product ID]],products!A:B,2,0)</f>
        <v>Ara</v>
      </c>
      <c r="H30" s="2">
        <f>_xlfn.XLOOKUP(D30, products!A:A, products!E:E)</f>
        <v>5.97</v>
      </c>
      <c r="I30" s="2">
        <f>OrderData[[#This Row],[Quantity]]*OrderData[[#This Row],[Unit Price]]</f>
        <v>17.91</v>
      </c>
      <c r="J30" s="2" t="str">
        <f>_xlfn.XLOOKUP(OrderData[[#This Row],[Customer ID]],Table2_1[Customer ID],Table2_1[Country])</f>
        <v>Ireland</v>
      </c>
      <c r="K30" s="2" t="str" cm="1">
        <f t="array" ref="K30">_xlfn.XLOOKUP(OrderData[[#This Row],[Customer ID]],Table2_1[[#All],[Customer ID]],Table2_1[[#All],[Loyalty Card]])</f>
        <v>No</v>
      </c>
      <c r="L30" s="2" t="str">
        <f>_xlfn.XLOOKUP(OrderData[[#This Row],[Product ID]],products!A:A,products!C:C)</f>
        <v>D</v>
      </c>
      <c r="M30" s="2">
        <f>_xlfn.XLOOKUP(OrderData[[#This Row],[Product ID]],products!A:A,products!D:D)</f>
        <v>0.5</v>
      </c>
    </row>
    <row r="31" spans="1:13" x14ac:dyDescent="0.25">
      <c r="A31" s="2" t="s">
        <v>86</v>
      </c>
      <c r="B31" s="3">
        <v>43516</v>
      </c>
      <c r="C31" s="2" t="s">
        <v>87</v>
      </c>
      <c r="D31" t="s">
        <v>40</v>
      </c>
      <c r="E31" s="2" t="str" cm="1">
        <f t="array" ref="E31">_xlfn.XLOOKUP(OrderData[[#This Row],[Customer ID]],Table2_1[[#All],[Customer ID]],Table2_1[[#All],[Customer Name]])</f>
        <v>Mozelle Calcutt</v>
      </c>
      <c r="F31" s="2">
        <v>4</v>
      </c>
      <c r="G31" s="2" t="str">
        <f>VLOOKUP(OrderData[[#This Row],[Product ID]],products!A:B,2,0)</f>
        <v>Ara</v>
      </c>
      <c r="H31" s="2">
        <f>_xlfn.XLOOKUP(D31, products!A:A, products!E:E)</f>
        <v>9.9499999999999993</v>
      </c>
      <c r="I31" s="2">
        <f>OrderData[[#This Row],[Quantity]]*OrderData[[#This Row],[Unit Price]]</f>
        <v>39.799999999999997</v>
      </c>
      <c r="J31" s="2" t="str">
        <f>_xlfn.XLOOKUP(OrderData[[#This Row],[Customer ID]],Table2_1[Customer ID],Table2_1[Country])</f>
        <v>Ireland</v>
      </c>
      <c r="K31" s="2" t="str" cm="1">
        <f t="array" ref="K31">_xlfn.XLOOKUP(OrderData[[#This Row],[Customer ID]],Table2_1[[#All],[Customer ID]],Table2_1[[#All],[Loyalty Card]])</f>
        <v>Yes</v>
      </c>
      <c r="L31" s="2" t="str">
        <f>_xlfn.XLOOKUP(OrderData[[#This Row],[Product ID]],products!A:A,products!C:C)</f>
        <v>D</v>
      </c>
      <c r="M31" s="2">
        <f>_xlfn.XLOOKUP(OrderData[[#This Row],[Product ID]],products!A:A,products!D:D)</f>
        <v>1</v>
      </c>
    </row>
    <row r="32" spans="1:13" x14ac:dyDescent="0.25">
      <c r="A32" s="2" t="s">
        <v>88</v>
      </c>
      <c r="B32" s="3">
        <v>44464</v>
      </c>
      <c r="C32" s="2" t="s">
        <v>89</v>
      </c>
      <c r="D32" t="s">
        <v>90</v>
      </c>
      <c r="E32" s="2" t="str" cm="1">
        <f t="array" ref="E32">_xlfn.XLOOKUP(OrderData[[#This Row],[Customer ID]],Table2_1[[#All],[Customer ID]],Table2_1[[#All],[Customer Name]])</f>
        <v>Adrian Swaine</v>
      </c>
      <c r="F32" s="2">
        <v>5</v>
      </c>
      <c r="G32" s="2" t="str">
        <f>VLOOKUP(OrderData[[#This Row],[Product ID]],products!A:B,2,0)</f>
        <v>Lib</v>
      </c>
      <c r="H32" s="2">
        <f>_xlfn.XLOOKUP(D32, products!A:A, products!E:E)</f>
        <v>4.3650000000000002</v>
      </c>
      <c r="I32" s="2">
        <f>OrderData[[#This Row],[Quantity]]*OrderData[[#This Row],[Unit Price]]</f>
        <v>21.825000000000003</v>
      </c>
      <c r="J32" s="2" t="str">
        <f>_xlfn.XLOOKUP(OrderData[[#This Row],[Customer ID]],Table2_1[Customer ID],Table2_1[Country])</f>
        <v>United States</v>
      </c>
      <c r="K32" s="2" t="str" cm="1">
        <f t="array" ref="K32">_xlfn.XLOOKUP(OrderData[[#This Row],[Customer ID]],Table2_1[[#All],[Customer ID]],Table2_1[[#All],[Loyalty Card]])</f>
        <v>No</v>
      </c>
      <c r="L32" s="2" t="str">
        <f>_xlfn.XLOOKUP(OrderData[[#This Row],[Product ID]],products!A:A,products!C:C)</f>
        <v>M</v>
      </c>
      <c r="M32" s="2">
        <f>_xlfn.XLOOKUP(OrderData[[#This Row],[Product ID]],products!A:A,products!D:D)</f>
        <v>0.2</v>
      </c>
    </row>
    <row r="33" spans="1:13" x14ac:dyDescent="0.25">
      <c r="A33" s="2" t="s">
        <v>88</v>
      </c>
      <c r="B33" s="3">
        <v>44464</v>
      </c>
      <c r="C33" s="2" t="s">
        <v>89</v>
      </c>
      <c r="D33" t="s">
        <v>85</v>
      </c>
      <c r="E33" s="2" t="str" cm="1">
        <f t="array" ref="E33">_xlfn.XLOOKUP(OrderData[[#This Row],[Customer ID]],Table2_1[[#All],[Customer ID]],Table2_1[[#All],[Customer Name]])</f>
        <v>Adrian Swaine</v>
      </c>
      <c r="F33" s="2">
        <v>6</v>
      </c>
      <c r="G33" s="2" t="str">
        <f>VLOOKUP(OrderData[[#This Row],[Product ID]],products!A:B,2,0)</f>
        <v>Ara</v>
      </c>
      <c r="H33" s="2">
        <f>_xlfn.XLOOKUP(D33, products!A:A, products!E:E)</f>
        <v>5.97</v>
      </c>
      <c r="I33" s="2">
        <f>OrderData[[#This Row],[Quantity]]*OrderData[[#This Row],[Unit Price]]</f>
        <v>35.82</v>
      </c>
      <c r="J33" s="2" t="str">
        <f>_xlfn.XLOOKUP(OrderData[[#This Row],[Customer ID]],Table2_1[Customer ID],Table2_1[Country])</f>
        <v>United States</v>
      </c>
      <c r="K33" s="2" t="str" cm="1">
        <f t="array" ref="K33">_xlfn.XLOOKUP(OrderData[[#This Row],[Customer ID]],Table2_1[[#All],[Customer ID]],Table2_1[[#All],[Loyalty Card]])</f>
        <v>No</v>
      </c>
      <c r="L33" s="2" t="str">
        <f>_xlfn.XLOOKUP(OrderData[[#This Row],[Product ID]],products!A:A,products!C:C)</f>
        <v>D</v>
      </c>
      <c r="M33" s="2">
        <f>_xlfn.XLOOKUP(OrderData[[#This Row],[Product ID]],products!A:A,products!D:D)</f>
        <v>0.5</v>
      </c>
    </row>
    <row r="34" spans="1:13" x14ac:dyDescent="0.25">
      <c r="A34" s="2" t="s">
        <v>88</v>
      </c>
      <c r="B34" s="3">
        <v>44464</v>
      </c>
      <c r="C34" s="2" t="s">
        <v>89</v>
      </c>
      <c r="D34" t="s">
        <v>91</v>
      </c>
      <c r="E34" s="2" t="str" cm="1">
        <f t="array" ref="E34">_xlfn.XLOOKUP(OrderData[[#This Row],[Customer ID]],Table2_1[[#All],[Customer ID]],Table2_1[[#All],[Customer Name]])</f>
        <v>Adrian Swaine</v>
      </c>
      <c r="F34" s="2">
        <v>6</v>
      </c>
      <c r="G34" s="2" t="str">
        <f>VLOOKUP(OrderData[[#This Row],[Product ID]],products!A:B,2,0)</f>
        <v>Lib</v>
      </c>
      <c r="H34" s="2">
        <f>_xlfn.XLOOKUP(D34, products!A:A, products!E:E)</f>
        <v>8.73</v>
      </c>
      <c r="I34" s="2">
        <f>OrderData[[#This Row],[Quantity]]*OrderData[[#This Row],[Unit Price]]</f>
        <v>52.38</v>
      </c>
      <c r="J34" s="2" t="str">
        <f>_xlfn.XLOOKUP(OrderData[[#This Row],[Customer ID]],Table2_1[Customer ID],Table2_1[Country])</f>
        <v>United States</v>
      </c>
      <c r="K34" s="2" t="str" cm="1">
        <f t="array" ref="K34">_xlfn.XLOOKUP(OrderData[[#This Row],[Customer ID]],Table2_1[[#All],[Customer ID]],Table2_1[[#All],[Loyalty Card]])</f>
        <v>No</v>
      </c>
      <c r="L34" s="2" t="str">
        <f>_xlfn.XLOOKUP(OrderData[[#This Row],[Product ID]],products!A:A,products!C:C)</f>
        <v>M</v>
      </c>
      <c r="M34" s="2">
        <f>_xlfn.XLOOKUP(OrderData[[#This Row],[Product ID]],products!A:A,products!D:D)</f>
        <v>0.5</v>
      </c>
    </row>
    <row r="35" spans="1:13" x14ac:dyDescent="0.25">
      <c r="A35" s="2" t="s">
        <v>92</v>
      </c>
      <c r="B35" s="3">
        <v>44394</v>
      </c>
      <c r="C35" s="2" t="s">
        <v>93</v>
      </c>
      <c r="D35" t="s">
        <v>32</v>
      </c>
      <c r="E35" s="2" t="str" cm="1">
        <f t="array" ref="E35">_xlfn.XLOOKUP(OrderData[[#This Row],[Customer ID]],Table2_1[[#All],[Customer ID]],Table2_1[[#All],[Customer Name]])</f>
        <v>Gallard Gatheral</v>
      </c>
      <c r="F35" s="2">
        <v>5</v>
      </c>
      <c r="G35" s="2" t="str">
        <f>VLOOKUP(OrderData[[#This Row],[Product ID]],products!A:B,2,0)</f>
        <v>Lib</v>
      </c>
      <c r="H35" s="2">
        <f>_xlfn.XLOOKUP(D35, products!A:A, products!E:E)</f>
        <v>4.7549999999999999</v>
      </c>
      <c r="I35" s="2">
        <f>OrderData[[#This Row],[Quantity]]*OrderData[[#This Row],[Unit Price]]</f>
        <v>23.774999999999999</v>
      </c>
      <c r="J35" s="2" t="str">
        <f>_xlfn.XLOOKUP(OrderData[[#This Row],[Customer ID]],Table2_1[Customer ID],Table2_1[Country])</f>
        <v>United States</v>
      </c>
      <c r="K35" s="2" t="str" cm="1">
        <f t="array" ref="K35">_xlfn.XLOOKUP(OrderData[[#This Row],[Customer ID]],Table2_1[[#All],[Customer ID]],Table2_1[[#All],[Loyalty Card]])</f>
        <v>No</v>
      </c>
      <c r="L35" s="2" t="str">
        <f>_xlfn.XLOOKUP(OrderData[[#This Row],[Product ID]],products!A:A,products!C:C)</f>
        <v>L</v>
      </c>
      <c r="M35" s="2">
        <f>_xlfn.XLOOKUP(OrderData[[#This Row],[Product ID]],products!A:A,products!D:D)</f>
        <v>0.2</v>
      </c>
    </row>
    <row r="36" spans="1:13" x14ac:dyDescent="0.25">
      <c r="A36" s="2" t="s">
        <v>94</v>
      </c>
      <c r="B36" s="3">
        <v>44011</v>
      </c>
      <c r="C36" s="2" t="s">
        <v>95</v>
      </c>
      <c r="D36" t="s">
        <v>96</v>
      </c>
      <c r="E36" s="2" t="str" cm="1">
        <f t="array" ref="E36">_xlfn.XLOOKUP(OrderData[[#This Row],[Customer ID]],Table2_1[[#All],[Customer ID]],Table2_1[[#All],[Customer Name]])</f>
        <v>Una Welberry</v>
      </c>
      <c r="F36" s="2">
        <v>6</v>
      </c>
      <c r="G36" s="2" t="str">
        <f>VLOOKUP(OrderData[[#This Row],[Product ID]],products!A:B,2,0)</f>
        <v>Lib</v>
      </c>
      <c r="H36" s="2">
        <f>_xlfn.XLOOKUP(D36, products!A:A, products!E:E)</f>
        <v>9.51</v>
      </c>
      <c r="I36" s="2">
        <f>OrderData[[#This Row],[Quantity]]*OrderData[[#This Row],[Unit Price]]</f>
        <v>57.06</v>
      </c>
      <c r="J36" s="2" t="str">
        <f>_xlfn.XLOOKUP(OrderData[[#This Row],[Customer ID]],Table2_1[Customer ID],Table2_1[Country])</f>
        <v>United Kingdom</v>
      </c>
      <c r="K36" s="2" t="str" cm="1">
        <f t="array" ref="K36">_xlfn.XLOOKUP(OrderData[[#This Row],[Customer ID]],Table2_1[[#All],[Customer ID]],Table2_1[[#All],[Loyalty Card]])</f>
        <v>Yes</v>
      </c>
      <c r="L36" s="2" t="str">
        <f>_xlfn.XLOOKUP(OrderData[[#This Row],[Product ID]],products!A:A,products!C:C)</f>
        <v>L</v>
      </c>
      <c r="M36" s="2">
        <f>_xlfn.XLOOKUP(OrderData[[#This Row],[Product ID]],products!A:A,products!D:D)</f>
        <v>0.5</v>
      </c>
    </row>
    <row r="37" spans="1:13" x14ac:dyDescent="0.25">
      <c r="A37" s="2" t="s">
        <v>97</v>
      </c>
      <c r="B37" s="3">
        <v>44348</v>
      </c>
      <c r="C37" s="2" t="s">
        <v>98</v>
      </c>
      <c r="D37" t="s">
        <v>85</v>
      </c>
      <c r="E37" s="2" t="str" cm="1">
        <f t="array" ref="E37">_xlfn.XLOOKUP(OrderData[[#This Row],[Customer ID]],Table2_1[[#All],[Customer ID]],Table2_1[[#All],[Customer Name]])</f>
        <v>Faber Eilhart</v>
      </c>
      <c r="F37" s="2">
        <v>6</v>
      </c>
      <c r="G37" s="2" t="str">
        <f>VLOOKUP(OrderData[[#This Row],[Product ID]],products!A:B,2,0)</f>
        <v>Ara</v>
      </c>
      <c r="H37" s="2">
        <f>_xlfn.XLOOKUP(D37, products!A:A, products!E:E)</f>
        <v>5.97</v>
      </c>
      <c r="I37" s="2">
        <f>OrderData[[#This Row],[Quantity]]*OrderData[[#This Row],[Unit Price]]</f>
        <v>35.82</v>
      </c>
      <c r="J37" s="2" t="str">
        <f>_xlfn.XLOOKUP(OrderData[[#This Row],[Customer ID]],Table2_1[Customer ID],Table2_1[Country])</f>
        <v>United States</v>
      </c>
      <c r="K37" s="2" t="str" cm="1">
        <f t="array" ref="K37">_xlfn.XLOOKUP(OrderData[[#This Row],[Customer ID]],Table2_1[[#All],[Customer ID]],Table2_1[[#All],[Loyalty Card]])</f>
        <v>No</v>
      </c>
      <c r="L37" s="2" t="str">
        <f>_xlfn.XLOOKUP(OrderData[[#This Row],[Product ID]],products!A:A,products!C:C)</f>
        <v>D</v>
      </c>
      <c r="M37" s="2">
        <f>_xlfn.XLOOKUP(OrderData[[#This Row],[Product ID]],products!A:A,products!D:D)</f>
        <v>0.5</v>
      </c>
    </row>
    <row r="38" spans="1:13" x14ac:dyDescent="0.25">
      <c r="A38" s="2" t="s">
        <v>99</v>
      </c>
      <c r="B38" s="3">
        <v>44233</v>
      </c>
      <c r="C38" s="2" t="s">
        <v>100</v>
      </c>
      <c r="D38" t="s">
        <v>90</v>
      </c>
      <c r="E38" s="2" t="str" cm="1">
        <f t="array" ref="E38">_xlfn.XLOOKUP(OrderData[[#This Row],[Customer ID]],Table2_1[[#All],[Customer ID]],Table2_1[[#All],[Customer Name]])</f>
        <v>Zorina Ponting</v>
      </c>
      <c r="F38" s="2">
        <v>2</v>
      </c>
      <c r="G38" s="2" t="str">
        <f>VLOOKUP(OrderData[[#This Row],[Product ID]],products!A:B,2,0)</f>
        <v>Lib</v>
      </c>
      <c r="H38" s="2">
        <f>_xlfn.XLOOKUP(D38, products!A:A, products!E:E)</f>
        <v>4.3650000000000002</v>
      </c>
      <c r="I38" s="2">
        <f>OrderData[[#This Row],[Quantity]]*OrderData[[#This Row],[Unit Price]]</f>
        <v>8.73</v>
      </c>
      <c r="J38" s="2" t="str">
        <f>_xlfn.XLOOKUP(OrderData[[#This Row],[Customer ID]],Table2_1[Customer ID],Table2_1[Country])</f>
        <v>United States</v>
      </c>
      <c r="K38" s="2" t="str" cm="1">
        <f t="array" ref="K38">_xlfn.XLOOKUP(OrderData[[#This Row],[Customer ID]],Table2_1[[#All],[Customer ID]],Table2_1[[#All],[Loyalty Card]])</f>
        <v>No</v>
      </c>
      <c r="L38" s="2" t="str">
        <f>_xlfn.XLOOKUP(OrderData[[#This Row],[Product ID]],products!A:A,products!C:C)</f>
        <v>M</v>
      </c>
      <c r="M38" s="2">
        <f>_xlfn.XLOOKUP(OrderData[[#This Row],[Product ID]],products!A:A,products!D:D)</f>
        <v>0.2</v>
      </c>
    </row>
    <row r="39" spans="1:13" x14ac:dyDescent="0.25">
      <c r="A39" s="2" t="s">
        <v>101</v>
      </c>
      <c r="B39" s="3">
        <v>43580</v>
      </c>
      <c r="C39" s="2" t="s">
        <v>102</v>
      </c>
      <c r="D39" t="s">
        <v>96</v>
      </c>
      <c r="E39" s="2" t="str" cm="1">
        <f t="array" ref="E39">_xlfn.XLOOKUP(OrderData[[#This Row],[Customer ID]],Table2_1[[#All],[Customer ID]],Table2_1[[#All],[Customer Name]])</f>
        <v>Silvio Strase</v>
      </c>
      <c r="F39" s="2">
        <v>3</v>
      </c>
      <c r="G39" s="2" t="str">
        <f>VLOOKUP(OrderData[[#This Row],[Product ID]],products!A:B,2,0)</f>
        <v>Lib</v>
      </c>
      <c r="H39" s="2">
        <f>_xlfn.XLOOKUP(D39, products!A:A, products!E:E)</f>
        <v>9.51</v>
      </c>
      <c r="I39" s="2">
        <f>OrderData[[#This Row],[Quantity]]*OrderData[[#This Row],[Unit Price]]</f>
        <v>28.53</v>
      </c>
      <c r="J39" s="2" t="str">
        <f>_xlfn.XLOOKUP(OrderData[[#This Row],[Customer ID]],Table2_1[Customer ID],Table2_1[Country])</f>
        <v>United States</v>
      </c>
      <c r="K39" s="2" t="str" cm="1">
        <f t="array" ref="K39">_xlfn.XLOOKUP(OrderData[[#This Row],[Customer ID]],Table2_1[[#All],[Customer ID]],Table2_1[[#All],[Loyalty Card]])</f>
        <v>No</v>
      </c>
      <c r="L39" s="2" t="str">
        <f>_xlfn.XLOOKUP(OrderData[[#This Row],[Product ID]],products!A:A,products!C:C)</f>
        <v>L</v>
      </c>
      <c r="M39" s="2">
        <f>_xlfn.XLOOKUP(OrderData[[#This Row],[Product ID]],products!A:A,products!D:D)</f>
        <v>0.5</v>
      </c>
    </row>
    <row r="40" spans="1:13" x14ac:dyDescent="0.25">
      <c r="A40" s="2" t="s">
        <v>103</v>
      </c>
      <c r="B40" s="3">
        <v>43946</v>
      </c>
      <c r="C40" s="2" t="s">
        <v>104</v>
      </c>
      <c r="D40" t="s">
        <v>54</v>
      </c>
      <c r="E40" s="2" t="str" cm="1">
        <f t="array" ref="E40">_xlfn.XLOOKUP(OrderData[[#This Row],[Customer ID]],Table2_1[[#All],[Customer ID]],Table2_1[[#All],[Customer Name]])</f>
        <v>Dorie de la Tremoille</v>
      </c>
      <c r="F40" s="2">
        <v>5</v>
      </c>
      <c r="G40" s="2" t="str">
        <f>VLOOKUP(OrderData[[#This Row],[Product ID]],products!A:B,2,0)</f>
        <v>Rob</v>
      </c>
      <c r="H40" s="2">
        <f>_xlfn.XLOOKUP(D40, products!A:A, products!E:E)</f>
        <v>22.884999999999998</v>
      </c>
      <c r="I40" s="2">
        <f>OrderData[[#This Row],[Quantity]]*OrderData[[#This Row],[Unit Price]]</f>
        <v>114.42499999999998</v>
      </c>
      <c r="J40" s="2" t="str">
        <f>_xlfn.XLOOKUP(OrderData[[#This Row],[Customer ID]],Table2_1[Customer ID],Table2_1[Country])</f>
        <v>United States</v>
      </c>
      <c r="K40" s="2" t="str" cm="1">
        <f t="array" ref="K40">_xlfn.XLOOKUP(OrderData[[#This Row],[Customer ID]],Table2_1[[#All],[Customer ID]],Table2_1[[#All],[Loyalty Card]])</f>
        <v>No</v>
      </c>
      <c r="L40" s="2" t="str">
        <f>_xlfn.XLOOKUP(OrderData[[#This Row],[Product ID]],products!A:A,products!C:C)</f>
        <v>M</v>
      </c>
      <c r="M40" s="2">
        <f>_xlfn.XLOOKUP(OrderData[[#This Row],[Product ID]],products!A:A,products!D:D)</f>
        <v>2.5</v>
      </c>
    </row>
    <row r="41" spans="1:13" x14ac:dyDescent="0.25">
      <c r="A41" s="2" t="s">
        <v>105</v>
      </c>
      <c r="B41" s="3">
        <v>44524</v>
      </c>
      <c r="C41" s="2" t="s">
        <v>106</v>
      </c>
      <c r="D41" t="s">
        <v>15</v>
      </c>
      <c r="E41" s="2" t="str" cm="1">
        <f t="array" ref="E41">_xlfn.XLOOKUP(OrderData[[#This Row],[Customer ID]],Table2_1[[#All],[Customer ID]],Table2_1[[#All],[Customer Name]])</f>
        <v>Hy Zanetto</v>
      </c>
      <c r="F41" s="2">
        <v>6</v>
      </c>
      <c r="G41" s="2" t="str">
        <f>VLOOKUP(OrderData[[#This Row],[Product ID]],products!A:B,2,0)</f>
        <v>Rob</v>
      </c>
      <c r="H41" s="2">
        <f>_xlfn.XLOOKUP(D41, products!A:A, products!E:E)</f>
        <v>9.9499999999999993</v>
      </c>
      <c r="I41" s="2">
        <f>OrderData[[#This Row],[Quantity]]*OrderData[[#This Row],[Unit Price]]</f>
        <v>59.699999999999996</v>
      </c>
      <c r="J41" s="2" t="str">
        <f>_xlfn.XLOOKUP(OrderData[[#This Row],[Customer ID]],Table2_1[Customer ID],Table2_1[Country])</f>
        <v>United States</v>
      </c>
      <c r="K41" s="2" t="str" cm="1">
        <f t="array" ref="K41">_xlfn.XLOOKUP(OrderData[[#This Row],[Customer ID]],Table2_1[[#All],[Customer ID]],Table2_1[[#All],[Loyalty Card]])</f>
        <v>Yes</v>
      </c>
      <c r="L41" s="2" t="str">
        <f>_xlfn.XLOOKUP(OrderData[[#This Row],[Product ID]],products!A:A,products!C:C)</f>
        <v>M</v>
      </c>
      <c r="M41" s="2">
        <f>_xlfn.XLOOKUP(OrderData[[#This Row],[Product ID]],products!A:A,products!D:D)</f>
        <v>1</v>
      </c>
    </row>
    <row r="42" spans="1:13" x14ac:dyDescent="0.25">
      <c r="A42" s="2" t="s">
        <v>107</v>
      </c>
      <c r="B42" s="3">
        <v>44305</v>
      </c>
      <c r="C42" s="2" t="s">
        <v>108</v>
      </c>
      <c r="D42" t="s">
        <v>109</v>
      </c>
      <c r="E42" s="2" t="str" cm="1">
        <f t="array" ref="E42">_xlfn.XLOOKUP(OrderData[[#This Row],[Customer ID]],Table2_1[[#All],[Customer ID]],Table2_1[[#All],[Customer Name]])</f>
        <v>Jessica McNess</v>
      </c>
      <c r="F42" s="2">
        <v>3</v>
      </c>
      <c r="G42" s="2" t="str">
        <f>VLOOKUP(OrderData[[#This Row],[Product ID]],products!A:B,2,0)</f>
        <v>Lib</v>
      </c>
      <c r="H42" s="2">
        <f>_xlfn.XLOOKUP(D42, products!A:A, products!E:E)</f>
        <v>14.55</v>
      </c>
      <c r="I42" s="2">
        <f>OrderData[[#This Row],[Quantity]]*OrderData[[#This Row],[Unit Price]]</f>
        <v>43.650000000000006</v>
      </c>
      <c r="J42" s="2" t="str">
        <f>_xlfn.XLOOKUP(OrderData[[#This Row],[Customer ID]],Table2_1[Customer ID],Table2_1[Country])</f>
        <v>United States</v>
      </c>
      <c r="K42" s="2" t="str" cm="1">
        <f t="array" ref="K42">_xlfn.XLOOKUP(OrderData[[#This Row],[Customer ID]],Table2_1[[#All],[Customer ID]],Table2_1[[#All],[Loyalty Card]])</f>
        <v>No</v>
      </c>
      <c r="L42" s="2" t="str">
        <f>_xlfn.XLOOKUP(OrderData[[#This Row],[Product ID]],products!A:A,products!C:C)</f>
        <v>M</v>
      </c>
      <c r="M42" s="2">
        <f>_xlfn.XLOOKUP(OrderData[[#This Row],[Product ID]],products!A:A,products!D:D)</f>
        <v>1</v>
      </c>
    </row>
    <row r="43" spans="1:13" x14ac:dyDescent="0.25">
      <c r="A43" s="2" t="s">
        <v>110</v>
      </c>
      <c r="B43" s="3">
        <v>44749</v>
      </c>
      <c r="C43" s="2" t="s">
        <v>111</v>
      </c>
      <c r="D43" t="s">
        <v>64</v>
      </c>
      <c r="E43" s="2" t="str" cm="1">
        <f t="array" ref="E43">_xlfn.XLOOKUP(OrderData[[#This Row],[Customer ID]],Table2_1[[#All],[Customer ID]],Table2_1[[#All],[Customer Name]])</f>
        <v>Lorenzo Yeoland</v>
      </c>
      <c r="F43" s="2">
        <v>2</v>
      </c>
      <c r="G43" s="2" t="str">
        <f>VLOOKUP(OrderData[[#This Row],[Product ID]],products!A:B,2,0)</f>
        <v>Exc</v>
      </c>
      <c r="H43" s="2">
        <f>_xlfn.XLOOKUP(D43, products!A:A, products!E:E)</f>
        <v>3.645</v>
      </c>
      <c r="I43" s="2">
        <f>OrderData[[#This Row],[Quantity]]*OrderData[[#This Row],[Unit Price]]</f>
        <v>7.29</v>
      </c>
      <c r="J43" s="2" t="str">
        <f>_xlfn.XLOOKUP(OrderData[[#This Row],[Customer ID]],Table2_1[Customer ID],Table2_1[Country])</f>
        <v>United States</v>
      </c>
      <c r="K43" s="2" t="str" cm="1">
        <f t="array" ref="K43">_xlfn.XLOOKUP(OrderData[[#This Row],[Customer ID]],Table2_1[[#All],[Customer ID]],Table2_1[[#All],[Loyalty Card]])</f>
        <v>Yes</v>
      </c>
      <c r="L43" s="2" t="str">
        <f>_xlfn.XLOOKUP(OrderData[[#This Row],[Product ID]],products!A:A,products!C:C)</f>
        <v>D</v>
      </c>
      <c r="M43" s="2">
        <f>_xlfn.XLOOKUP(OrderData[[#This Row],[Product ID]],products!A:A,products!D:D)</f>
        <v>0.2</v>
      </c>
    </row>
    <row r="44" spans="1:13" x14ac:dyDescent="0.25">
      <c r="A44" s="2" t="s">
        <v>112</v>
      </c>
      <c r="B44" s="3">
        <v>43607</v>
      </c>
      <c r="C44" s="2" t="s">
        <v>113</v>
      </c>
      <c r="D44" t="s">
        <v>114</v>
      </c>
      <c r="E44" s="2" t="str" cm="1">
        <f t="array" ref="E44">_xlfn.XLOOKUP(OrderData[[#This Row],[Customer ID]],Table2_1[[#All],[Customer ID]],Table2_1[[#All],[Customer Name]])</f>
        <v>Abigail Tolworthy</v>
      </c>
      <c r="F44" s="2">
        <v>3</v>
      </c>
      <c r="G44" s="2" t="str">
        <f>VLOOKUP(OrderData[[#This Row],[Product ID]],products!A:B,2,0)</f>
        <v>Rob</v>
      </c>
      <c r="H44" s="2">
        <f>_xlfn.XLOOKUP(D44, products!A:A, products!E:E)</f>
        <v>2.6849999999999996</v>
      </c>
      <c r="I44" s="2">
        <f>OrderData[[#This Row],[Quantity]]*OrderData[[#This Row],[Unit Price]]</f>
        <v>8.0549999999999997</v>
      </c>
      <c r="J44" s="2" t="str">
        <f>_xlfn.XLOOKUP(OrderData[[#This Row],[Customer ID]],Table2_1[Customer ID],Table2_1[Country])</f>
        <v>United States</v>
      </c>
      <c r="K44" s="2" t="str" cm="1">
        <f t="array" ref="K44">_xlfn.XLOOKUP(OrderData[[#This Row],[Customer ID]],Table2_1[[#All],[Customer ID]],Table2_1[[#All],[Loyalty Card]])</f>
        <v>Yes</v>
      </c>
      <c r="L44" s="2" t="str">
        <f>_xlfn.XLOOKUP(OrderData[[#This Row],[Product ID]],products!A:A,products!C:C)</f>
        <v>D</v>
      </c>
      <c r="M44" s="2">
        <f>_xlfn.XLOOKUP(OrderData[[#This Row],[Product ID]],products!A:A,products!D:D)</f>
        <v>0.2</v>
      </c>
    </row>
    <row r="45" spans="1:13" x14ac:dyDescent="0.25">
      <c r="A45" s="2" t="s">
        <v>115</v>
      </c>
      <c r="B45" s="3">
        <v>44473</v>
      </c>
      <c r="C45" s="2" t="s">
        <v>116</v>
      </c>
      <c r="D45" t="s">
        <v>117</v>
      </c>
      <c r="E45" s="2" t="str" cm="1">
        <f t="array" ref="E45">_xlfn.XLOOKUP(OrderData[[#This Row],[Customer ID]],Table2_1[[#All],[Customer ID]],Table2_1[[#All],[Customer Name]])</f>
        <v>Maurie Bartol</v>
      </c>
      <c r="F45" s="2">
        <v>2</v>
      </c>
      <c r="G45" s="2" t="str">
        <f>VLOOKUP(OrderData[[#This Row],[Product ID]],products!A:B,2,0)</f>
        <v>Lib</v>
      </c>
      <c r="H45" s="2">
        <f>_xlfn.XLOOKUP(D45, products!A:A, products!E:E)</f>
        <v>36.454999999999998</v>
      </c>
      <c r="I45" s="2">
        <f>OrderData[[#This Row],[Quantity]]*OrderData[[#This Row],[Unit Price]]</f>
        <v>72.91</v>
      </c>
      <c r="J45" s="2" t="str">
        <f>_xlfn.XLOOKUP(OrderData[[#This Row],[Customer ID]],Table2_1[Customer ID],Table2_1[Country])</f>
        <v>United States</v>
      </c>
      <c r="K45" s="2" t="str" cm="1">
        <f t="array" ref="K45">_xlfn.XLOOKUP(OrderData[[#This Row],[Customer ID]],Table2_1[[#All],[Customer ID]],Table2_1[[#All],[Loyalty Card]])</f>
        <v>No</v>
      </c>
      <c r="L45" s="2" t="str">
        <f>_xlfn.XLOOKUP(OrderData[[#This Row],[Product ID]],products!A:A,products!C:C)</f>
        <v>L</v>
      </c>
      <c r="M45" s="2">
        <f>_xlfn.XLOOKUP(OrderData[[#This Row],[Product ID]],products!A:A,products!D:D)</f>
        <v>2.5</v>
      </c>
    </row>
    <row r="46" spans="1:13" x14ac:dyDescent="0.25">
      <c r="A46" s="2" t="s">
        <v>118</v>
      </c>
      <c r="B46" s="3">
        <v>43932</v>
      </c>
      <c r="C46" s="2" t="s">
        <v>119</v>
      </c>
      <c r="D46" t="s">
        <v>16</v>
      </c>
      <c r="E46" s="2" t="str" cm="1">
        <f t="array" ref="E46">_xlfn.XLOOKUP(OrderData[[#This Row],[Customer ID]],Table2_1[[#All],[Customer ID]],Table2_1[[#All],[Customer Name]])</f>
        <v>Olag Baudassi</v>
      </c>
      <c r="F46" s="2">
        <v>2</v>
      </c>
      <c r="G46" s="2" t="str">
        <f>VLOOKUP(OrderData[[#This Row],[Product ID]],products!A:B,2,0)</f>
        <v>Exc</v>
      </c>
      <c r="H46" s="2">
        <f>_xlfn.XLOOKUP(D46, products!A:A, products!E:E)</f>
        <v>8.25</v>
      </c>
      <c r="I46" s="2">
        <f>OrderData[[#This Row],[Quantity]]*OrderData[[#This Row],[Unit Price]]</f>
        <v>16.5</v>
      </c>
      <c r="J46" s="2" t="str">
        <f>_xlfn.XLOOKUP(OrderData[[#This Row],[Customer ID]],Table2_1[Customer ID],Table2_1[Country])</f>
        <v>United States</v>
      </c>
      <c r="K46" s="2" t="str" cm="1">
        <f t="array" ref="K46">_xlfn.XLOOKUP(OrderData[[#This Row],[Customer ID]],Table2_1[[#All],[Customer ID]],Table2_1[[#All],[Loyalty Card]])</f>
        <v>Yes</v>
      </c>
      <c r="L46" s="2" t="str">
        <f>_xlfn.XLOOKUP(OrderData[[#This Row],[Product ID]],products!A:A,products!C:C)</f>
        <v>M</v>
      </c>
      <c r="M46" s="2">
        <f>_xlfn.XLOOKUP(OrderData[[#This Row],[Product ID]],products!A:A,products!D:D)</f>
        <v>0.5</v>
      </c>
    </row>
    <row r="47" spans="1:13" x14ac:dyDescent="0.25">
      <c r="A47" s="2" t="s">
        <v>120</v>
      </c>
      <c r="B47" s="3">
        <v>44592</v>
      </c>
      <c r="C47" s="2" t="s">
        <v>121</v>
      </c>
      <c r="D47" t="s">
        <v>122</v>
      </c>
      <c r="E47" s="2" t="str" cm="1">
        <f t="array" ref="E47">_xlfn.XLOOKUP(OrderData[[#This Row],[Customer ID]],Table2_1[[#All],[Customer ID]],Table2_1[[#All],[Customer Name]])</f>
        <v>Petey Kingsbury</v>
      </c>
      <c r="F47" s="2">
        <v>6</v>
      </c>
      <c r="G47" s="2" t="str">
        <f>VLOOKUP(OrderData[[#This Row],[Product ID]],products!A:B,2,0)</f>
        <v>Lib</v>
      </c>
      <c r="H47" s="2">
        <f>_xlfn.XLOOKUP(D47, products!A:A, products!E:E)</f>
        <v>29.784999999999997</v>
      </c>
      <c r="I47" s="2">
        <f>OrderData[[#This Row],[Quantity]]*OrderData[[#This Row],[Unit Price]]</f>
        <v>178.70999999999998</v>
      </c>
      <c r="J47" s="2" t="str">
        <f>_xlfn.XLOOKUP(OrderData[[#This Row],[Customer ID]],Table2_1[Customer ID],Table2_1[Country])</f>
        <v>United States</v>
      </c>
      <c r="K47" s="2" t="str" cm="1">
        <f t="array" ref="K47">_xlfn.XLOOKUP(OrderData[[#This Row],[Customer ID]],Table2_1[[#All],[Customer ID]],Table2_1[[#All],[Loyalty Card]])</f>
        <v>No</v>
      </c>
      <c r="L47" s="2" t="str">
        <f>_xlfn.XLOOKUP(OrderData[[#This Row],[Product ID]],products!A:A,products!C:C)</f>
        <v>D</v>
      </c>
      <c r="M47" s="2">
        <f>_xlfn.XLOOKUP(OrderData[[#This Row],[Product ID]],products!A:A,products!D:D)</f>
        <v>2.5</v>
      </c>
    </row>
    <row r="48" spans="1:13" x14ac:dyDescent="0.25">
      <c r="A48" s="2" t="s">
        <v>123</v>
      </c>
      <c r="B48" s="3">
        <v>43776</v>
      </c>
      <c r="C48" s="2" t="s">
        <v>124</v>
      </c>
      <c r="D48" t="s">
        <v>125</v>
      </c>
      <c r="E48" s="2" t="str" cm="1">
        <f t="array" ref="E48">_xlfn.XLOOKUP(OrderData[[#This Row],[Customer ID]],Table2_1[[#All],[Customer ID]],Table2_1[[#All],[Customer Name]])</f>
        <v>Donna Baskeyfied</v>
      </c>
      <c r="F48" s="2">
        <v>2</v>
      </c>
      <c r="G48" s="2" t="str">
        <f>VLOOKUP(OrderData[[#This Row],[Product ID]],products!A:B,2,0)</f>
        <v>Exc</v>
      </c>
      <c r="H48" s="2">
        <f>_xlfn.XLOOKUP(D48, products!A:A, products!E:E)</f>
        <v>31.624999999999996</v>
      </c>
      <c r="I48" s="2">
        <f>OrderData[[#This Row],[Quantity]]*OrderData[[#This Row],[Unit Price]]</f>
        <v>63.249999999999993</v>
      </c>
      <c r="J48" s="2" t="str">
        <f>_xlfn.XLOOKUP(OrderData[[#This Row],[Customer ID]],Table2_1[Customer ID],Table2_1[Country])</f>
        <v>United States</v>
      </c>
      <c r="K48" s="2" t="str" cm="1">
        <f t="array" ref="K48">_xlfn.XLOOKUP(OrderData[[#This Row],[Customer ID]],Table2_1[[#All],[Customer ID]],Table2_1[[#All],[Loyalty Card]])</f>
        <v>Yes</v>
      </c>
      <c r="L48" s="2" t="str">
        <f>_xlfn.XLOOKUP(OrderData[[#This Row],[Product ID]],products!A:A,products!C:C)</f>
        <v>M</v>
      </c>
      <c r="M48" s="2">
        <f>_xlfn.XLOOKUP(OrderData[[#This Row],[Product ID]],products!A:A,products!D:D)</f>
        <v>2.5</v>
      </c>
    </row>
    <row r="49" spans="1:13" x14ac:dyDescent="0.25">
      <c r="A49" s="2" t="s">
        <v>126</v>
      </c>
      <c r="B49" s="3">
        <v>43644</v>
      </c>
      <c r="C49" s="2" t="s">
        <v>127</v>
      </c>
      <c r="D49" t="s">
        <v>128</v>
      </c>
      <c r="E49" s="2" t="str" cm="1">
        <f t="array" ref="E49">_xlfn.XLOOKUP(OrderData[[#This Row],[Customer ID]],Table2_1[[#All],[Customer ID]],Table2_1[[#All],[Customer Name]])</f>
        <v>Arda Curley</v>
      </c>
      <c r="F49" s="2">
        <v>2</v>
      </c>
      <c r="G49" s="2" t="str">
        <f>VLOOKUP(OrderData[[#This Row],[Product ID]],products!A:B,2,0)</f>
        <v>Ara</v>
      </c>
      <c r="H49" s="2">
        <f>_xlfn.XLOOKUP(D49, products!A:A, products!E:E)</f>
        <v>3.8849999999999998</v>
      </c>
      <c r="I49" s="2">
        <f>OrderData[[#This Row],[Quantity]]*OrderData[[#This Row],[Unit Price]]</f>
        <v>7.77</v>
      </c>
      <c r="J49" s="2" t="str">
        <f>_xlfn.XLOOKUP(OrderData[[#This Row],[Customer ID]],Table2_1[Customer ID],Table2_1[Country])</f>
        <v>United States</v>
      </c>
      <c r="K49" s="2" t="str" cm="1">
        <f t="array" ref="K49">_xlfn.XLOOKUP(OrderData[[#This Row],[Customer ID]],Table2_1[[#All],[Customer ID]],Table2_1[[#All],[Loyalty Card]])</f>
        <v>Yes</v>
      </c>
      <c r="L49" s="2" t="str">
        <f>_xlfn.XLOOKUP(OrderData[[#This Row],[Product ID]],products!A:A,products!C:C)</f>
        <v>L</v>
      </c>
      <c r="M49" s="2">
        <f>_xlfn.XLOOKUP(OrderData[[#This Row],[Product ID]],products!A:A,products!D:D)</f>
        <v>0.2</v>
      </c>
    </row>
    <row r="50" spans="1:13" x14ac:dyDescent="0.25">
      <c r="A50" s="2" t="s">
        <v>129</v>
      </c>
      <c r="B50" s="3">
        <v>44085</v>
      </c>
      <c r="C50" s="2" t="s">
        <v>130</v>
      </c>
      <c r="D50" t="s">
        <v>131</v>
      </c>
      <c r="E50" s="2" t="str" cm="1">
        <f t="array" ref="E50">_xlfn.XLOOKUP(OrderData[[#This Row],[Customer ID]],Table2_1[[#All],[Customer ID]],Table2_1[[#All],[Customer Name]])</f>
        <v>Raynor McGilvary</v>
      </c>
      <c r="F50" s="2">
        <v>4</v>
      </c>
      <c r="G50" s="2" t="str">
        <f>VLOOKUP(OrderData[[#This Row],[Product ID]],products!A:B,2,0)</f>
        <v>Ara</v>
      </c>
      <c r="H50" s="2">
        <f>_xlfn.XLOOKUP(D50, products!A:A, products!E:E)</f>
        <v>22.884999999999998</v>
      </c>
      <c r="I50" s="2">
        <f>OrderData[[#This Row],[Quantity]]*OrderData[[#This Row],[Unit Price]]</f>
        <v>91.539999999999992</v>
      </c>
      <c r="J50" s="2" t="str">
        <f>_xlfn.XLOOKUP(OrderData[[#This Row],[Customer ID]],Table2_1[Customer ID],Table2_1[Country])</f>
        <v>United States</v>
      </c>
      <c r="K50" s="2" t="str" cm="1">
        <f t="array" ref="K50">_xlfn.XLOOKUP(OrderData[[#This Row],[Customer ID]],Table2_1[[#All],[Customer ID]],Table2_1[[#All],[Loyalty Card]])</f>
        <v>No</v>
      </c>
      <c r="L50" s="2" t="str">
        <f>_xlfn.XLOOKUP(OrderData[[#This Row],[Product ID]],products!A:A,products!C:C)</f>
        <v>D</v>
      </c>
      <c r="M50" s="2">
        <f>_xlfn.XLOOKUP(OrderData[[#This Row],[Product ID]],products!A:A,products!D:D)</f>
        <v>2.5</v>
      </c>
    </row>
    <row r="51" spans="1:13" x14ac:dyDescent="0.25">
      <c r="A51" s="2" t="s">
        <v>132</v>
      </c>
      <c r="B51" s="3">
        <v>44790</v>
      </c>
      <c r="C51" s="2" t="s">
        <v>133</v>
      </c>
      <c r="D51" t="s">
        <v>19</v>
      </c>
      <c r="E51" s="2" t="str" cm="1">
        <f t="array" ref="E51">_xlfn.XLOOKUP(OrderData[[#This Row],[Customer ID]],Table2_1[[#All],[Customer ID]],Table2_1[[#All],[Customer Name]])</f>
        <v>Isis Pikett</v>
      </c>
      <c r="F51" s="2">
        <v>3</v>
      </c>
      <c r="G51" s="2" t="str">
        <f>VLOOKUP(OrderData[[#This Row],[Product ID]],products!A:B,2,0)</f>
        <v>Ara</v>
      </c>
      <c r="H51" s="2">
        <f>_xlfn.XLOOKUP(D51, products!A:A, products!E:E)</f>
        <v>12.95</v>
      </c>
      <c r="I51" s="2">
        <f>OrderData[[#This Row],[Quantity]]*OrderData[[#This Row],[Unit Price]]</f>
        <v>38.849999999999994</v>
      </c>
      <c r="J51" s="2" t="str">
        <f>_xlfn.XLOOKUP(OrderData[[#This Row],[Customer ID]],Table2_1[Customer ID],Table2_1[Country])</f>
        <v>United States</v>
      </c>
      <c r="K51" s="2" t="str" cm="1">
        <f t="array" ref="K51">_xlfn.XLOOKUP(OrderData[[#This Row],[Customer ID]],Table2_1[[#All],[Customer ID]],Table2_1[[#All],[Loyalty Card]])</f>
        <v>No</v>
      </c>
      <c r="L51" s="2" t="str">
        <f>_xlfn.XLOOKUP(OrderData[[#This Row],[Product ID]],products!A:A,products!C:C)</f>
        <v>L</v>
      </c>
      <c r="M51" s="2">
        <f>_xlfn.XLOOKUP(OrderData[[#This Row],[Product ID]],products!A:A,products!D:D)</f>
        <v>1</v>
      </c>
    </row>
    <row r="52" spans="1:13" x14ac:dyDescent="0.25">
      <c r="A52" s="2" t="s">
        <v>134</v>
      </c>
      <c r="B52" s="3">
        <v>44792</v>
      </c>
      <c r="C52" s="2" t="s">
        <v>135</v>
      </c>
      <c r="D52" t="s">
        <v>136</v>
      </c>
      <c r="E52" s="2" t="str" cm="1">
        <f t="array" ref="E52">_xlfn.XLOOKUP(OrderData[[#This Row],[Customer ID]],Table2_1[[#All],[Customer ID]],Table2_1[[#All],[Customer Name]])</f>
        <v>Inger Bouldon</v>
      </c>
      <c r="F52" s="2">
        <v>2</v>
      </c>
      <c r="G52" s="2" t="str">
        <f>VLOOKUP(OrderData[[#This Row],[Product ID]],products!A:B,2,0)</f>
        <v>Lib</v>
      </c>
      <c r="H52" s="2">
        <f>_xlfn.XLOOKUP(D52, products!A:A, products!E:E)</f>
        <v>7.77</v>
      </c>
      <c r="I52" s="2">
        <f>OrderData[[#This Row],[Quantity]]*OrderData[[#This Row],[Unit Price]]</f>
        <v>15.54</v>
      </c>
      <c r="J52" s="2" t="str">
        <f>_xlfn.XLOOKUP(OrderData[[#This Row],[Customer ID]],Table2_1[Customer ID],Table2_1[Country])</f>
        <v>United States</v>
      </c>
      <c r="K52" s="2" t="str" cm="1">
        <f t="array" ref="K52">_xlfn.XLOOKUP(OrderData[[#This Row],[Customer ID]],Table2_1[[#All],[Customer ID]],Table2_1[[#All],[Loyalty Card]])</f>
        <v>No</v>
      </c>
      <c r="L52" s="2" t="str">
        <f>_xlfn.XLOOKUP(OrderData[[#This Row],[Product ID]],products!A:A,products!C:C)</f>
        <v>D</v>
      </c>
      <c r="M52" s="2">
        <f>_xlfn.XLOOKUP(OrderData[[#This Row],[Product ID]],products!A:A,products!D:D)</f>
        <v>0.5</v>
      </c>
    </row>
    <row r="53" spans="1:13" x14ac:dyDescent="0.25">
      <c r="A53" s="2" t="s">
        <v>137</v>
      </c>
      <c r="B53" s="3">
        <v>43600</v>
      </c>
      <c r="C53" s="2" t="s">
        <v>138</v>
      </c>
      <c r="D53" t="s">
        <v>117</v>
      </c>
      <c r="E53" s="2" t="str" cm="1">
        <f t="array" ref="E53">_xlfn.XLOOKUP(OrderData[[#This Row],[Customer ID]],Table2_1[[#All],[Customer ID]],Table2_1[[#All],[Customer Name]])</f>
        <v>Karry Flanders</v>
      </c>
      <c r="F53" s="2">
        <v>4</v>
      </c>
      <c r="G53" s="2" t="str">
        <f>VLOOKUP(OrderData[[#This Row],[Product ID]],products!A:B,2,0)</f>
        <v>Lib</v>
      </c>
      <c r="H53" s="2">
        <f>_xlfn.XLOOKUP(D53, products!A:A, products!E:E)</f>
        <v>36.454999999999998</v>
      </c>
      <c r="I53" s="2">
        <f>OrderData[[#This Row],[Quantity]]*OrderData[[#This Row],[Unit Price]]</f>
        <v>145.82</v>
      </c>
      <c r="J53" s="2" t="str">
        <f>_xlfn.XLOOKUP(OrderData[[#This Row],[Customer ID]],Table2_1[Customer ID],Table2_1[Country])</f>
        <v>Ireland</v>
      </c>
      <c r="K53" s="2" t="str" cm="1">
        <f t="array" ref="K53">_xlfn.XLOOKUP(OrderData[[#This Row],[Customer ID]],Table2_1[[#All],[Customer ID]],Table2_1[[#All],[Loyalty Card]])</f>
        <v>Yes</v>
      </c>
      <c r="L53" s="2" t="str">
        <f>_xlfn.XLOOKUP(OrderData[[#This Row],[Product ID]],products!A:A,products!C:C)</f>
        <v>L</v>
      </c>
      <c r="M53" s="2">
        <f>_xlfn.XLOOKUP(OrderData[[#This Row],[Product ID]],products!A:A,products!D:D)</f>
        <v>2.5</v>
      </c>
    </row>
    <row r="54" spans="1:13" x14ac:dyDescent="0.25">
      <c r="A54" s="2" t="s">
        <v>139</v>
      </c>
      <c r="B54" s="3">
        <v>43719</v>
      </c>
      <c r="C54" s="2" t="s">
        <v>140</v>
      </c>
      <c r="D54" t="s">
        <v>35</v>
      </c>
      <c r="E54" s="2" t="str" cm="1">
        <f t="array" ref="E54">_xlfn.XLOOKUP(OrderData[[#This Row],[Customer ID]],Table2_1[[#All],[Customer ID]],Table2_1[[#All],[Customer Name]])</f>
        <v>Hartley Mattioli</v>
      </c>
      <c r="F54" s="2">
        <v>5</v>
      </c>
      <c r="G54" s="2" t="str">
        <f>VLOOKUP(OrderData[[#This Row],[Product ID]],products!A:B,2,0)</f>
        <v>Rob</v>
      </c>
      <c r="H54" s="2">
        <f>_xlfn.XLOOKUP(D54, products!A:A, products!E:E)</f>
        <v>5.97</v>
      </c>
      <c r="I54" s="2">
        <f>OrderData[[#This Row],[Quantity]]*OrderData[[#This Row],[Unit Price]]</f>
        <v>29.849999999999998</v>
      </c>
      <c r="J54" s="2" t="str">
        <f>_xlfn.XLOOKUP(OrderData[[#This Row],[Customer ID]],Table2_1[Customer ID],Table2_1[Country])</f>
        <v>United Kingdom</v>
      </c>
      <c r="K54" s="2" t="str" cm="1">
        <f t="array" ref="K54">_xlfn.XLOOKUP(OrderData[[#This Row],[Customer ID]],Table2_1[[#All],[Customer ID]],Table2_1[[#All],[Loyalty Card]])</f>
        <v>No</v>
      </c>
      <c r="L54" s="2" t="str">
        <f>_xlfn.XLOOKUP(OrderData[[#This Row],[Product ID]],products!A:A,products!C:C)</f>
        <v>M</v>
      </c>
      <c r="M54" s="2">
        <f>_xlfn.XLOOKUP(OrderData[[#This Row],[Product ID]],products!A:A,products!D:D)</f>
        <v>0.5</v>
      </c>
    </row>
    <row r="55" spans="1:13" x14ac:dyDescent="0.25">
      <c r="A55" s="2" t="s">
        <v>139</v>
      </c>
      <c r="B55" s="3">
        <v>43719</v>
      </c>
      <c r="C55" s="2" t="s">
        <v>140</v>
      </c>
      <c r="D55" t="s">
        <v>117</v>
      </c>
      <c r="E55" s="2" t="str" cm="1">
        <f t="array" ref="E55">_xlfn.XLOOKUP(OrderData[[#This Row],[Customer ID]],Table2_1[[#All],[Customer ID]],Table2_1[[#All],[Customer Name]])</f>
        <v>Hartley Mattioli</v>
      </c>
      <c r="F55" s="2">
        <v>2</v>
      </c>
      <c r="G55" s="2" t="str">
        <f>VLOOKUP(OrderData[[#This Row],[Product ID]],products!A:B,2,0)</f>
        <v>Lib</v>
      </c>
      <c r="H55" s="2">
        <f>_xlfn.XLOOKUP(D55, products!A:A, products!E:E)</f>
        <v>36.454999999999998</v>
      </c>
      <c r="I55" s="2">
        <f>OrderData[[#This Row],[Quantity]]*OrderData[[#This Row],[Unit Price]]</f>
        <v>72.91</v>
      </c>
      <c r="J55" s="2" t="str">
        <f>_xlfn.XLOOKUP(OrderData[[#This Row],[Customer ID]],Table2_1[Customer ID],Table2_1[Country])</f>
        <v>United Kingdom</v>
      </c>
      <c r="K55" s="2" t="str" cm="1">
        <f t="array" ref="K55">_xlfn.XLOOKUP(OrderData[[#This Row],[Customer ID]],Table2_1[[#All],[Customer ID]],Table2_1[[#All],[Loyalty Card]])</f>
        <v>No</v>
      </c>
      <c r="L55" s="2" t="str">
        <f>_xlfn.XLOOKUP(OrderData[[#This Row],[Product ID]],products!A:A,products!C:C)</f>
        <v>L</v>
      </c>
      <c r="M55" s="2">
        <f>_xlfn.XLOOKUP(OrderData[[#This Row],[Product ID]],products!A:A,products!D:D)</f>
        <v>2.5</v>
      </c>
    </row>
    <row r="56" spans="1:13" x14ac:dyDescent="0.25">
      <c r="A56" s="2" t="s">
        <v>141</v>
      </c>
      <c r="B56" s="3">
        <v>44271</v>
      </c>
      <c r="C56" s="2" t="s">
        <v>142</v>
      </c>
      <c r="D56" t="s">
        <v>109</v>
      </c>
      <c r="E56" s="2" t="str" cm="1">
        <f t="array" ref="E56">_xlfn.XLOOKUP(OrderData[[#This Row],[Customer ID]],Table2_1[[#All],[Customer ID]],Table2_1[[#All],[Customer Name]])</f>
        <v>Archambault Gillard</v>
      </c>
      <c r="F56" s="2">
        <v>5</v>
      </c>
      <c r="G56" s="2" t="str">
        <f>VLOOKUP(OrderData[[#This Row],[Product ID]],products!A:B,2,0)</f>
        <v>Lib</v>
      </c>
      <c r="H56" s="2">
        <f>_xlfn.XLOOKUP(D56, products!A:A, products!E:E)</f>
        <v>14.55</v>
      </c>
      <c r="I56" s="2">
        <f>OrderData[[#This Row],[Quantity]]*OrderData[[#This Row],[Unit Price]]</f>
        <v>72.75</v>
      </c>
      <c r="J56" s="2" t="str">
        <f>_xlfn.XLOOKUP(OrderData[[#This Row],[Customer ID]],Table2_1[Customer ID],Table2_1[Country])</f>
        <v>United States</v>
      </c>
      <c r="K56" s="2" t="str" cm="1">
        <f t="array" ref="K56">_xlfn.XLOOKUP(OrderData[[#This Row],[Customer ID]],Table2_1[[#All],[Customer ID]],Table2_1[[#All],[Loyalty Card]])</f>
        <v>No</v>
      </c>
      <c r="L56" s="2" t="str">
        <f>_xlfn.XLOOKUP(OrderData[[#This Row],[Product ID]],products!A:A,products!C:C)</f>
        <v>M</v>
      </c>
      <c r="M56" s="2">
        <f>_xlfn.XLOOKUP(OrderData[[#This Row],[Product ID]],products!A:A,products!D:D)</f>
        <v>1</v>
      </c>
    </row>
    <row r="57" spans="1:13" x14ac:dyDescent="0.25">
      <c r="A57" s="2" t="s">
        <v>143</v>
      </c>
      <c r="B57" s="3">
        <v>44168</v>
      </c>
      <c r="C57" s="2" t="s">
        <v>144</v>
      </c>
      <c r="D57" t="s">
        <v>145</v>
      </c>
      <c r="E57" s="2" t="str" cm="1">
        <f t="array" ref="E57">_xlfn.XLOOKUP(OrderData[[#This Row],[Customer ID]],Table2_1[[#All],[Customer ID]],Table2_1[[#All],[Customer Name]])</f>
        <v>Salomo Cushworth</v>
      </c>
      <c r="F57" s="2">
        <v>3</v>
      </c>
      <c r="G57" s="2" t="str">
        <f>VLOOKUP(OrderData[[#This Row],[Product ID]],products!A:B,2,0)</f>
        <v>Lib</v>
      </c>
      <c r="H57" s="2">
        <f>_xlfn.XLOOKUP(D57, products!A:A, products!E:E)</f>
        <v>15.85</v>
      </c>
      <c r="I57" s="2">
        <f>OrderData[[#This Row],[Quantity]]*OrderData[[#This Row],[Unit Price]]</f>
        <v>47.55</v>
      </c>
      <c r="J57" s="2" t="str">
        <f>_xlfn.XLOOKUP(OrderData[[#This Row],[Customer ID]],Table2_1[Customer ID],Table2_1[Country])</f>
        <v>United States</v>
      </c>
      <c r="K57" s="2" t="str" cm="1">
        <f t="array" ref="K57">_xlfn.XLOOKUP(OrderData[[#This Row],[Customer ID]],Table2_1[[#All],[Customer ID]],Table2_1[[#All],[Loyalty Card]])</f>
        <v>No</v>
      </c>
      <c r="L57" s="2" t="str">
        <f>_xlfn.XLOOKUP(OrderData[[#This Row],[Product ID]],products!A:A,products!C:C)</f>
        <v>L</v>
      </c>
      <c r="M57" s="2">
        <f>_xlfn.XLOOKUP(OrderData[[#This Row],[Product ID]],products!A:A,products!D:D)</f>
        <v>1</v>
      </c>
    </row>
    <row r="58" spans="1:13" x14ac:dyDescent="0.25">
      <c r="A58" s="2" t="s">
        <v>146</v>
      </c>
      <c r="B58" s="3">
        <v>43857</v>
      </c>
      <c r="C58" s="2" t="s">
        <v>147</v>
      </c>
      <c r="D58" t="s">
        <v>64</v>
      </c>
      <c r="E58" s="2" t="str" cm="1">
        <f t="array" ref="E58">_xlfn.XLOOKUP(OrderData[[#This Row],[Customer ID]],Table2_1[[#All],[Customer ID]],Table2_1[[#All],[Customer Name]])</f>
        <v>Theda Grizard</v>
      </c>
      <c r="F58" s="2">
        <v>3</v>
      </c>
      <c r="G58" s="2" t="str">
        <f>VLOOKUP(OrderData[[#This Row],[Product ID]],products!A:B,2,0)</f>
        <v>Exc</v>
      </c>
      <c r="H58" s="2">
        <f>_xlfn.XLOOKUP(D58, products!A:A, products!E:E)</f>
        <v>3.645</v>
      </c>
      <c r="I58" s="2">
        <f>OrderData[[#This Row],[Quantity]]*OrderData[[#This Row],[Unit Price]]</f>
        <v>10.935</v>
      </c>
      <c r="J58" s="2" t="str">
        <f>_xlfn.XLOOKUP(OrderData[[#This Row],[Customer ID]],Table2_1[Customer ID],Table2_1[Country])</f>
        <v>United States</v>
      </c>
      <c r="K58" s="2" t="str" cm="1">
        <f t="array" ref="K58">_xlfn.XLOOKUP(OrderData[[#This Row],[Customer ID]],Table2_1[[#All],[Customer ID]],Table2_1[[#All],[Loyalty Card]])</f>
        <v>Yes</v>
      </c>
      <c r="L58" s="2" t="str">
        <f>_xlfn.XLOOKUP(OrderData[[#This Row],[Product ID]],products!A:A,products!C:C)</f>
        <v>D</v>
      </c>
      <c r="M58" s="2">
        <f>_xlfn.XLOOKUP(OrderData[[#This Row],[Product ID]],products!A:A,products!D:D)</f>
        <v>0.2</v>
      </c>
    </row>
    <row r="59" spans="1:13" x14ac:dyDescent="0.25">
      <c r="A59" s="2" t="s">
        <v>148</v>
      </c>
      <c r="B59" s="3">
        <v>44759</v>
      </c>
      <c r="C59" s="2" t="s">
        <v>149</v>
      </c>
      <c r="D59" t="s">
        <v>150</v>
      </c>
      <c r="E59" s="2" t="str" cm="1">
        <f t="array" ref="E59">_xlfn.XLOOKUP(OrderData[[#This Row],[Customer ID]],Table2_1[[#All],[Customer ID]],Table2_1[[#All],[Customer Name]])</f>
        <v>Rozele Relton</v>
      </c>
      <c r="F59" s="2">
        <v>4</v>
      </c>
      <c r="G59" s="2" t="str">
        <f>VLOOKUP(OrderData[[#This Row],[Product ID]],products!A:B,2,0)</f>
        <v>Exc</v>
      </c>
      <c r="H59" s="2">
        <f>_xlfn.XLOOKUP(D59, products!A:A, products!E:E)</f>
        <v>14.85</v>
      </c>
      <c r="I59" s="2">
        <f>OrderData[[#This Row],[Quantity]]*OrderData[[#This Row],[Unit Price]]</f>
        <v>59.4</v>
      </c>
      <c r="J59" s="2" t="str">
        <f>_xlfn.XLOOKUP(OrderData[[#This Row],[Customer ID]],Table2_1[Customer ID],Table2_1[Country])</f>
        <v>United States</v>
      </c>
      <c r="K59" s="2" t="str" cm="1">
        <f t="array" ref="K59">_xlfn.XLOOKUP(OrderData[[#This Row],[Customer ID]],Table2_1[[#All],[Customer ID]],Table2_1[[#All],[Loyalty Card]])</f>
        <v>No</v>
      </c>
      <c r="L59" s="2" t="str">
        <f>_xlfn.XLOOKUP(OrderData[[#This Row],[Product ID]],products!A:A,products!C:C)</f>
        <v>L</v>
      </c>
      <c r="M59" s="2">
        <f>_xlfn.XLOOKUP(OrderData[[#This Row],[Product ID]],products!A:A,products!D:D)</f>
        <v>1</v>
      </c>
    </row>
    <row r="60" spans="1:13" x14ac:dyDescent="0.25">
      <c r="A60" s="2" t="s">
        <v>151</v>
      </c>
      <c r="B60" s="3">
        <v>44624</v>
      </c>
      <c r="C60" s="2" t="s">
        <v>152</v>
      </c>
      <c r="D60" t="s">
        <v>122</v>
      </c>
      <c r="E60" s="2" t="str" cm="1">
        <f t="array" ref="E60">_xlfn.XLOOKUP(OrderData[[#This Row],[Customer ID]],Table2_1[[#All],[Customer ID]],Table2_1[[#All],[Customer Name]])</f>
        <v>Willa Rolling</v>
      </c>
      <c r="F60" s="2">
        <v>3</v>
      </c>
      <c r="G60" s="2" t="str">
        <f>VLOOKUP(OrderData[[#This Row],[Product ID]],products!A:B,2,0)</f>
        <v>Lib</v>
      </c>
      <c r="H60" s="2">
        <f>_xlfn.XLOOKUP(D60, products!A:A, products!E:E)</f>
        <v>29.784999999999997</v>
      </c>
      <c r="I60" s="2">
        <f>OrderData[[#This Row],[Quantity]]*OrderData[[#This Row],[Unit Price]]</f>
        <v>89.35499999999999</v>
      </c>
      <c r="J60" s="2" t="str">
        <f>_xlfn.XLOOKUP(OrderData[[#This Row],[Customer ID]],Table2_1[Customer ID],Table2_1[Country])</f>
        <v>United States</v>
      </c>
      <c r="K60" s="2" t="str" cm="1">
        <f t="array" ref="K60">_xlfn.XLOOKUP(OrderData[[#This Row],[Customer ID]],Table2_1[[#All],[Customer ID]],Table2_1[[#All],[Loyalty Card]])</f>
        <v>Yes</v>
      </c>
      <c r="L60" s="2" t="str">
        <f>_xlfn.XLOOKUP(OrderData[[#This Row],[Product ID]],products!A:A,products!C:C)</f>
        <v>D</v>
      </c>
      <c r="M60" s="2">
        <f>_xlfn.XLOOKUP(OrderData[[#This Row],[Product ID]],products!A:A,products!D:D)</f>
        <v>2.5</v>
      </c>
    </row>
    <row r="61" spans="1:13" x14ac:dyDescent="0.25">
      <c r="A61" s="2" t="s">
        <v>153</v>
      </c>
      <c r="B61" s="3">
        <v>44537</v>
      </c>
      <c r="C61" s="2" t="s">
        <v>154</v>
      </c>
      <c r="D61" t="s">
        <v>91</v>
      </c>
      <c r="E61" s="2" t="str" cm="1">
        <f t="array" ref="E61">_xlfn.XLOOKUP(OrderData[[#This Row],[Customer ID]],Table2_1[[#All],[Customer ID]],Table2_1[[#All],[Customer Name]])</f>
        <v>Stanislaus Gilroy</v>
      </c>
      <c r="F61" s="2">
        <v>3</v>
      </c>
      <c r="G61" s="2" t="str">
        <f>VLOOKUP(OrderData[[#This Row],[Product ID]],products!A:B,2,0)</f>
        <v>Lib</v>
      </c>
      <c r="H61" s="2">
        <f>_xlfn.XLOOKUP(D61, products!A:A, products!E:E)</f>
        <v>8.73</v>
      </c>
      <c r="I61" s="2">
        <f>OrderData[[#This Row],[Quantity]]*OrderData[[#This Row],[Unit Price]]</f>
        <v>26.19</v>
      </c>
      <c r="J61" s="2" t="str">
        <f>_xlfn.XLOOKUP(OrderData[[#This Row],[Customer ID]],Table2_1[Customer ID],Table2_1[Country])</f>
        <v>United States</v>
      </c>
      <c r="K61" s="2" t="str" cm="1">
        <f t="array" ref="K61">_xlfn.XLOOKUP(OrderData[[#This Row],[Customer ID]],Table2_1[[#All],[Customer ID]],Table2_1[[#All],[Loyalty Card]])</f>
        <v>Yes</v>
      </c>
      <c r="L61" s="2" t="str">
        <f>_xlfn.XLOOKUP(OrderData[[#This Row],[Product ID]],products!A:A,products!C:C)</f>
        <v>M</v>
      </c>
      <c r="M61" s="2">
        <f>_xlfn.XLOOKUP(OrderData[[#This Row],[Product ID]],products!A:A,products!D:D)</f>
        <v>0.5</v>
      </c>
    </row>
    <row r="62" spans="1:13" x14ac:dyDescent="0.25">
      <c r="A62" s="2" t="s">
        <v>155</v>
      </c>
      <c r="B62" s="3">
        <v>44252</v>
      </c>
      <c r="C62" s="2" t="s">
        <v>156</v>
      </c>
      <c r="D62" t="s">
        <v>131</v>
      </c>
      <c r="E62" s="2" t="str" cm="1">
        <f t="array" ref="E62">_xlfn.XLOOKUP(OrderData[[#This Row],[Customer ID]],Table2_1[[#All],[Customer ID]],Table2_1[[#All],[Customer Name]])</f>
        <v>Correy Cottingham</v>
      </c>
      <c r="F62" s="2">
        <v>5</v>
      </c>
      <c r="G62" s="2" t="str">
        <f>VLOOKUP(OrderData[[#This Row],[Product ID]],products!A:B,2,0)</f>
        <v>Ara</v>
      </c>
      <c r="H62" s="2">
        <f>_xlfn.XLOOKUP(D62, products!A:A, products!E:E)</f>
        <v>22.884999999999998</v>
      </c>
      <c r="I62" s="2">
        <f>OrderData[[#This Row],[Quantity]]*OrderData[[#This Row],[Unit Price]]</f>
        <v>114.42499999999998</v>
      </c>
      <c r="J62" s="2" t="str">
        <f>_xlfn.XLOOKUP(OrderData[[#This Row],[Customer ID]],Table2_1[Customer ID],Table2_1[Country])</f>
        <v>United States</v>
      </c>
      <c r="K62" s="2" t="str" cm="1">
        <f t="array" ref="K62">_xlfn.XLOOKUP(OrderData[[#This Row],[Customer ID]],Table2_1[[#All],[Customer ID]],Table2_1[[#All],[Loyalty Card]])</f>
        <v>No</v>
      </c>
      <c r="L62" s="2" t="str">
        <f>_xlfn.XLOOKUP(OrderData[[#This Row],[Product ID]],products!A:A,products!C:C)</f>
        <v>D</v>
      </c>
      <c r="M62" s="2">
        <f>_xlfn.XLOOKUP(OrderData[[#This Row],[Product ID]],products!A:A,products!D:D)</f>
        <v>2.5</v>
      </c>
    </row>
    <row r="63" spans="1:13" x14ac:dyDescent="0.25">
      <c r="A63" s="2" t="s">
        <v>157</v>
      </c>
      <c r="B63" s="3">
        <v>43521</v>
      </c>
      <c r="C63" s="2" t="s">
        <v>158</v>
      </c>
      <c r="D63" t="s">
        <v>159</v>
      </c>
      <c r="E63" s="2" t="str" cm="1">
        <f t="array" ref="E63">_xlfn.XLOOKUP(OrderData[[#This Row],[Customer ID]],Table2_1[[#All],[Customer ID]],Table2_1[[#All],[Customer Name]])</f>
        <v>Pammi Endacott</v>
      </c>
      <c r="F63" s="2">
        <v>5</v>
      </c>
      <c r="G63" s="2" t="str">
        <f>VLOOKUP(OrderData[[#This Row],[Product ID]],products!A:B,2,0)</f>
        <v>Rob</v>
      </c>
      <c r="H63" s="2">
        <f>_xlfn.XLOOKUP(D63, products!A:A, products!E:E)</f>
        <v>5.3699999999999992</v>
      </c>
      <c r="I63" s="2">
        <f>OrderData[[#This Row],[Quantity]]*OrderData[[#This Row],[Unit Price]]</f>
        <v>26.849999999999994</v>
      </c>
      <c r="J63" s="2" t="str">
        <f>_xlfn.XLOOKUP(OrderData[[#This Row],[Customer ID]],Table2_1[Customer ID],Table2_1[Country])</f>
        <v>United Kingdom</v>
      </c>
      <c r="K63" s="2" t="str" cm="1">
        <f t="array" ref="K63">_xlfn.XLOOKUP(OrderData[[#This Row],[Customer ID]],Table2_1[[#All],[Customer ID]],Table2_1[[#All],[Loyalty Card]])</f>
        <v>Yes</v>
      </c>
      <c r="L63" s="2" t="str">
        <f>_xlfn.XLOOKUP(OrderData[[#This Row],[Product ID]],products!A:A,products!C:C)</f>
        <v>D</v>
      </c>
      <c r="M63" s="2">
        <f>_xlfn.XLOOKUP(OrderData[[#This Row],[Product ID]],products!A:A,products!D:D)</f>
        <v>0.5</v>
      </c>
    </row>
    <row r="64" spans="1:13" x14ac:dyDescent="0.25">
      <c r="A64" s="2" t="s">
        <v>160</v>
      </c>
      <c r="B64" s="3">
        <v>43505</v>
      </c>
      <c r="C64" s="2" t="s">
        <v>161</v>
      </c>
      <c r="D64" t="s">
        <v>32</v>
      </c>
      <c r="E64" s="2" t="str" cm="1">
        <f t="array" ref="E64">_xlfn.XLOOKUP(OrderData[[#This Row],[Customer ID]],Table2_1[[#All],[Customer ID]],Table2_1[[#All],[Customer Name]])</f>
        <v>Nona Linklater</v>
      </c>
      <c r="F64" s="2">
        <v>5</v>
      </c>
      <c r="G64" s="2" t="str">
        <f>VLOOKUP(OrderData[[#This Row],[Product ID]],products!A:B,2,0)</f>
        <v>Lib</v>
      </c>
      <c r="H64" s="2">
        <f>_xlfn.XLOOKUP(D64, products!A:A, products!E:E)</f>
        <v>4.7549999999999999</v>
      </c>
      <c r="I64" s="2">
        <f>OrderData[[#This Row],[Quantity]]*OrderData[[#This Row],[Unit Price]]</f>
        <v>23.774999999999999</v>
      </c>
      <c r="J64" s="2" t="str">
        <f>_xlfn.XLOOKUP(OrderData[[#This Row],[Customer ID]],Table2_1[Customer ID],Table2_1[Country])</f>
        <v>United States</v>
      </c>
      <c r="K64" s="2" t="str" cm="1">
        <f t="array" ref="K64">_xlfn.XLOOKUP(OrderData[[#This Row],[Customer ID]],Table2_1[[#All],[Customer ID]],Table2_1[[#All],[Loyalty Card]])</f>
        <v>Yes</v>
      </c>
      <c r="L64" s="2" t="str">
        <f>_xlfn.XLOOKUP(OrderData[[#This Row],[Product ID]],products!A:A,products!C:C)</f>
        <v>L</v>
      </c>
      <c r="M64" s="2">
        <f>_xlfn.XLOOKUP(OrderData[[#This Row],[Product ID]],products!A:A,products!D:D)</f>
        <v>0.2</v>
      </c>
    </row>
    <row r="65" spans="1:13" x14ac:dyDescent="0.25">
      <c r="A65" s="2" t="s">
        <v>162</v>
      </c>
      <c r="B65" s="3">
        <v>43868</v>
      </c>
      <c r="C65" s="2" t="s">
        <v>163</v>
      </c>
      <c r="D65" t="s">
        <v>80</v>
      </c>
      <c r="E65" s="2" t="str" cm="1">
        <f t="array" ref="E65">_xlfn.XLOOKUP(OrderData[[#This Row],[Customer ID]],Table2_1[[#All],[Customer ID]],Table2_1[[#All],[Customer Name]])</f>
        <v>Annadiane Dykes</v>
      </c>
      <c r="F65" s="2">
        <v>1</v>
      </c>
      <c r="G65" s="2" t="str">
        <f>VLOOKUP(OrderData[[#This Row],[Product ID]],products!A:B,2,0)</f>
        <v>Ara</v>
      </c>
      <c r="H65" s="2">
        <f>_xlfn.XLOOKUP(D65, products!A:A, products!E:E)</f>
        <v>6.75</v>
      </c>
      <c r="I65" s="2">
        <f>OrderData[[#This Row],[Quantity]]*OrderData[[#This Row],[Unit Price]]</f>
        <v>6.75</v>
      </c>
      <c r="J65" s="2" t="str">
        <f>_xlfn.XLOOKUP(OrderData[[#This Row],[Customer ID]],Table2_1[Customer ID],Table2_1[Country])</f>
        <v>United States</v>
      </c>
      <c r="K65" s="2" t="str" cm="1">
        <f t="array" ref="K65">_xlfn.XLOOKUP(OrderData[[#This Row],[Customer ID]],Table2_1[[#All],[Customer ID]],Table2_1[[#All],[Loyalty Card]])</f>
        <v>No</v>
      </c>
      <c r="L65" s="2" t="str">
        <f>_xlfn.XLOOKUP(OrderData[[#This Row],[Product ID]],products!A:A,products!C:C)</f>
        <v>M</v>
      </c>
      <c r="M65" s="2">
        <f>_xlfn.XLOOKUP(OrderData[[#This Row],[Product ID]],products!A:A,products!D:D)</f>
        <v>0.5</v>
      </c>
    </row>
    <row r="66" spans="1:13" x14ac:dyDescent="0.25">
      <c r="A66" s="2" t="s">
        <v>164</v>
      </c>
      <c r="B66" s="3">
        <v>43913</v>
      </c>
      <c r="C66" s="2" t="s">
        <v>165</v>
      </c>
      <c r="D66" t="s">
        <v>35</v>
      </c>
      <c r="E66" s="2" t="str" cm="1">
        <f t="array" ref="E66">_xlfn.XLOOKUP(OrderData[[#This Row],[Customer ID]],Table2_1[[#All],[Customer ID]],Table2_1[[#All],[Customer Name]])</f>
        <v>Felecia Dodgson</v>
      </c>
      <c r="F66" s="2">
        <v>6</v>
      </c>
      <c r="G66" s="2" t="str">
        <f>VLOOKUP(OrderData[[#This Row],[Product ID]],products!A:B,2,0)</f>
        <v>Rob</v>
      </c>
      <c r="H66" s="2">
        <f>_xlfn.XLOOKUP(D66, products!A:A, products!E:E)</f>
        <v>5.97</v>
      </c>
      <c r="I66" s="2">
        <f>OrderData[[#This Row],[Quantity]]*OrderData[[#This Row],[Unit Price]]</f>
        <v>35.82</v>
      </c>
      <c r="J66" s="2" t="str">
        <f>_xlfn.XLOOKUP(OrderData[[#This Row],[Customer ID]],Table2_1[Customer ID],Table2_1[Country])</f>
        <v>United States</v>
      </c>
      <c r="K66" s="2" t="str" cm="1">
        <f t="array" ref="K66">_xlfn.XLOOKUP(OrderData[[#This Row],[Customer ID]],Table2_1[[#All],[Customer ID]],Table2_1[[#All],[Loyalty Card]])</f>
        <v>Yes</v>
      </c>
      <c r="L66" s="2" t="str">
        <f>_xlfn.XLOOKUP(OrderData[[#This Row],[Product ID]],products!A:A,products!C:C)</f>
        <v>M</v>
      </c>
      <c r="M66" s="2">
        <f>_xlfn.XLOOKUP(OrderData[[#This Row],[Product ID]],products!A:A,products!D:D)</f>
        <v>0.5</v>
      </c>
    </row>
    <row r="67" spans="1:13" x14ac:dyDescent="0.25">
      <c r="A67" s="2" t="s">
        <v>166</v>
      </c>
      <c r="B67" s="3">
        <v>44626</v>
      </c>
      <c r="C67" s="2" t="s">
        <v>167</v>
      </c>
      <c r="D67" t="s">
        <v>48</v>
      </c>
      <c r="E67" s="2" t="str" cm="1">
        <f t="array" ref="E67">_xlfn.XLOOKUP(OrderData[[#This Row],[Customer ID]],Table2_1[[#All],[Customer ID]],Table2_1[[#All],[Customer Name]])</f>
        <v>Angelia Cockrem</v>
      </c>
      <c r="F67" s="2">
        <v>4</v>
      </c>
      <c r="G67" s="2" t="str">
        <f>VLOOKUP(OrderData[[#This Row],[Product ID]],products!A:B,2,0)</f>
        <v>Rob</v>
      </c>
      <c r="H67" s="2">
        <f>_xlfn.XLOOKUP(D67, products!A:A, products!E:E)</f>
        <v>20.584999999999997</v>
      </c>
      <c r="I67" s="2">
        <f>OrderData[[#This Row],[Quantity]]*OrderData[[#This Row],[Unit Price]]</f>
        <v>82.339999999999989</v>
      </c>
      <c r="J67" s="2" t="str">
        <f>_xlfn.XLOOKUP(OrderData[[#This Row],[Customer ID]],Table2_1[Customer ID],Table2_1[Country])</f>
        <v>United States</v>
      </c>
      <c r="K67" s="2" t="str" cm="1">
        <f t="array" ref="K67">_xlfn.XLOOKUP(OrderData[[#This Row],[Customer ID]],Table2_1[[#All],[Customer ID]],Table2_1[[#All],[Loyalty Card]])</f>
        <v>Yes</v>
      </c>
      <c r="L67" s="2" t="str">
        <f>_xlfn.XLOOKUP(OrderData[[#This Row],[Product ID]],products!A:A,products!C:C)</f>
        <v>D</v>
      </c>
      <c r="M67" s="2">
        <f>_xlfn.XLOOKUP(OrderData[[#This Row],[Product ID]],products!A:A,products!D:D)</f>
        <v>2.5</v>
      </c>
    </row>
    <row r="68" spans="1:13" x14ac:dyDescent="0.25">
      <c r="A68" s="2" t="s">
        <v>168</v>
      </c>
      <c r="B68" s="3">
        <v>44666</v>
      </c>
      <c r="C68" s="2" t="s">
        <v>169</v>
      </c>
      <c r="D68" t="s">
        <v>170</v>
      </c>
      <c r="E68" s="2" t="str" cm="1">
        <f t="array" ref="E68">_xlfn.XLOOKUP(OrderData[[#This Row],[Customer ID]],Table2_1[[#All],[Customer ID]],Table2_1[[#All],[Customer Name]])</f>
        <v>Belvia Umpleby</v>
      </c>
      <c r="F68" s="2">
        <v>1</v>
      </c>
      <c r="G68" s="2" t="str">
        <f>VLOOKUP(OrderData[[#This Row],[Product ID]],products!A:B,2,0)</f>
        <v>Rob</v>
      </c>
      <c r="H68" s="2">
        <f>_xlfn.XLOOKUP(D68, products!A:A, products!E:E)</f>
        <v>7.169999999999999</v>
      </c>
      <c r="I68" s="2">
        <f>OrderData[[#This Row],[Quantity]]*OrderData[[#This Row],[Unit Price]]</f>
        <v>7.169999999999999</v>
      </c>
      <c r="J68" s="2" t="str">
        <f>_xlfn.XLOOKUP(OrderData[[#This Row],[Customer ID]],Table2_1[Customer ID],Table2_1[Country])</f>
        <v>United States</v>
      </c>
      <c r="K68" s="2" t="str" cm="1">
        <f t="array" ref="K68">_xlfn.XLOOKUP(OrderData[[#This Row],[Customer ID]],Table2_1[[#All],[Customer ID]],Table2_1[[#All],[Loyalty Card]])</f>
        <v>Yes</v>
      </c>
      <c r="L68" s="2" t="str">
        <f>_xlfn.XLOOKUP(OrderData[[#This Row],[Product ID]],products!A:A,products!C:C)</f>
        <v>L</v>
      </c>
      <c r="M68" s="2">
        <f>_xlfn.XLOOKUP(OrderData[[#This Row],[Product ID]],products!A:A,products!D:D)</f>
        <v>0.5</v>
      </c>
    </row>
    <row r="69" spans="1:13" x14ac:dyDescent="0.25">
      <c r="A69" s="2" t="s">
        <v>171</v>
      </c>
      <c r="B69" s="3">
        <v>44519</v>
      </c>
      <c r="C69" s="2" t="s">
        <v>172</v>
      </c>
      <c r="D69" t="s">
        <v>32</v>
      </c>
      <c r="E69" s="2" t="str" cm="1">
        <f t="array" ref="E69">_xlfn.XLOOKUP(OrderData[[#This Row],[Customer ID]],Table2_1[[#All],[Customer ID]],Table2_1[[#All],[Customer Name]])</f>
        <v>Nat Saleway</v>
      </c>
      <c r="F69" s="2">
        <v>2</v>
      </c>
      <c r="G69" s="2" t="str">
        <f>VLOOKUP(OrderData[[#This Row],[Product ID]],products!A:B,2,0)</f>
        <v>Lib</v>
      </c>
      <c r="H69" s="2">
        <f>_xlfn.XLOOKUP(D69, products!A:A, products!E:E)</f>
        <v>4.7549999999999999</v>
      </c>
      <c r="I69" s="2">
        <f>OrderData[[#This Row],[Quantity]]*OrderData[[#This Row],[Unit Price]]</f>
        <v>9.51</v>
      </c>
      <c r="J69" s="2" t="str">
        <f>_xlfn.XLOOKUP(OrderData[[#This Row],[Customer ID]],Table2_1[Customer ID],Table2_1[Country])</f>
        <v>United States</v>
      </c>
      <c r="K69" s="2" t="str" cm="1">
        <f t="array" ref="K69">_xlfn.XLOOKUP(OrderData[[#This Row],[Customer ID]],Table2_1[[#All],[Customer ID]],Table2_1[[#All],[Loyalty Card]])</f>
        <v>No</v>
      </c>
      <c r="L69" s="2" t="str">
        <f>_xlfn.XLOOKUP(OrderData[[#This Row],[Product ID]],products!A:A,products!C:C)</f>
        <v>L</v>
      </c>
      <c r="M69" s="2">
        <f>_xlfn.XLOOKUP(OrderData[[#This Row],[Product ID]],products!A:A,products!D:D)</f>
        <v>0.2</v>
      </c>
    </row>
    <row r="70" spans="1:13" x14ac:dyDescent="0.25">
      <c r="A70" s="2" t="s">
        <v>173</v>
      </c>
      <c r="B70" s="3">
        <v>43754</v>
      </c>
      <c r="C70" s="2" t="s">
        <v>174</v>
      </c>
      <c r="D70" t="s">
        <v>175</v>
      </c>
      <c r="E70" s="2" t="str" cm="1">
        <f t="array" ref="E70">_xlfn.XLOOKUP(OrderData[[#This Row],[Customer ID]],Table2_1[[#All],[Customer ID]],Table2_1[[#All],[Customer Name]])</f>
        <v>Hayward Goulter</v>
      </c>
      <c r="F70" s="2">
        <v>1</v>
      </c>
      <c r="G70" s="2" t="str">
        <f>VLOOKUP(OrderData[[#This Row],[Product ID]],products!A:B,2,0)</f>
        <v>Rob</v>
      </c>
      <c r="H70" s="2">
        <f>_xlfn.XLOOKUP(D70, products!A:A, products!E:E)</f>
        <v>2.9849999999999999</v>
      </c>
      <c r="I70" s="2">
        <f>OrderData[[#This Row],[Quantity]]*OrderData[[#This Row],[Unit Price]]</f>
        <v>2.9849999999999999</v>
      </c>
      <c r="J70" s="2" t="str">
        <f>_xlfn.XLOOKUP(OrderData[[#This Row],[Customer ID]],Table2_1[Customer ID],Table2_1[Country])</f>
        <v>United States</v>
      </c>
      <c r="K70" s="2" t="str" cm="1">
        <f t="array" ref="K70">_xlfn.XLOOKUP(OrderData[[#This Row],[Customer ID]],Table2_1[[#All],[Customer ID]],Table2_1[[#All],[Loyalty Card]])</f>
        <v>No</v>
      </c>
      <c r="L70" s="2" t="str">
        <f>_xlfn.XLOOKUP(OrderData[[#This Row],[Product ID]],products!A:A,products!C:C)</f>
        <v>M</v>
      </c>
      <c r="M70" s="2">
        <f>_xlfn.XLOOKUP(OrderData[[#This Row],[Product ID]],products!A:A,products!D:D)</f>
        <v>0.2</v>
      </c>
    </row>
    <row r="71" spans="1:13" x14ac:dyDescent="0.25">
      <c r="A71" s="2" t="s">
        <v>176</v>
      </c>
      <c r="B71" s="3">
        <v>43795</v>
      </c>
      <c r="C71" s="2" t="s">
        <v>177</v>
      </c>
      <c r="D71" t="s">
        <v>15</v>
      </c>
      <c r="E71" s="2" t="str" cm="1">
        <f t="array" ref="E71">_xlfn.XLOOKUP(OrderData[[#This Row],[Customer ID]],Table2_1[[#All],[Customer ID]],Table2_1[[#All],[Customer Name]])</f>
        <v>Gay Rizzello</v>
      </c>
      <c r="F71" s="2">
        <v>6</v>
      </c>
      <c r="G71" s="2" t="str">
        <f>VLOOKUP(OrderData[[#This Row],[Product ID]],products!A:B,2,0)</f>
        <v>Rob</v>
      </c>
      <c r="H71" s="2">
        <f>_xlfn.XLOOKUP(D71, products!A:A, products!E:E)</f>
        <v>9.9499999999999993</v>
      </c>
      <c r="I71" s="2">
        <f>OrderData[[#This Row],[Quantity]]*OrderData[[#This Row],[Unit Price]]</f>
        <v>59.699999999999996</v>
      </c>
      <c r="J71" s="2" t="str">
        <f>_xlfn.XLOOKUP(OrderData[[#This Row],[Customer ID]],Table2_1[Customer ID],Table2_1[Country])</f>
        <v>United Kingdom</v>
      </c>
      <c r="K71" s="2" t="str" cm="1">
        <f t="array" ref="K71">_xlfn.XLOOKUP(OrderData[[#This Row],[Customer ID]],Table2_1[[#All],[Customer ID]],Table2_1[[#All],[Loyalty Card]])</f>
        <v>Yes</v>
      </c>
      <c r="L71" s="2" t="str">
        <f>_xlfn.XLOOKUP(OrderData[[#This Row],[Product ID]],products!A:A,products!C:C)</f>
        <v>M</v>
      </c>
      <c r="M71" s="2">
        <f>_xlfn.XLOOKUP(OrderData[[#This Row],[Product ID]],products!A:A,products!D:D)</f>
        <v>1</v>
      </c>
    </row>
    <row r="72" spans="1:13" x14ac:dyDescent="0.25">
      <c r="A72" s="2" t="s">
        <v>178</v>
      </c>
      <c r="B72" s="3">
        <v>43646</v>
      </c>
      <c r="C72" s="2" t="s">
        <v>179</v>
      </c>
      <c r="D72" t="s">
        <v>43</v>
      </c>
      <c r="E72" s="2" t="str" cm="1">
        <f t="array" ref="E72">_xlfn.XLOOKUP(OrderData[[#This Row],[Customer ID]],Table2_1[[#All],[Customer ID]],Table2_1[[#All],[Customer Name]])</f>
        <v>Shannon List</v>
      </c>
      <c r="F72" s="2">
        <v>4</v>
      </c>
      <c r="G72" s="2" t="str">
        <f>VLOOKUP(OrderData[[#This Row],[Product ID]],products!A:B,2,0)</f>
        <v>Exc</v>
      </c>
      <c r="H72" s="2">
        <f>_xlfn.XLOOKUP(D72, products!A:A, products!E:E)</f>
        <v>34.154999999999994</v>
      </c>
      <c r="I72" s="2">
        <f>OrderData[[#This Row],[Quantity]]*OrderData[[#This Row],[Unit Price]]</f>
        <v>136.61999999999998</v>
      </c>
      <c r="J72" s="2" t="str">
        <f>_xlfn.XLOOKUP(OrderData[[#This Row],[Customer ID]],Table2_1[Customer ID],Table2_1[Country])</f>
        <v>United States</v>
      </c>
      <c r="K72" s="2" t="str" cm="1">
        <f t="array" ref="K72">_xlfn.XLOOKUP(OrderData[[#This Row],[Customer ID]],Table2_1[[#All],[Customer ID]],Table2_1[[#All],[Loyalty Card]])</f>
        <v>No</v>
      </c>
      <c r="L72" s="2" t="str">
        <f>_xlfn.XLOOKUP(OrderData[[#This Row],[Product ID]],products!A:A,products!C:C)</f>
        <v>L</v>
      </c>
      <c r="M72" s="2">
        <f>_xlfn.XLOOKUP(OrderData[[#This Row],[Product ID]],products!A:A,products!D:D)</f>
        <v>2.5</v>
      </c>
    </row>
    <row r="73" spans="1:13" x14ac:dyDescent="0.25">
      <c r="A73" s="2" t="s">
        <v>180</v>
      </c>
      <c r="B73" s="3">
        <v>44200</v>
      </c>
      <c r="C73" s="2" t="s">
        <v>181</v>
      </c>
      <c r="D73" t="s">
        <v>32</v>
      </c>
      <c r="E73" s="2" t="str" cm="1">
        <f t="array" ref="E73">_xlfn.XLOOKUP(OrderData[[#This Row],[Customer ID]],Table2_1[[#All],[Customer ID]],Table2_1[[#All],[Customer Name]])</f>
        <v>Shirlene Edmondson</v>
      </c>
      <c r="F73" s="2">
        <v>2</v>
      </c>
      <c r="G73" s="2" t="str">
        <f>VLOOKUP(OrderData[[#This Row],[Product ID]],products!A:B,2,0)</f>
        <v>Lib</v>
      </c>
      <c r="H73" s="2">
        <f>_xlfn.XLOOKUP(D73, products!A:A, products!E:E)</f>
        <v>4.7549999999999999</v>
      </c>
      <c r="I73" s="2">
        <f>OrderData[[#This Row],[Quantity]]*OrderData[[#This Row],[Unit Price]]</f>
        <v>9.51</v>
      </c>
      <c r="J73" s="2" t="str">
        <f>_xlfn.XLOOKUP(OrderData[[#This Row],[Customer ID]],Table2_1[Customer ID],Table2_1[Country])</f>
        <v>Ireland</v>
      </c>
      <c r="K73" s="2" t="str" cm="1">
        <f t="array" ref="K73">_xlfn.XLOOKUP(OrderData[[#This Row],[Customer ID]],Table2_1[[#All],[Customer ID]],Table2_1[[#All],[Loyalty Card]])</f>
        <v>No</v>
      </c>
      <c r="L73" s="2" t="str">
        <f>_xlfn.XLOOKUP(OrderData[[#This Row],[Product ID]],products!A:A,products!C:C)</f>
        <v>L</v>
      </c>
      <c r="M73" s="2">
        <f>_xlfn.XLOOKUP(OrderData[[#This Row],[Product ID]],products!A:A,products!D:D)</f>
        <v>0.2</v>
      </c>
    </row>
    <row r="74" spans="1:13" x14ac:dyDescent="0.25">
      <c r="A74" s="2" t="s">
        <v>182</v>
      </c>
      <c r="B74" s="3">
        <v>44131</v>
      </c>
      <c r="C74" s="2" t="s">
        <v>183</v>
      </c>
      <c r="D74" t="s">
        <v>184</v>
      </c>
      <c r="E74" s="2" t="str" cm="1">
        <f t="array" ref="E74">_xlfn.XLOOKUP(OrderData[[#This Row],[Customer ID]],Table2_1[[#All],[Customer ID]],Table2_1[[#All],[Customer Name]])</f>
        <v>Aurlie McCarl</v>
      </c>
      <c r="F74" s="2">
        <v>3</v>
      </c>
      <c r="G74" s="2" t="str">
        <f>VLOOKUP(OrderData[[#This Row],[Product ID]],products!A:B,2,0)</f>
        <v>Ara</v>
      </c>
      <c r="H74" s="2">
        <f>_xlfn.XLOOKUP(D74, products!A:A, products!E:E)</f>
        <v>25.874999999999996</v>
      </c>
      <c r="I74" s="2">
        <f>OrderData[[#This Row],[Quantity]]*OrderData[[#This Row],[Unit Price]]</f>
        <v>77.624999999999986</v>
      </c>
      <c r="J74" s="2" t="str">
        <f>_xlfn.XLOOKUP(OrderData[[#This Row],[Customer ID]],Table2_1[Customer ID],Table2_1[Country])</f>
        <v>United States</v>
      </c>
      <c r="K74" s="2" t="str" cm="1">
        <f t="array" ref="K74">_xlfn.XLOOKUP(OrderData[[#This Row],[Customer ID]],Table2_1[[#All],[Customer ID]],Table2_1[[#All],[Loyalty Card]])</f>
        <v>No</v>
      </c>
      <c r="L74" s="2" t="str">
        <f>_xlfn.XLOOKUP(OrderData[[#This Row],[Product ID]],products!A:A,products!C:C)</f>
        <v>M</v>
      </c>
      <c r="M74" s="2">
        <f>_xlfn.XLOOKUP(OrderData[[#This Row],[Product ID]],products!A:A,products!D:D)</f>
        <v>2.5</v>
      </c>
    </row>
    <row r="75" spans="1:13" x14ac:dyDescent="0.25">
      <c r="A75" s="2" t="s">
        <v>185</v>
      </c>
      <c r="B75" s="3">
        <v>44362</v>
      </c>
      <c r="C75" s="2" t="s">
        <v>186</v>
      </c>
      <c r="D75" t="s">
        <v>90</v>
      </c>
      <c r="E75" s="2" t="str" cm="1">
        <f t="array" ref="E75">_xlfn.XLOOKUP(OrderData[[#This Row],[Customer ID]],Table2_1[[#All],[Customer ID]],Table2_1[[#All],[Customer Name]])</f>
        <v>Alikee Carryer</v>
      </c>
      <c r="F75" s="2">
        <v>5</v>
      </c>
      <c r="G75" s="2" t="str">
        <f>VLOOKUP(OrderData[[#This Row],[Product ID]],products!A:B,2,0)</f>
        <v>Lib</v>
      </c>
      <c r="H75" s="2">
        <f>_xlfn.XLOOKUP(D75, products!A:A, products!E:E)</f>
        <v>4.3650000000000002</v>
      </c>
      <c r="I75" s="2">
        <f>OrderData[[#This Row],[Quantity]]*OrderData[[#This Row],[Unit Price]]</f>
        <v>21.825000000000003</v>
      </c>
      <c r="J75" s="2" t="str">
        <f>_xlfn.XLOOKUP(OrderData[[#This Row],[Customer ID]],Table2_1[Customer ID],Table2_1[Country])</f>
        <v>United States</v>
      </c>
      <c r="K75" s="2" t="str" cm="1">
        <f t="array" ref="K75">_xlfn.XLOOKUP(OrderData[[#This Row],[Customer ID]],Table2_1[[#All],[Customer ID]],Table2_1[[#All],[Loyalty Card]])</f>
        <v>Yes</v>
      </c>
      <c r="L75" s="2" t="str">
        <f>_xlfn.XLOOKUP(OrderData[[#This Row],[Product ID]],products!A:A,products!C:C)</f>
        <v>M</v>
      </c>
      <c r="M75" s="2">
        <f>_xlfn.XLOOKUP(OrderData[[#This Row],[Product ID]],products!A:A,products!D:D)</f>
        <v>0.2</v>
      </c>
    </row>
    <row r="76" spans="1:13" x14ac:dyDescent="0.25">
      <c r="A76" s="2" t="s">
        <v>187</v>
      </c>
      <c r="B76" s="3">
        <v>44396</v>
      </c>
      <c r="C76" s="2" t="s">
        <v>188</v>
      </c>
      <c r="D76" t="s">
        <v>189</v>
      </c>
      <c r="E76" s="2" t="str" cm="1">
        <f t="array" ref="E76">_xlfn.XLOOKUP(OrderData[[#This Row],[Customer ID]],Table2_1[[#All],[Customer ID]],Table2_1[[#All],[Customer Name]])</f>
        <v>Jennifer Rangall</v>
      </c>
      <c r="F76" s="2">
        <v>2</v>
      </c>
      <c r="G76" s="2" t="str">
        <f>VLOOKUP(OrderData[[#This Row],[Product ID]],products!A:B,2,0)</f>
        <v>Exc</v>
      </c>
      <c r="H76" s="2">
        <f>_xlfn.XLOOKUP(D76, products!A:A, products!E:E)</f>
        <v>8.91</v>
      </c>
      <c r="I76" s="2">
        <f>OrderData[[#This Row],[Quantity]]*OrderData[[#This Row],[Unit Price]]</f>
        <v>17.82</v>
      </c>
      <c r="J76" s="2" t="str">
        <f>_xlfn.XLOOKUP(OrderData[[#This Row],[Customer ID]],Table2_1[Customer ID],Table2_1[Country])</f>
        <v>United States</v>
      </c>
      <c r="K76" s="2" t="str" cm="1">
        <f t="array" ref="K76">_xlfn.XLOOKUP(OrderData[[#This Row],[Customer ID]],Table2_1[[#All],[Customer ID]],Table2_1[[#All],[Loyalty Card]])</f>
        <v>Yes</v>
      </c>
      <c r="L76" s="2" t="str">
        <f>_xlfn.XLOOKUP(OrderData[[#This Row],[Product ID]],products!A:A,products!C:C)</f>
        <v>L</v>
      </c>
      <c r="M76" s="2">
        <f>_xlfn.XLOOKUP(OrderData[[#This Row],[Product ID]],products!A:A,products!D:D)</f>
        <v>0.5</v>
      </c>
    </row>
    <row r="77" spans="1:13" x14ac:dyDescent="0.25">
      <c r="A77" s="2" t="s">
        <v>190</v>
      </c>
      <c r="B77" s="3">
        <v>44400</v>
      </c>
      <c r="C77" s="2" t="s">
        <v>191</v>
      </c>
      <c r="D77" t="s">
        <v>192</v>
      </c>
      <c r="E77" s="2" t="str" cm="1">
        <f t="array" ref="E77">_xlfn.XLOOKUP(OrderData[[#This Row],[Customer ID]],Table2_1[[#All],[Customer ID]],Table2_1[[#All],[Customer Name]])</f>
        <v>Kipper Boorn</v>
      </c>
      <c r="F77" s="2">
        <v>6</v>
      </c>
      <c r="G77" s="2" t="str">
        <f>VLOOKUP(OrderData[[#This Row],[Product ID]],products!A:B,2,0)</f>
        <v>Rob</v>
      </c>
      <c r="H77" s="2">
        <f>_xlfn.XLOOKUP(D77, products!A:A, products!E:E)</f>
        <v>8.9499999999999993</v>
      </c>
      <c r="I77" s="2">
        <f>OrderData[[#This Row],[Quantity]]*OrderData[[#This Row],[Unit Price]]</f>
        <v>53.699999999999996</v>
      </c>
      <c r="J77" s="2" t="str">
        <f>_xlfn.XLOOKUP(OrderData[[#This Row],[Customer ID]],Table2_1[Customer ID],Table2_1[Country])</f>
        <v>Ireland</v>
      </c>
      <c r="K77" s="2" t="str" cm="1">
        <f t="array" ref="K77">_xlfn.XLOOKUP(OrderData[[#This Row],[Customer ID]],Table2_1[[#All],[Customer ID]],Table2_1[[#All],[Loyalty Card]])</f>
        <v>Yes</v>
      </c>
      <c r="L77" s="2" t="str">
        <f>_xlfn.XLOOKUP(OrderData[[#This Row],[Product ID]],products!A:A,products!C:C)</f>
        <v>D</v>
      </c>
      <c r="M77" s="2">
        <f>_xlfn.XLOOKUP(OrderData[[#This Row],[Product ID]],products!A:A,products!D:D)</f>
        <v>1</v>
      </c>
    </row>
    <row r="78" spans="1:13" x14ac:dyDescent="0.25">
      <c r="A78" s="2" t="s">
        <v>193</v>
      </c>
      <c r="B78" s="3">
        <v>43855</v>
      </c>
      <c r="C78" s="2" t="s">
        <v>194</v>
      </c>
      <c r="D78" t="s">
        <v>195</v>
      </c>
      <c r="E78" s="2" t="str" cm="1">
        <f t="array" ref="E78">_xlfn.XLOOKUP(OrderData[[#This Row],[Customer ID]],Table2_1[[#All],[Customer ID]],Table2_1[[#All],[Customer Name]])</f>
        <v>Melania Beadle</v>
      </c>
      <c r="F78" s="2">
        <v>1</v>
      </c>
      <c r="G78" s="2" t="str">
        <f>VLOOKUP(OrderData[[#This Row],[Product ID]],products!A:B,2,0)</f>
        <v>Rob</v>
      </c>
      <c r="H78" s="2">
        <f>_xlfn.XLOOKUP(D78, products!A:A, products!E:E)</f>
        <v>3.5849999999999995</v>
      </c>
      <c r="I78" s="2">
        <f>OrderData[[#This Row],[Quantity]]*OrderData[[#This Row],[Unit Price]]</f>
        <v>3.5849999999999995</v>
      </c>
      <c r="J78" s="2" t="str">
        <f>_xlfn.XLOOKUP(OrderData[[#This Row],[Customer ID]],Table2_1[Customer ID],Table2_1[Country])</f>
        <v>Ireland</v>
      </c>
      <c r="K78" s="2" t="str" cm="1">
        <f t="array" ref="K78">_xlfn.XLOOKUP(OrderData[[#This Row],[Customer ID]],Table2_1[[#All],[Customer ID]],Table2_1[[#All],[Loyalty Card]])</f>
        <v>Yes</v>
      </c>
      <c r="L78" s="2" t="str">
        <f>_xlfn.XLOOKUP(OrderData[[#This Row],[Product ID]],products!A:A,products!C:C)</f>
        <v>L</v>
      </c>
      <c r="M78" s="2">
        <f>_xlfn.XLOOKUP(OrderData[[#This Row],[Product ID]],products!A:A,products!D:D)</f>
        <v>0.2</v>
      </c>
    </row>
    <row r="79" spans="1:13" x14ac:dyDescent="0.25">
      <c r="A79" s="2" t="s">
        <v>196</v>
      </c>
      <c r="B79" s="3">
        <v>43594</v>
      </c>
      <c r="C79" s="2" t="s">
        <v>197</v>
      </c>
      <c r="D79" t="s">
        <v>64</v>
      </c>
      <c r="E79" s="2" t="str" cm="1">
        <f t="array" ref="E79">_xlfn.XLOOKUP(OrderData[[#This Row],[Customer ID]],Table2_1[[#All],[Customer ID]],Table2_1[[#All],[Customer Name]])</f>
        <v>Colene Elgey</v>
      </c>
      <c r="F79" s="2">
        <v>2</v>
      </c>
      <c r="G79" s="2" t="str">
        <f>VLOOKUP(OrderData[[#This Row],[Product ID]],products!A:B,2,0)</f>
        <v>Exc</v>
      </c>
      <c r="H79" s="2">
        <f>_xlfn.XLOOKUP(D79, products!A:A, products!E:E)</f>
        <v>3.645</v>
      </c>
      <c r="I79" s="2">
        <f>OrderData[[#This Row],[Quantity]]*OrderData[[#This Row],[Unit Price]]</f>
        <v>7.29</v>
      </c>
      <c r="J79" s="2" t="str">
        <f>_xlfn.XLOOKUP(OrderData[[#This Row],[Customer ID]],Table2_1[Customer ID],Table2_1[Country])</f>
        <v>United States</v>
      </c>
      <c r="K79" s="2" t="str" cm="1">
        <f t="array" ref="K79">_xlfn.XLOOKUP(OrderData[[#This Row],[Customer ID]],Table2_1[[#All],[Customer ID]],Table2_1[[#All],[Loyalty Card]])</f>
        <v>No</v>
      </c>
      <c r="L79" s="2" t="str">
        <f>_xlfn.XLOOKUP(OrderData[[#This Row],[Product ID]],products!A:A,products!C:C)</f>
        <v>D</v>
      </c>
      <c r="M79" s="2">
        <f>_xlfn.XLOOKUP(OrderData[[#This Row],[Product ID]],products!A:A,products!D:D)</f>
        <v>0.2</v>
      </c>
    </row>
    <row r="80" spans="1:13" x14ac:dyDescent="0.25">
      <c r="A80" s="2" t="s">
        <v>198</v>
      </c>
      <c r="B80" s="3">
        <v>43920</v>
      </c>
      <c r="C80" s="2" t="s">
        <v>199</v>
      </c>
      <c r="D80" t="s">
        <v>80</v>
      </c>
      <c r="E80" s="2" t="str" cm="1">
        <f t="array" ref="E80">_xlfn.XLOOKUP(OrderData[[#This Row],[Customer ID]],Table2_1[[#All],[Customer ID]],Table2_1[[#All],[Customer Name]])</f>
        <v>Lothaire Mizzi</v>
      </c>
      <c r="F80" s="2">
        <v>6</v>
      </c>
      <c r="G80" s="2" t="str">
        <f>VLOOKUP(OrderData[[#This Row],[Product ID]],products!A:B,2,0)</f>
        <v>Ara</v>
      </c>
      <c r="H80" s="2">
        <f>_xlfn.XLOOKUP(D80, products!A:A, products!E:E)</f>
        <v>6.75</v>
      </c>
      <c r="I80" s="2">
        <f>OrderData[[#This Row],[Quantity]]*OrderData[[#This Row],[Unit Price]]</f>
        <v>40.5</v>
      </c>
      <c r="J80" s="2" t="str">
        <f>_xlfn.XLOOKUP(OrderData[[#This Row],[Customer ID]],Table2_1[Customer ID],Table2_1[Country])</f>
        <v>United States</v>
      </c>
      <c r="K80" s="2" t="str" cm="1">
        <f t="array" ref="K80">_xlfn.XLOOKUP(OrderData[[#This Row],[Customer ID]],Table2_1[[#All],[Customer ID]],Table2_1[[#All],[Loyalty Card]])</f>
        <v>Yes</v>
      </c>
      <c r="L80" s="2" t="str">
        <f>_xlfn.XLOOKUP(OrderData[[#This Row],[Product ID]],products!A:A,products!C:C)</f>
        <v>M</v>
      </c>
      <c r="M80" s="2">
        <f>_xlfn.XLOOKUP(OrderData[[#This Row],[Product ID]],products!A:A,products!D:D)</f>
        <v>0.5</v>
      </c>
    </row>
    <row r="81" spans="1:13" x14ac:dyDescent="0.25">
      <c r="A81" s="2" t="s">
        <v>200</v>
      </c>
      <c r="B81" s="3">
        <v>44633</v>
      </c>
      <c r="C81" s="2" t="s">
        <v>201</v>
      </c>
      <c r="D81" t="s">
        <v>202</v>
      </c>
      <c r="E81" s="2" t="str" cm="1">
        <f t="array" ref="E81">_xlfn.XLOOKUP(OrderData[[#This Row],[Customer ID]],Table2_1[[#All],[Customer ID]],Table2_1[[#All],[Customer Name]])</f>
        <v>Cletis Giacomazzo</v>
      </c>
      <c r="F81" s="2">
        <v>4</v>
      </c>
      <c r="G81" s="2" t="str">
        <f>VLOOKUP(OrderData[[#This Row],[Product ID]],products!A:B,2,0)</f>
        <v>Rob</v>
      </c>
      <c r="H81" s="2">
        <f>_xlfn.XLOOKUP(D81, products!A:A, products!E:E)</f>
        <v>11.95</v>
      </c>
      <c r="I81" s="2">
        <f>OrderData[[#This Row],[Quantity]]*OrderData[[#This Row],[Unit Price]]</f>
        <v>47.8</v>
      </c>
      <c r="J81" s="2" t="str">
        <f>_xlfn.XLOOKUP(OrderData[[#This Row],[Customer ID]],Table2_1[Customer ID],Table2_1[Country])</f>
        <v>United States</v>
      </c>
      <c r="K81" s="2" t="str" cm="1">
        <f t="array" ref="K81">_xlfn.XLOOKUP(OrderData[[#This Row],[Customer ID]],Table2_1[[#All],[Customer ID]],Table2_1[[#All],[Loyalty Card]])</f>
        <v>No</v>
      </c>
      <c r="L81" s="2" t="str">
        <f>_xlfn.XLOOKUP(OrderData[[#This Row],[Product ID]],products!A:A,products!C:C)</f>
        <v>L</v>
      </c>
      <c r="M81" s="2">
        <f>_xlfn.XLOOKUP(OrderData[[#This Row],[Product ID]],products!A:A,products!D:D)</f>
        <v>1</v>
      </c>
    </row>
    <row r="82" spans="1:13" x14ac:dyDescent="0.25">
      <c r="A82" s="2" t="s">
        <v>203</v>
      </c>
      <c r="B82" s="3">
        <v>43572</v>
      </c>
      <c r="C82" s="2" t="s">
        <v>204</v>
      </c>
      <c r="D82" t="s">
        <v>205</v>
      </c>
      <c r="E82" s="2" t="str" cm="1">
        <f t="array" ref="E82">_xlfn.XLOOKUP(OrderData[[#This Row],[Customer ID]],Table2_1[[#All],[Customer ID]],Table2_1[[#All],[Customer Name]])</f>
        <v>Ami Arnow</v>
      </c>
      <c r="F82" s="2">
        <v>5</v>
      </c>
      <c r="G82" s="2" t="str">
        <f>VLOOKUP(OrderData[[#This Row],[Product ID]],products!A:B,2,0)</f>
        <v>Ara</v>
      </c>
      <c r="H82" s="2">
        <f>_xlfn.XLOOKUP(D82, products!A:A, products!E:E)</f>
        <v>7.77</v>
      </c>
      <c r="I82" s="2">
        <f>OrderData[[#This Row],[Quantity]]*OrderData[[#This Row],[Unit Price]]</f>
        <v>38.849999999999994</v>
      </c>
      <c r="J82" s="2" t="str">
        <f>_xlfn.XLOOKUP(OrderData[[#This Row],[Customer ID]],Table2_1[Customer ID],Table2_1[Country])</f>
        <v>United States</v>
      </c>
      <c r="K82" s="2" t="str" cm="1">
        <f t="array" ref="K82">_xlfn.XLOOKUP(OrderData[[#This Row],[Customer ID]],Table2_1[[#All],[Customer ID]],Table2_1[[#All],[Loyalty Card]])</f>
        <v>Yes</v>
      </c>
      <c r="L82" s="2" t="str">
        <f>_xlfn.XLOOKUP(OrderData[[#This Row],[Product ID]],products!A:A,products!C:C)</f>
        <v>L</v>
      </c>
      <c r="M82" s="2">
        <f>_xlfn.XLOOKUP(OrderData[[#This Row],[Product ID]],products!A:A,products!D:D)</f>
        <v>0.5</v>
      </c>
    </row>
    <row r="83" spans="1:13" x14ac:dyDescent="0.25">
      <c r="A83" s="2" t="s">
        <v>206</v>
      </c>
      <c r="B83" s="3">
        <v>43763</v>
      </c>
      <c r="C83" s="2" t="s">
        <v>207</v>
      </c>
      <c r="D83" t="s">
        <v>117</v>
      </c>
      <c r="E83" s="2" t="str" cm="1">
        <f t="array" ref="E83">_xlfn.XLOOKUP(OrderData[[#This Row],[Customer ID]],Table2_1[[#All],[Customer ID]],Table2_1[[#All],[Customer Name]])</f>
        <v>Sheppard Yann</v>
      </c>
      <c r="F83" s="2">
        <v>3</v>
      </c>
      <c r="G83" s="2" t="str">
        <f>VLOOKUP(OrderData[[#This Row],[Product ID]],products!A:B,2,0)</f>
        <v>Lib</v>
      </c>
      <c r="H83" s="2">
        <f>_xlfn.XLOOKUP(D83, products!A:A, products!E:E)</f>
        <v>36.454999999999998</v>
      </c>
      <c r="I83" s="2">
        <f>OrderData[[#This Row],[Quantity]]*OrderData[[#This Row],[Unit Price]]</f>
        <v>109.36499999999999</v>
      </c>
      <c r="J83" s="2" t="str">
        <f>_xlfn.XLOOKUP(OrderData[[#This Row],[Customer ID]],Table2_1[Customer ID],Table2_1[Country])</f>
        <v>United States</v>
      </c>
      <c r="K83" s="2" t="str" cm="1">
        <f t="array" ref="K83">_xlfn.XLOOKUP(OrderData[[#This Row],[Customer ID]],Table2_1[[#All],[Customer ID]],Table2_1[[#All],[Loyalty Card]])</f>
        <v>Yes</v>
      </c>
      <c r="L83" s="2" t="str">
        <f>_xlfn.XLOOKUP(OrderData[[#This Row],[Product ID]],products!A:A,products!C:C)</f>
        <v>L</v>
      </c>
      <c r="M83" s="2">
        <f>_xlfn.XLOOKUP(OrderData[[#This Row],[Product ID]],products!A:A,products!D:D)</f>
        <v>2.5</v>
      </c>
    </row>
    <row r="84" spans="1:13" x14ac:dyDescent="0.25">
      <c r="A84" s="2" t="s">
        <v>208</v>
      </c>
      <c r="B84" s="3">
        <v>43721</v>
      </c>
      <c r="C84" s="2" t="s">
        <v>209</v>
      </c>
      <c r="D84" t="s">
        <v>210</v>
      </c>
      <c r="E84" s="2" t="str" cm="1">
        <f t="array" ref="E84">_xlfn.XLOOKUP(OrderData[[#This Row],[Customer ID]],Table2_1[[#All],[Customer ID]],Table2_1[[#All],[Customer Name]])</f>
        <v>Bunny Naulls</v>
      </c>
      <c r="F84" s="2">
        <v>3</v>
      </c>
      <c r="G84" s="2" t="str">
        <f>VLOOKUP(OrderData[[#This Row],[Product ID]],products!A:B,2,0)</f>
        <v>Lib</v>
      </c>
      <c r="H84" s="2">
        <f>_xlfn.XLOOKUP(D84, products!A:A, products!E:E)</f>
        <v>33.464999999999996</v>
      </c>
      <c r="I84" s="2">
        <f>OrderData[[#This Row],[Quantity]]*OrderData[[#This Row],[Unit Price]]</f>
        <v>100.39499999999998</v>
      </c>
      <c r="J84" s="2" t="str">
        <f>_xlfn.XLOOKUP(OrderData[[#This Row],[Customer ID]],Table2_1[Customer ID],Table2_1[Country])</f>
        <v>Ireland</v>
      </c>
      <c r="K84" s="2" t="str" cm="1">
        <f t="array" ref="K84">_xlfn.XLOOKUP(OrderData[[#This Row],[Customer ID]],Table2_1[[#All],[Customer ID]],Table2_1[[#All],[Loyalty Card]])</f>
        <v>Yes</v>
      </c>
      <c r="L84" s="2" t="str">
        <f>_xlfn.XLOOKUP(OrderData[[#This Row],[Product ID]],products!A:A,products!C:C)</f>
        <v>M</v>
      </c>
      <c r="M84" s="2">
        <f>_xlfn.XLOOKUP(OrderData[[#This Row],[Product ID]],products!A:A,products!D:D)</f>
        <v>2.5</v>
      </c>
    </row>
    <row r="85" spans="1:13" x14ac:dyDescent="0.25">
      <c r="A85" s="2" t="s">
        <v>211</v>
      </c>
      <c r="B85" s="3">
        <v>43933</v>
      </c>
      <c r="C85" s="2" t="s">
        <v>212</v>
      </c>
      <c r="D85" t="s">
        <v>48</v>
      </c>
      <c r="E85" s="2" t="str" cm="1">
        <f t="array" ref="E85">_xlfn.XLOOKUP(OrderData[[#This Row],[Customer ID]],Table2_1[[#All],[Customer ID]],Table2_1[[#All],[Customer Name]])</f>
        <v>Hally Lorait</v>
      </c>
      <c r="F85" s="2">
        <v>4</v>
      </c>
      <c r="G85" s="2" t="str">
        <f>VLOOKUP(OrderData[[#This Row],[Product ID]],products!A:B,2,0)</f>
        <v>Rob</v>
      </c>
      <c r="H85" s="2">
        <f>_xlfn.XLOOKUP(D85, products!A:A, products!E:E)</f>
        <v>20.584999999999997</v>
      </c>
      <c r="I85" s="2">
        <f>OrderData[[#This Row],[Quantity]]*OrderData[[#This Row],[Unit Price]]</f>
        <v>82.339999999999989</v>
      </c>
      <c r="J85" s="2" t="str">
        <f>_xlfn.XLOOKUP(OrderData[[#This Row],[Customer ID]],Table2_1[Customer ID],Table2_1[Country])</f>
        <v>United States</v>
      </c>
      <c r="K85" s="2" t="str" cm="1">
        <f t="array" ref="K85">_xlfn.XLOOKUP(OrderData[[#This Row],[Customer ID]],Table2_1[[#All],[Customer ID]],Table2_1[[#All],[Loyalty Card]])</f>
        <v>Yes</v>
      </c>
      <c r="L85" s="2" t="str">
        <f>_xlfn.XLOOKUP(OrderData[[#This Row],[Product ID]],products!A:A,products!C:C)</f>
        <v>D</v>
      </c>
      <c r="M85" s="2">
        <f>_xlfn.XLOOKUP(OrderData[[#This Row],[Product ID]],products!A:A,products!D:D)</f>
        <v>2.5</v>
      </c>
    </row>
    <row r="86" spans="1:13" x14ac:dyDescent="0.25">
      <c r="A86" s="2" t="s">
        <v>213</v>
      </c>
      <c r="B86" s="3">
        <v>43783</v>
      </c>
      <c r="C86" s="2" t="s">
        <v>214</v>
      </c>
      <c r="D86" t="s">
        <v>96</v>
      </c>
      <c r="E86" s="2" t="str" cm="1">
        <f t="array" ref="E86">_xlfn.XLOOKUP(OrderData[[#This Row],[Customer ID]],Table2_1[[#All],[Customer ID]],Table2_1[[#All],[Customer Name]])</f>
        <v>Zaccaria Sherewood</v>
      </c>
      <c r="F86" s="2">
        <v>1</v>
      </c>
      <c r="G86" s="2" t="str">
        <f>VLOOKUP(OrderData[[#This Row],[Product ID]],products!A:B,2,0)</f>
        <v>Lib</v>
      </c>
      <c r="H86" s="2">
        <f>_xlfn.XLOOKUP(D86, products!A:A, products!E:E)</f>
        <v>9.51</v>
      </c>
      <c r="I86" s="2">
        <f>OrderData[[#This Row],[Quantity]]*OrderData[[#This Row],[Unit Price]]</f>
        <v>9.51</v>
      </c>
      <c r="J86" s="2" t="str">
        <f>_xlfn.XLOOKUP(OrderData[[#This Row],[Customer ID]],Table2_1[Customer ID],Table2_1[Country])</f>
        <v>United States</v>
      </c>
      <c r="K86" s="2" t="str" cm="1">
        <f t="array" ref="K86">_xlfn.XLOOKUP(OrderData[[#This Row],[Customer ID]],Table2_1[[#All],[Customer ID]],Table2_1[[#All],[Loyalty Card]])</f>
        <v>No</v>
      </c>
      <c r="L86" s="2" t="str">
        <f>_xlfn.XLOOKUP(OrderData[[#This Row],[Product ID]],products!A:A,products!C:C)</f>
        <v>L</v>
      </c>
      <c r="M86" s="2">
        <f>_xlfn.XLOOKUP(OrderData[[#This Row],[Product ID]],products!A:A,products!D:D)</f>
        <v>0.5</v>
      </c>
    </row>
    <row r="87" spans="1:13" x14ac:dyDescent="0.25">
      <c r="A87" s="2" t="s">
        <v>215</v>
      </c>
      <c r="B87" s="3">
        <v>43664</v>
      </c>
      <c r="C87" s="2" t="s">
        <v>216</v>
      </c>
      <c r="D87" t="s">
        <v>217</v>
      </c>
      <c r="E87" s="2" t="str" cm="1">
        <f t="array" ref="E87">_xlfn.XLOOKUP(OrderData[[#This Row],[Customer ID]],Table2_1[[#All],[Customer ID]],Table2_1[[#All],[Customer Name]])</f>
        <v>Jeffrey Dufaire</v>
      </c>
      <c r="F87" s="2">
        <v>3</v>
      </c>
      <c r="G87" s="2" t="str">
        <f>VLOOKUP(OrderData[[#This Row],[Product ID]],products!A:B,2,0)</f>
        <v>Ara</v>
      </c>
      <c r="H87" s="2">
        <f>_xlfn.XLOOKUP(D87, products!A:A, products!E:E)</f>
        <v>29.784999999999997</v>
      </c>
      <c r="I87" s="2">
        <f>OrderData[[#This Row],[Quantity]]*OrderData[[#This Row],[Unit Price]]</f>
        <v>89.35499999999999</v>
      </c>
      <c r="J87" s="2" t="str">
        <f>_xlfn.XLOOKUP(OrderData[[#This Row],[Customer ID]],Table2_1[Customer ID],Table2_1[Country])</f>
        <v>United States</v>
      </c>
      <c r="K87" s="2" t="str" cm="1">
        <f t="array" ref="K87">_xlfn.XLOOKUP(OrderData[[#This Row],[Customer ID]],Table2_1[[#All],[Customer ID]],Table2_1[[#All],[Loyalty Card]])</f>
        <v>No</v>
      </c>
      <c r="L87" s="2" t="str">
        <f>_xlfn.XLOOKUP(OrderData[[#This Row],[Product ID]],products!A:A,products!C:C)</f>
        <v>L</v>
      </c>
      <c r="M87" s="2">
        <f>_xlfn.XLOOKUP(OrderData[[#This Row],[Product ID]],products!A:A,products!D:D)</f>
        <v>2.5</v>
      </c>
    </row>
    <row r="88" spans="1:13" x14ac:dyDescent="0.25">
      <c r="A88" s="2" t="s">
        <v>215</v>
      </c>
      <c r="B88" s="3">
        <v>43664</v>
      </c>
      <c r="C88" s="2" t="s">
        <v>216</v>
      </c>
      <c r="D88" t="s">
        <v>67</v>
      </c>
      <c r="E88" s="2" t="str" cm="1">
        <f t="array" ref="E88">_xlfn.XLOOKUP(OrderData[[#This Row],[Customer ID]],Table2_1[[#All],[Customer ID]],Table2_1[[#All],[Customer Name]])</f>
        <v>Jeffrey Dufaire</v>
      </c>
      <c r="F88" s="2">
        <v>4</v>
      </c>
      <c r="G88" s="2" t="str">
        <f>VLOOKUP(OrderData[[#This Row],[Product ID]],products!A:B,2,0)</f>
        <v>Ara</v>
      </c>
      <c r="H88" s="2">
        <f>_xlfn.XLOOKUP(D88, products!A:A, products!E:E)</f>
        <v>2.9849999999999999</v>
      </c>
      <c r="I88" s="2">
        <f>OrderData[[#This Row],[Quantity]]*OrderData[[#This Row],[Unit Price]]</f>
        <v>11.94</v>
      </c>
      <c r="J88" s="2" t="str">
        <f>_xlfn.XLOOKUP(OrderData[[#This Row],[Customer ID]],Table2_1[Customer ID],Table2_1[Country])</f>
        <v>United States</v>
      </c>
      <c r="K88" s="2" t="str" cm="1">
        <f t="array" ref="K88">_xlfn.XLOOKUP(OrderData[[#This Row],[Customer ID]],Table2_1[[#All],[Customer ID]],Table2_1[[#All],[Loyalty Card]])</f>
        <v>No</v>
      </c>
      <c r="L88" s="2" t="str">
        <f>_xlfn.XLOOKUP(OrderData[[#This Row],[Product ID]],products!A:A,products!C:C)</f>
        <v>D</v>
      </c>
      <c r="M88" s="2">
        <f>_xlfn.XLOOKUP(OrderData[[#This Row],[Product ID]],products!A:A,products!D:D)</f>
        <v>0.2</v>
      </c>
    </row>
    <row r="89" spans="1:13" x14ac:dyDescent="0.25">
      <c r="A89" s="2" t="s">
        <v>218</v>
      </c>
      <c r="B89" s="3">
        <v>44289</v>
      </c>
      <c r="C89" s="2" t="s">
        <v>219</v>
      </c>
      <c r="D89" t="s">
        <v>74</v>
      </c>
      <c r="E89" s="2" t="str" cm="1">
        <f t="array" ref="E89">_xlfn.XLOOKUP(OrderData[[#This Row],[Customer ID]],Table2_1[[#All],[Customer ID]],Table2_1[[#All],[Customer Name]])</f>
        <v>Beitris Keaveney</v>
      </c>
      <c r="F89" s="2">
        <v>3</v>
      </c>
      <c r="G89" s="2" t="str">
        <f>VLOOKUP(OrderData[[#This Row],[Product ID]],products!A:B,2,0)</f>
        <v>Ara</v>
      </c>
      <c r="H89" s="2">
        <f>_xlfn.XLOOKUP(D89, products!A:A, products!E:E)</f>
        <v>11.25</v>
      </c>
      <c r="I89" s="2">
        <f>OrderData[[#This Row],[Quantity]]*OrderData[[#This Row],[Unit Price]]</f>
        <v>33.75</v>
      </c>
      <c r="J89" s="2" t="str">
        <f>_xlfn.XLOOKUP(OrderData[[#This Row],[Customer ID]],Table2_1[Customer ID],Table2_1[Country])</f>
        <v>United States</v>
      </c>
      <c r="K89" s="2" t="str" cm="1">
        <f t="array" ref="K89">_xlfn.XLOOKUP(OrderData[[#This Row],[Customer ID]],Table2_1[[#All],[Customer ID]],Table2_1[[#All],[Loyalty Card]])</f>
        <v>No</v>
      </c>
      <c r="L89" s="2" t="str">
        <f>_xlfn.XLOOKUP(OrderData[[#This Row],[Product ID]],products!A:A,products!C:C)</f>
        <v>M</v>
      </c>
      <c r="M89" s="2">
        <f>_xlfn.XLOOKUP(OrderData[[#This Row],[Product ID]],products!A:A,products!D:D)</f>
        <v>1</v>
      </c>
    </row>
    <row r="90" spans="1:13" x14ac:dyDescent="0.25">
      <c r="A90" s="2" t="s">
        <v>220</v>
      </c>
      <c r="B90" s="3">
        <v>44284</v>
      </c>
      <c r="C90" s="2" t="s">
        <v>221</v>
      </c>
      <c r="D90" t="s">
        <v>202</v>
      </c>
      <c r="E90" s="2" t="str" cm="1">
        <f t="array" ref="E90">_xlfn.XLOOKUP(OrderData[[#This Row],[Customer ID]],Table2_1[[#All],[Customer ID]],Table2_1[[#All],[Customer Name]])</f>
        <v>Elna Grise</v>
      </c>
      <c r="F90" s="2">
        <v>3</v>
      </c>
      <c r="G90" s="2" t="str">
        <f>VLOOKUP(OrderData[[#This Row],[Product ID]],products!A:B,2,0)</f>
        <v>Rob</v>
      </c>
      <c r="H90" s="2">
        <f>_xlfn.XLOOKUP(D90, products!A:A, products!E:E)</f>
        <v>11.95</v>
      </c>
      <c r="I90" s="2">
        <f>OrderData[[#This Row],[Quantity]]*OrderData[[#This Row],[Unit Price]]</f>
        <v>35.849999999999994</v>
      </c>
      <c r="J90" s="2" t="str">
        <f>_xlfn.XLOOKUP(OrderData[[#This Row],[Customer ID]],Table2_1[Customer ID],Table2_1[Country])</f>
        <v>United States</v>
      </c>
      <c r="K90" s="2" t="str" cm="1">
        <f t="array" ref="K90">_xlfn.XLOOKUP(OrderData[[#This Row],[Customer ID]],Table2_1[[#All],[Customer ID]],Table2_1[[#All],[Loyalty Card]])</f>
        <v>No</v>
      </c>
      <c r="L90" s="2" t="str">
        <f>_xlfn.XLOOKUP(OrderData[[#This Row],[Product ID]],products!A:A,products!C:C)</f>
        <v>L</v>
      </c>
      <c r="M90" s="2">
        <f>_xlfn.XLOOKUP(OrderData[[#This Row],[Product ID]],products!A:A,products!D:D)</f>
        <v>1</v>
      </c>
    </row>
    <row r="91" spans="1:13" x14ac:dyDescent="0.25">
      <c r="A91" s="2" t="s">
        <v>222</v>
      </c>
      <c r="B91" s="3">
        <v>44545</v>
      </c>
      <c r="C91" s="2" t="s">
        <v>223</v>
      </c>
      <c r="D91" t="s">
        <v>19</v>
      </c>
      <c r="E91" s="2" t="str" cm="1">
        <f t="array" ref="E91">_xlfn.XLOOKUP(OrderData[[#This Row],[Customer ID]],Table2_1[[#All],[Customer ID]],Table2_1[[#All],[Customer Name]])</f>
        <v>Torie Gottelier</v>
      </c>
      <c r="F91" s="2">
        <v>6</v>
      </c>
      <c r="G91" s="2" t="str">
        <f>VLOOKUP(OrderData[[#This Row],[Product ID]],products!A:B,2,0)</f>
        <v>Ara</v>
      </c>
      <c r="H91" s="2">
        <f>_xlfn.XLOOKUP(D91, products!A:A, products!E:E)</f>
        <v>12.95</v>
      </c>
      <c r="I91" s="2">
        <f>OrderData[[#This Row],[Quantity]]*OrderData[[#This Row],[Unit Price]]</f>
        <v>77.699999999999989</v>
      </c>
      <c r="J91" s="2" t="str">
        <f>_xlfn.XLOOKUP(OrderData[[#This Row],[Customer ID]],Table2_1[Customer ID],Table2_1[Country])</f>
        <v>United States</v>
      </c>
      <c r="K91" s="2" t="str" cm="1">
        <f t="array" ref="K91">_xlfn.XLOOKUP(OrderData[[#This Row],[Customer ID]],Table2_1[[#All],[Customer ID]],Table2_1[[#All],[Loyalty Card]])</f>
        <v>No</v>
      </c>
      <c r="L91" s="2" t="str">
        <f>_xlfn.XLOOKUP(OrderData[[#This Row],[Product ID]],products!A:A,products!C:C)</f>
        <v>L</v>
      </c>
      <c r="M91" s="2">
        <f>_xlfn.XLOOKUP(OrderData[[#This Row],[Product ID]],products!A:A,products!D:D)</f>
        <v>1</v>
      </c>
    </row>
    <row r="92" spans="1:13" x14ac:dyDescent="0.25">
      <c r="A92" s="2" t="s">
        <v>224</v>
      </c>
      <c r="B92" s="3">
        <v>43971</v>
      </c>
      <c r="C92" s="2" t="s">
        <v>225</v>
      </c>
      <c r="D92" t="s">
        <v>19</v>
      </c>
      <c r="E92" s="2" t="str" cm="1">
        <f t="array" ref="E92">_xlfn.XLOOKUP(OrderData[[#This Row],[Customer ID]],Table2_1[[#All],[Customer ID]],Table2_1[[#All],[Customer Name]])</f>
        <v>Loydie Langlais</v>
      </c>
      <c r="F92" s="2">
        <v>4</v>
      </c>
      <c r="G92" s="2" t="str">
        <f>VLOOKUP(OrderData[[#This Row],[Product ID]],products!A:B,2,0)</f>
        <v>Ara</v>
      </c>
      <c r="H92" s="2">
        <f>_xlfn.XLOOKUP(D92, products!A:A, products!E:E)</f>
        <v>12.95</v>
      </c>
      <c r="I92" s="2">
        <f>OrderData[[#This Row],[Quantity]]*OrderData[[#This Row],[Unit Price]]</f>
        <v>51.8</v>
      </c>
      <c r="J92" s="2" t="str">
        <f>_xlfn.XLOOKUP(OrderData[[#This Row],[Customer ID]],Table2_1[Customer ID],Table2_1[Country])</f>
        <v>Ireland</v>
      </c>
      <c r="K92" s="2" t="str" cm="1">
        <f t="array" ref="K92">_xlfn.XLOOKUP(OrderData[[#This Row],[Customer ID]],Table2_1[[#All],[Customer ID]],Table2_1[[#All],[Loyalty Card]])</f>
        <v>Yes</v>
      </c>
      <c r="L92" s="2" t="str">
        <f>_xlfn.XLOOKUP(OrderData[[#This Row],[Product ID]],products!A:A,products!C:C)</f>
        <v>L</v>
      </c>
      <c r="M92" s="2">
        <f>_xlfn.XLOOKUP(OrderData[[#This Row],[Product ID]],products!A:A,products!D:D)</f>
        <v>1</v>
      </c>
    </row>
    <row r="93" spans="1:13" x14ac:dyDescent="0.25">
      <c r="A93" s="2" t="s">
        <v>226</v>
      </c>
      <c r="B93" s="3">
        <v>44137</v>
      </c>
      <c r="C93" s="2" t="s">
        <v>227</v>
      </c>
      <c r="D93" t="s">
        <v>184</v>
      </c>
      <c r="E93" s="2" t="str" cm="1">
        <f t="array" ref="E93">_xlfn.XLOOKUP(OrderData[[#This Row],[Customer ID]],Table2_1[[#All],[Customer ID]],Table2_1[[#All],[Customer Name]])</f>
        <v>Adham Greenhead</v>
      </c>
      <c r="F93" s="2">
        <v>4</v>
      </c>
      <c r="G93" s="2" t="str">
        <f>VLOOKUP(OrderData[[#This Row],[Product ID]],products!A:B,2,0)</f>
        <v>Ara</v>
      </c>
      <c r="H93" s="2">
        <f>_xlfn.XLOOKUP(D93, products!A:A, products!E:E)</f>
        <v>25.874999999999996</v>
      </c>
      <c r="I93" s="2">
        <f>OrderData[[#This Row],[Quantity]]*OrderData[[#This Row],[Unit Price]]</f>
        <v>103.49999999999999</v>
      </c>
      <c r="J93" s="2" t="str">
        <f>_xlfn.XLOOKUP(OrderData[[#This Row],[Customer ID]],Table2_1[Customer ID],Table2_1[Country])</f>
        <v>United States</v>
      </c>
      <c r="K93" s="2" t="str" cm="1">
        <f t="array" ref="K93">_xlfn.XLOOKUP(OrderData[[#This Row],[Customer ID]],Table2_1[[#All],[Customer ID]],Table2_1[[#All],[Loyalty Card]])</f>
        <v>No</v>
      </c>
      <c r="L93" s="2" t="str">
        <f>_xlfn.XLOOKUP(OrderData[[#This Row],[Product ID]],products!A:A,products!C:C)</f>
        <v>M</v>
      </c>
      <c r="M93" s="2">
        <f>_xlfn.XLOOKUP(OrderData[[#This Row],[Product ID]],products!A:A,products!D:D)</f>
        <v>2.5</v>
      </c>
    </row>
    <row r="94" spans="1:13" x14ac:dyDescent="0.25">
      <c r="A94" s="2" t="s">
        <v>228</v>
      </c>
      <c r="B94" s="3">
        <v>44037</v>
      </c>
      <c r="C94" s="2" t="s">
        <v>229</v>
      </c>
      <c r="D94" t="s">
        <v>150</v>
      </c>
      <c r="E94" s="2" t="str" cm="1">
        <f t="array" ref="E94">_xlfn.XLOOKUP(OrderData[[#This Row],[Customer ID]],Table2_1[[#All],[Customer ID]],Table2_1[[#All],[Customer Name]])</f>
        <v>Hamish MacSherry</v>
      </c>
      <c r="F94" s="2">
        <v>3</v>
      </c>
      <c r="G94" s="2" t="str">
        <f>VLOOKUP(OrderData[[#This Row],[Product ID]],products!A:B,2,0)</f>
        <v>Exc</v>
      </c>
      <c r="H94" s="2">
        <f>_xlfn.XLOOKUP(D94, products!A:A, products!E:E)</f>
        <v>14.85</v>
      </c>
      <c r="I94" s="2">
        <f>OrderData[[#This Row],[Quantity]]*OrderData[[#This Row],[Unit Price]]</f>
        <v>44.55</v>
      </c>
      <c r="J94" s="2" t="str">
        <f>_xlfn.XLOOKUP(OrderData[[#This Row],[Customer ID]],Table2_1[Customer ID],Table2_1[Country])</f>
        <v>United States</v>
      </c>
      <c r="K94" s="2" t="str" cm="1">
        <f t="array" ref="K94">_xlfn.XLOOKUP(OrderData[[#This Row],[Customer ID]],Table2_1[[#All],[Customer ID]],Table2_1[[#All],[Loyalty Card]])</f>
        <v>Yes</v>
      </c>
      <c r="L94" s="2" t="str">
        <f>_xlfn.XLOOKUP(OrderData[[#This Row],[Product ID]],products!A:A,products!C:C)</f>
        <v>L</v>
      </c>
      <c r="M94" s="2">
        <f>_xlfn.XLOOKUP(OrderData[[#This Row],[Product ID]],products!A:A,products!D:D)</f>
        <v>1</v>
      </c>
    </row>
    <row r="95" spans="1:13" x14ac:dyDescent="0.25">
      <c r="A95" s="2" t="s">
        <v>230</v>
      </c>
      <c r="B95" s="3">
        <v>43538</v>
      </c>
      <c r="C95" s="2" t="s">
        <v>231</v>
      </c>
      <c r="D95" t="s">
        <v>189</v>
      </c>
      <c r="E95" s="2" t="str" cm="1">
        <f t="array" ref="E95">_xlfn.XLOOKUP(OrderData[[#This Row],[Customer ID]],Table2_1[[#All],[Customer ID]],Table2_1[[#All],[Customer Name]])</f>
        <v>Else Langcaster</v>
      </c>
      <c r="F95" s="2">
        <v>4</v>
      </c>
      <c r="G95" s="2" t="str">
        <f>VLOOKUP(OrderData[[#This Row],[Product ID]],products!A:B,2,0)</f>
        <v>Exc</v>
      </c>
      <c r="H95" s="2">
        <f>_xlfn.XLOOKUP(D95, products!A:A, products!E:E)</f>
        <v>8.91</v>
      </c>
      <c r="I95" s="2">
        <f>OrderData[[#This Row],[Quantity]]*OrderData[[#This Row],[Unit Price]]</f>
        <v>35.64</v>
      </c>
      <c r="J95" s="2" t="str">
        <f>_xlfn.XLOOKUP(OrderData[[#This Row],[Customer ID]],Table2_1[Customer ID],Table2_1[Country])</f>
        <v>United Kingdom</v>
      </c>
      <c r="K95" s="2" t="str" cm="1">
        <f t="array" ref="K95">_xlfn.XLOOKUP(OrderData[[#This Row],[Customer ID]],Table2_1[[#All],[Customer ID]],Table2_1[[#All],[Loyalty Card]])</f>
        <v>Yes</v>
      </c>
      <c r="L95" s="2" t="str">
        <f>_xlfn.XLOOKUP(OrderData[[#This Row],[Product ID]],products!A:A,products!C:C)</f>
        <v>L</v>
      </c>
      <c r="M95" s="2">
        <f>_xlfn.XLOOKUP(OrderData[[#This Row],[Product ID]],products!A:A,products!D:D)</f>
        <v>0.5</v>
      </c>
    </row>
    <row r="96" spans="1:13" x14ac:dyDescent="0.25">
      <c r="A96" s="2" t="s">
        <v>232</v>
      </c>
      <c r="B96" s="3">
        <v>44014</v>
      </c>
      <c r="C96" s="2" t="s">
        <v>233</v>
      </c>
      <c r="D96" t="s">
        <v>67</v>
      </c>
      <c r="E96" s="2" t="str" cm="1">
        <f t="array" ref="E96">_xlfn.XLOOKUP(OrderData[[#This Row],[Customer ID]],Table2_1[[#All],[Customer ID]],Table2_1[[#All],[Customer Name]])</f>
        <v>Rudy Farquharson</v>
      </c>
      <c r="F96" s="2">
        <v>6</v>
      </c>
      <c r="G96" s="2" t="str">
        <f>VLOOKUP(OrderData[[#This Row],[Product ID]],products!A:B,2,0)</f>
        <v>Ara</v>
      </c>
      <c r="H96" s="2">
        <f>_xlfn.XLOOKUP(D96, products!A:A, products!E:E)</f>
        <v>2.9849999999999999</v>
      </c>
      <c r="I96" s="2">
        <f>OrderData[[#This Row],[Quantity]]*OrderData[[#This Row],[Unit Price]]</f>
        <v>17.91</v>
      </c>
      <c r="J96" s="2" t="str">
        <f>_xlfn.XLOOKUP(OrderData[[#This Row],[Customer ID]],Table2_1[Customer ID],Table2_1[Country])</f>
        <v>Ireland</v>
      </c>
      <c r="K96" s="2" t="str" cm="1">
        <f t="array" ref="K96">_xlfn.XLOOKUP(OrderData[[#This Row],[Customer ID]],Table2_1[[#All],[Customer ID]],Table2_1[[#All],[Loyalty Card]])</f>
        <v>Yes</v>
      </c>
      <c r="L96" s="2" t="str">
        <f>_xlfn.XLOOKUP(OrderData[[#This Row],[Product ID]],products!A:A,products!C:C)</f>
        <v>D</v>
      </c>
      <c r="M96" s="2">
        <f>_xlfn.XLOOKUP(OrderData[[#This Row],[Product ID]],products!A:A,products!D:D)</f>
        <v>0.2</v>
      </c>
    </row>
    <row r="97" spans="1:13" x14ac:dyDescent="0.25">
      <c r="A97" s="2" t="s">
        <v>234</v>
      </c>
      <c r="B97" s="3">
        <v>43816</v>
      </c>
      <c r="C97" s="2" t="s">
        <v>235</v>
      </c>
      <c r="D97" t="s">
        <v>184</v>
      </c>
      <c r="E97" s="2" t="str" cm="1">
        <f t="array" ref="E97">_xlfn.XLOOKUP(OrderData[[#This Row],[Customer ID]],Table2_1[[#All],[Customer ID]],Table2_1[[#All],[Customer Name]])</f>
        <v>Norene Magauran</v>
      </c>
      <c r="F97" s="2">
        <v>6</v>
      </c>
      <c r="G97" s="2" t="str">
        <f>VLOOKUP(OrderData[[#This Row],[Product ID]],products!A:B,2,0)</f>
        <v>Ara</v>
      </c>
      <c r="H97" s="2">
        <f>_xlfn.XLOOKUP(D97, products!A:A, products!E:E)</f>
        <v>25.874999999999996</v>
      </c>
      <c r="I97" s="2">
        <f>OrderData[[#This Row],[Quantity]]*OrderData[[#This Row],[Unit Price]]</f>
        <v>155.24999999999997</v>
      </c>
      <c r="J97" s="2" t="str">
        <f>_xlfn.XLOOKUP(OrderData[[#This Row],[Customer ID]],Table2_1[Customer ID],Table2_1[Country])</f>
        <v>United States</v>
      </c>
      <c r="K97" s="2" t="str" cm="1">
        <f t="array" ref="K97">_xlfn.XLOOKUP(OrderData[[#This Row],[Customer ID]],Table2_1[[#All],[Customer ID]],Table2_1[[#All],[Loyalty Card]])</f>
        <v>No</v>
      </c>
      <c r="L97" s="2" t="str">
        <f>_xlfn.XLOOKUP(OrderData[[#This Row],[Product ID]],products!A:A,products!C:C)</f>
        <v>M</v>
      </c>
      <c r="M97" s="2">
        <f>_xlfn.XLOOKUP(OrderData[[#This Row],[Product ID]],products!A:A,products!D:D)</f>
        <v>2.5</v>
      </c>
    </row>
    <row r="98" spans="1:13" x14ac:dyDescent="0.25">
      <c r="A98" s="2" t="s">
        <v>236</v>
      </c>
      <c r="B98" s="3">
        <v>44171</v>
      </c>
      <c r="C98" s="2" t="s">
        <v>237</v>
      </c>
      <c r="D98" t="s">
        <v>67</v>
      </c>
      <c r="E98" s="2" t="str" cm="1">
        <f t="array" ref="E98">_xlfn.XLOOKUP(OrderData[[#This Row],[Customer ID]],Table2_1[[#All],[Customer ID]],Table2_1[[#All],[Customer Name]])</f>
        <v>Vicki Kirdsch</v>
      </c>
      <c r="F98" s="2">
        <v>2</v>
      </c>
      <c r="G98" s="2" t="str">
        <f>VLOOKUP(OrderData[[#This Row],[Product ID]],products!A:B,2,0)</f>
        <v>Ara</v>
      </c>
      <c r="H98" s="2">
        <f>_xlfn.XLOOKUP(D98, products!A:A, products!E:E)</f>
        <v>2.9849999999999999</v>
      </c>
      <c r="I98" s="2">
        <f>OrderData[[#This Row],[Quantity]]*OrderData[[#This Row],[Unit Price]]</f>
        <v>5.97</v>
      </c>
      <c r="J98" s="2" t="str">
        <f>_xlfn.XLOOKUP(OrderData[[#This Row],[Customer ID]],Table2_1[Customer ID],Table2_1[Country])</f>
        <v>United States</v>
      </c>
      <c r="K98" s="2" t="str" cm="1">
        <f t="array" ref="K98">_xlfn.XLOOKUP(OrderData[[#This Row],[Customer ID]],Table2_1[[#All],[Customer ID]],Table2_1[[#All],[Loyalty Card]])</f>
        <v>No</v>
      </c>
      <c r="L98" s="2" t="str">
        <f>_xlfn.XLOOKUP(OrderData[[#This Row],[Product ID]],products!A:A,products!C:C)</f>
        <v>D</v>
      </c>
      <c r="M98" s="2">
        <f>_xlfn.XLOOKUP(OrderData[[#This Row],[Product ID]],products!A:A,products!D:D)</f>
        <v>0.2</v>
      </c>
    </row>
    <row r="99" spans="1:13" x14ac:dyDescent="0.25">
      <c r="A99" s="2" t="s">
        <v>238</v>
      </c>
      <c r="B99" s="3">
        <v>44259</v>
      </c>
      <c r="C99" s="2" t="s">
        <v>239</v>
      </c>
      <c r="D99" t="s">
        <v>80</v>
      </c>
      <c r="E99" s="2" t="str" cm="1">
        <f t="array" ref="E99">_xlfn.XLOOKUP(OrderData[[#This Row],[Customer ID]],Table2_1[[#All],[Customer ID]],Table2_1[[#All],[Customer Name]])</f>
        <v>Ilysa Whapple</v>
      </c>
      <c r="F99" s="2">
        <v>2</v>
      </c>
      <c r="G99" s="2" t="str">
        <f>VLOOKUP(OrderData[[#This Row],[Product ID]],products!A:B,2,0)</f>
        <v>Ara</v>
      </c>
      <c r="H99" s="2">
        <f>_xlfn.XLOOKUP(D99, products!A:A, products!E:E)</f>
        <v>6.75</v>
      </c>
      <c r="I99" s="2">
        <f>OrderData[[#This Row],[Quantity]]*OrderData[[#This Row],[Unit Price]]</f>
        <v>13.5</v>
      </c>
      <c r="J99" s="2" t="str">
        <f>_xlfn.XLOOKUP(OrderData[[#This Row],[Customer ID]],Table2_1[Customer ID],Table2_1[Country])</f>
        <v>United States</v>
      </c>
      <c r="K99" s="2" t="str" cm="1">
        <f t="array" ref="K99">_xlfn.XLOOKUP(OrderData[[#This Row],[Customer ID]],Table2_1[[#All],[Customer ID]],Table2_1[[#All],[Loyalty Card]])</f>
        <v>No</v>
      </c>
      <c r="L99" s="2" t="str">
        <f>_xlfn.XLOOKUP(OrderData[[#This Row],[Product ID]],products!A:A,products!C:C)</f>
        <v>M</v>
      </c>
      <c r="M99" s="2">
        <f>_xlfn.XLOOKUP(OrderData[[#This Row],[Product ID]],products!A:A,products!D:D)</f>
        <v>0.5</v>
      </c>
    </row>
    <row r="100" spans="1:13" x14ac:dyDescent="0.25">
      <c r="A100" s="2" t="s">
        <v>240</v>
      </c>
      <c r="B100" s="3">
        <v>44394</v>
      </c>
      <c r="C100" s="2" t="s">
        <v>241</v>
      </c>
      <c r="D100" t="s">
        <v>67</v>
      </c>
      <c r="E100" s="2" t="str" cm="1">
        <f t="array" ref="E100">_xlfn.XLOOKUP(OrderData[[#This Row],[Customer ID]],Table2_1[[#All],[Customer ID]],Table2_1[[#All],[Customer Name]])</f>
        <v>Ruy Cancellieri</v>
      </c>
      <c r="F100" s="2">
        <v>1</v>
      </c>
      <c r="G100" s="2" t="str">
        <f>VLOOKUP(OrderData[[#This Row],[Product ID]],products!A:B,2,0)</f>
        <v>Ara</v>
      </c>
      <c r="H100" s="2">
        <f>_xlfn.XLOOKUP(D100, products!A:A, products!E:E)</f>
        <v>2.9849999999999999</v>
      </c>
      <c r="I100" s="2">
        <f>OrderData[[#This Row],[Quantity]]*OrderData[[#This Row],[Unit Price]]</f>
        <v>2.9849999999999999</v>
      </c>
      <c r="J100" s="2" t="str">
        <f>_xlfn.XLOOKUP(OrderData[[#This Row],[Customer ID]],Table2_1[Customer ID],Table2_1[Country])</f>
        <v>Ireland</v>
      </c>
      <c r="K100" s="2" t="str" cm="1">
        <f t="array" ref="K100">_xlfn.XLOOKUP(OrderData[[#This Row],[Customer ID]],Table2_1[[#All],[Customer ID]],Table2_1[[#All],[Loyalty Card]])</f>
        <v>No</v>
      </c>
      <c r="L100" s="2" t="str">
        <f>_xlfn.XLOOKUP(OrderData[[#This Row],[Product ID]],products!A:A,products!C:C)</f>
        <v>D</v>
      </c>
      <c r="M100" s="2">
        <f>_xlfn.XLOOKUP(OrderData[[#This Row],[Product ID]],products!A:A,products!D:D)</f>
        <v>0.2</v>
      </c>
    </row>
    <row r="101" spans="1:13" x14ac:dyDescent="0.25">
      <c r="A101" s="2" t="s">
        <v>242</v>
      </c>
      <c r="B101" s="3">
        <v>44139</v>
      </c>
      <c r="C101" s="2" t="s">
        <v>243</v>
      </c>
      <c r="D101" t="s">
        <v>90</v>
      </c>
      <c r="E101" s="2" t="str" cm="1">
        <f t="array" ref="E101">_xlfn.XLOOKUP(OrderData[[#This Row],[Customer ID]],Table2_1[[#All],[Customer ID]],Table2_1[[#All],[Customer Name]])</f>
        <v>Aube Follett</v>
      </c>
      <c r="F101" s="2">
        <v>3</v>
      </c>
      <c r="G101" s="2" t="str">
        <f>VLOOKUP(OrderData[[#This Row],[Product ID]],products!A:B,2,0)</f>
        <v>Lib</v>
      </c>
      <c r="H101" s="2">
        <f>_xlfn.XLOOKUP(D101, products!A:A, products!E:E)</f>
        <v>4.3650000000000002</v>
      </c>
      <c r="I101" s="2">
        <f>OrderData[[#This Row],[Quantity]]*OrderData[[#This Row],[Unit Price]]</f>
        <v>13.095000000000001</v>
      </c>
      <c r="J101" s="2" t="str">
        <f>_xlfn.XLOOKUP(OrderData[[#This Row],[Customer ID]],Table2_1[Customer ID],Table2_1[Country])</f>
        <v>United States</v>
      </c>
      <c r="K101" s="2" t="str" cm="1">
        <f t="array" ref="K101">_xlfn.XLOOKUP(OrderData[[#This Row],[Customer ID]],Table2_1[[#All],[Customer ID]],Table2_1[[#All],[Loyalty Card]])</f>
        <v>Yes</v>
      </c>
      <c r="L101" s="2" t="str">
        <f>_xlfn.XLOOKUP(OrderData[[#This Row],[Product ID]],products!A:A,products!C:C)</f>
        <v>M</v>
      </c>
      <c r="M101" s="2">
        <f>_xlfn.XLOOKUP(OrderData[[#This Row],[Product ID]],products!A:A,products!D:D)</f>
        <v>0.2</v>
      </c>
    </row>
    <row r="102" spans="1:13" x14ac:dyDescent="0.25">
      <c r="A102" s="2" t="s">
        <v>244</v>
      </c>
      <c r="B102" s="3">
        <v>44291</v>
      </c>
      <c r="C102" s="2" t="s">
        <v>245</v>
      </c>
      <c r="D102" t="s">
        <v>128</v>
      </c>
      <c r="E102" s="2" t="str" cm="1">
        <f t="array" ref="E102">_xlfn.XLOOKUP(OrderData[[#This Row],[Customer ID]],Table2_1[[#All],[Customer ID]],Table2_1[[#All],[Customer Name]])</f>
        <v>Rudiger Di Bartolomeo</v>
      </c>
      <c r="F102" s="2">
        <v>2</v>
      </c>
      <c r="G102" s="2" t="str">
        <f>VLOOKUP(OrderData[[#This Row],[Product ID]],products!A:B,2,0)</f>
        <v>Ara</v>
      </c>
      <c r="H102" s="2">
        <f>_xlfn.XLOOKUP(D102, products!A:A, products!E:E)</f>
        <v>3.8849999999999998</v>
      </c>
      <c r="I102" s="2">
        <f>OrderData[[#This Row],[Quantity]]*OrderData[[#This Row],[Unit Price]]</f>
        <v>7.77</v>
      </c>
      <c r="J102" s="2" t="str">
        <f>_xlfn.XLOOKUP(OrderData[[#This Row],[Customer ID]],Table2_1[Customer ID],Table2_1[Country])</f>
        <v>United States</v>
      </c>
      <c r="K102" s="2" t="str" cm="1">
        <f t="array" ref="K102">_xlfn.XLOOKUP(OrderData[[#This Row],[Customer ID]],Table2_1[[#All],[Customer ID]],Table2_1[[#All],[Loyalty Card]])</f>
        <v>Yes</v>
      </c>
      <c r="L102" s="2" t="str">
        <f>_xlfn.XLOOKUP(OrderData[[#This Row],[Product ID]],products!A:A,products!C:C)</f>
        <v>L</v>
      </c>
      <c r="M102" s="2">
        <f>_xlfn.XLOOKUP(OrderData[[#This Row],[Product ID]],products!A:A,products!D:D)</f>
        <v>0.2</v>
      </c>
    </row>
    <row r="103" spans="1:13" x14ac:dyDescent="0.25">
      <c r="A103" s="2" t="s">
        <v>246</v>
      </c>
      <c r="B103" s="3">
        <v>43891</v>
      </c>
      <c r="C103" s="2" t="s">
        <v>247</v>
      </c>
      <c r="D103" t="s">
        <v>122</v>
      </c>
      <c r="E103" s="2" t="str" cm="1">
        <f t="array" ref="E103">_xlfn.XLOOKUP(OrderData[[#This Row],[Customer ID]],Table2_1[[#All],[Customer ID]],Table2_1[[#All],[Customer Name]])</f>
        <v>Nickey Youles</v>
      </c>
      <c r="F103" s="2">
        <v>5</v>
      </c>
      <c r="G103" s="2" t="str">
        <f>VLOOKUP(OrderData[[#This Row],[Product ID]],products!A:B,2,0)</f>
        <v>Lib</v>
      </c>
      <c r="H103" s="2">
        <f>_xlfn.XLOOKUP(D103, products!A:A, products!E:E)</f>
        <v>29.784999999999997</v>
      </c>
      <c r="I103" s="2">
        <f>OrderData[[#This Row],[Quantity]]*OrderData[[#This Row],[Unit Price]]</f>
        <v>148.92499999999998</v>
      </c>
      <c r="J103" s="2" t="str">
        <f>_xlfn.XLOOKUP(OrderData[[#This Row],[Customer ID]],Table2_1[Customer ID],Table2_1[Country])</f>
        <v>Ireland</v>
      </c>
      <c r="K103" s="2" t="str" cm="1">
        <f t="array" ref="K103">_xlfn.XLOOKUP(OrderData[[#This Row],[Customer ID]],Table2_1[[#All],[Customer ID]],Table2_1[[#All],[Loyalty Card]])</f>
        <v>Yes</v>
      </c>
      <c r="L103" s="2" t="str">
        <f>_xlfn.XLOOKUP(OrderData[[#This Row],[Product ID]],products!A:A,products!C:C)</f>
        <v>D</v>
      </c>
      <c r="M103" s="2">
        <f>_xlfn.XLOOKUP(OrderData[[#This Row],[Product ID]],products!A:A,products!D:D)</f>
        <v>2.5</v>
      </c>
    </row>
    <row r="104" spans="1:13" x14ac:dyDescent="0.25">
      <c r="A104" s="2" t="s">
        <v>248</v>
      </c>
      <c r="B104" s="3">
        <v>44488</v>
      </c>
      <c r="C104" s="2" t="s">
        <v>249</v>
      </c>
      <c r="D104" t="s">
        <v>26</v>
      </c>
      <c r="E104" s="2" t="str" cm="1">
        <f t="array" ref="E104">_xlfn.XLOOKUP(OrderData[[#This Row],[Customer ID]],Table2_1[[#All],[Customer ID]],Table2_1[[#All],[Customer Name]])</f>
        <v>Dyanna Aizikovitz</v>
      </c>
      <c r="F104" s="2">
        <v>3</v>
      </c>
      <c r="G104" s="2" t="str">
        <f>VLOOKUP(OrderData[[#This Row],[Product ID]],products!A:B,2,0)</f>
        <v>Lib</v>
      </c>
      <c r="H104" s="2">
        <f>_xlfn.XLOOKUP(D104, products!A:A, products!E:E)</f>
        <v>12.95</v>
      </c>
      <c r="I104" s="2">
        <f>OrderData[[#This Row],[Quantity]]*OrderData[[#This Row],[Unit Price]]</f>
        <v>38.849999999999994</v>
      </c>
      <c r="J104" s="2" t="str">
        <f>_xlfn.XLOOKUP(OrderData[[#This Row],[Customer ID]],Table2_1[Customer ID],Table2_1[Country])</f>
        <v>Ireland</v>
      </c>
      <c r="K104" s="2" t="str" cm="1">
        <f t="array" ref="K104">_xlfn.XLOOKUP(OrderData[[#This Row],[Customer ID]],Table2_1[[#All],[Customer ID]],Table2_1[[#All],[Loyalty Card]])</f>
        <v>Yes</v>
      </c>
      <c r="L104" s="2" t="str">
        <f>_xlfn.XLOOKUP(OrderData[[#This Row],[Product ID]],products!A:A,products!C:C)</f>
        <v>D</v>
      </c>
      <c r="M104" s="2">
        <f>_xlfn.XLOOKUP(OrderData[[#This Row],[Product ID]],products!A:A,products!D:D)</f>
        <v>1</v>
      </c>
    </row>
    <row r="105" spans="1:13" x14ac:dyDescent="0.25">
      <c r="A105" s="2" t="s">
        <v>250</v>
      </c>
      <c r="B105" s="3">
        <v>44750</v>
      </c>
      <c r="C105" s="2" t="s">
        <v>251</v>
      </c>
      <c r="D105" t="s">
        <v>175</v>
      </c>
      <c r="E105" s="2" t="str" cm="1">
        <f t="array" ref="E105">_xlfn.XLOOKUP(OrderData[[#This Row],[Customer ID]],Table2_1[[#All],[Customer ID]],Table2_1[[#All],[Customer Name]])</f>
        <v>Bram Revel</v>
      </c>
      <c r="F105" s="2">
        <v>4</v>
      </c>
      <c r="G105" s="2" t="str">
        <f>VLOOKUP(OrderData[[#This Row],[Product ID]],products!A:B,2,0)</f>
        <v>Rob</v>
      </c>
      <c r="H105" s="2">
        <f>_xlfn.XLOOKUP(D105, products!A:A, products!E:E)</f>
        <v>2.9849999999999999</v>
      </c>
      <c r="I105" s="2">
        <f>OrderData[[#This Row],[Quantity]]*OrderData[[#This Row],[Unit Price]]</f>
        <v>11.94</v>
      </c>
      <c r="J105" s="2" t="str">
        <f>_xlfn.XLOOKUP(OrderData[[#This Row],[Customer ID]],Table2_1[Customer ID],Table2_1[Country])</f>
        <v>United States</v>
      </c>
      <c r="K105" s="2" t="str" cm="1">
        <f t="array" ref="K105">_xlfn.XLOOKUP(OrderData[[#This Row],[Customer ID]],Table2_1[[#All],[Customer ID]],Table2_1[[#All],[Loyalty Card]])</f>
        <v>No</v>
      </c>
      <c r="L105" s="2" t="str">
        <f>_xlfn.XLOOKUP(OrderData[[#This Row],[Product ID]],products!A:A,products!C:C)</f>
        <v>M</v>
      </c>
      <c r="M105" s="2">
        <f>_xlfn.XLOOKUP(OrderData[[#This Row],[Product ID]],products!A:A,products!D:D)</f>
        <v>0.2</v>
      </c>
    </row>
    <row r="106" spans="1:13" x14ac:dyDescent="0.25">
      <c r="A106" s="2" t="s">
        <v>252</v>
      </c>
      <c r="B106" s="3">
        <v>43694</v>
      </c>
      <c r="C106" s="2" t="s">
        <v>253</v>
      </c>
      <c r="D106" t="s">
        <v>109</v>
      </c>
      <c r="E106" s="2" t="str" cm="1">
        <f t="array" ref="E106">_xlfn.XLOOKUP(OrderData[[#This Row],[Customer ID]],Table2_1[[#All],[Customer ID]],Table2_1[[#All],[Customer Name]])</f>
        <v>Emiline Priddis</v>
      </c>
      <c r="F106" s="2">
        <v>6</v>
      </c>
      <c r="G106" s="2" t="str">
        <f>VLOOKUP(OrderData[[#This Row],[Product ID]],products!A:B,2,0)</f>
        <v>Lib</v>
      </c>
      <c r="H106" s="2">
        <f>_xlfn.XLOOKUP(D106, products!A:A, products!E:E)</f>
        <v>14.55</v>
      </c>
      <c r="I106" s="2">
        <f>OrderData[[#This Row],[Quantity]]*OrderData[[#This Row],[Unit Price]]</f>
        <v>87.300000000000011</v>
      </c>
      <c r="J106" s="2" t="str">
        <f>_xlfn.XLOOKUP(OrderData[[#This Row],[Customer ID]],Table2_1[Customer ID],Table2_1[Country])</f>
        <v>United States</v>
      </c>
      <c r="K106" s="2" t="str" cm="1">
        <f t="array" ref="K106">_xlfn.XLOOKUP(OrderData[[#This Row],[Customer ID]],Table2_1[[#All],[Customer ID]],Table2_1[[#All],[Loyalty Card]])</f>
        <v>No</v>
      </c>
      <c r="L106" s="2" t="str">
        <f>_xlfn.XLOOKUP(OrderData[[#This Row],[Product ID]],products!A:A,products!C:C)</f>
        <v>M</v>
      </c>
      <c r="M106" s="2">
        <f>_xlfn.XLOOKUP(OrderData[[#This Row],[Product ID]],products!A:A,products!D:D)</f>
        <v>1</v>
      </c>
    </row>
    <row r="107" spans="1:13" x14ac:dyDescent="0.25">
      <c r="A107" s="2" t="s">
        <v>254</v>
      </c>
      <c r="B107" s="3">
        <v>43982</v>
      </c>
      <c r="C107" s="2" t="s">
        <v>255</v>
      </c>
      <c r="D107" t="s">
        <v>80</v>
      </c>
      <c r="E107" s="2" t="str" cm="1">
        <f t="array" ref="E107">_xlfn.XLOOKUP(OrderData[[#This Row],[Customer ID]],Table2_1[[#All],[Customer ID]],Table2_1[[#All],[Customer Name]])</f>
        <v>Queenie Veel</v>
      </c>
      <c r="F107" s="2">
        <v>6</v>
      </c>
      <c r="G107" s="2" t="str">
        <f>VLOOKUP(OrderData[[#This Row],[Product ID]],products!A:B,2,0)</f>
        <v>Ara</v>
      </c>
      <c r="H107" s="2">
        <f>_xlfn.XLOOKUP(D107, products!A:A, products!E:E)</f>
        <v>6.75</v>
      </c>
      <c r="I107" s="2">
        <f>OrderData[[#This Row],[Quantity]]*OrderData[[#This Row],[Unit Price]]</f>
        <v>40.5</v>
      </c>
      <c r="J107" s="2" t="str">
        <f>_xlfn.XLOOKUP(OrderData[[#This Row],[Customer ID]],Table2_1[Customer ID],Table2_1[Country])</f>
        <v>United States</v>
      </c>
      <c r="K107" s="2" t="str" cm="1">
        <f t="array" ref="K107">_xlfn.XLOOKUP(OrderData[[#This Row],[Customer ID]],Table2_1[[#All],[Customer ID]],Table2_1[[#All],[Loyalty Card]])</f>
        <v>Yes</v>
      </c>
      <c r="L107" s="2" t="str">
        <f>_xlfn.XLOOKUP(OrderData[[#This Row],[Product ID]],products!A:A,products!C:C)</f>
        <v>M</v>
      </c>
      <c r="M107" s="2">
        <f>_xlfn.XLOOKUP(OrderData[[#This Row],[Product ID]],products!A:A,products!D:D)</f>
        <v>0.5</v>
      </c>
    </row>
    <row r="108" spans="1:13" x14ac:dyDescent="0.25">
      <c r="A108" s="2" t="s">
        <v>256</v>
      </c>
      <c r="B108" s="3">
        <v>43956</v>
      </c>
      <c r="C108" s="2" t="s">
        <v>257</v>
      </c>
      <c r="D108" t="s">
        <v>258</v>
      </c>
      <c r="E108" s="2" t="str" cm="1">
        <f t="array" ref="E108">_xlfn.XLOOKUP(OrderData[[#This Row],[Customer ID]],Table2_1[[#All],[Customer ID]],Table2_1[[#All],[Customer Name]])</f>
        <v>Lind Conyers</v>
      </c>
      <c r="F108" s="2">
        <v>2</v>
      </c>
      <c r="G108" s="2" t="str">
        <f>VLOOKUP(OrderData[[#This Row],[Product ID]],products!A:B,2,0)</f>
        <v>Exc</v>
      </c>
      <c r="H108" s="2">
        <f>_xlfn.XLOOKUP(D108, products!A:A, products!E:E)</f>
        <v>12.15</v>
      </c>
      <c r="I108" s="2">
        <f>OrderData[[#This Row],[Quantity]]*OrderData[[#This Row],[Unit Price]]</f>
        <v>24.3</v>
      </c>
      <c r="J108" s="2" t="str">
        <f>_xlfn.XLOOKUP(OrderData[[#This Row],[Customer ID]],Table2_1[Customer ID],Table2_1[Country])</f>
        <v>United States</v>
      </c>
      <c r="K108" s="2" t="str" cm="1">
        <f t="array" ref="K108">_xlfn.XLOOKUP(OrderData[[#This Row],[Customer ID]],Table2_1[[#All],[Customer ID]],Table2_1[[#All],[Loyalty Card]])</f>
        <v>No</v>
      </c>
      <c r="L108" s="2" t="str">
        <f>_xlfn.XLOOKUP(OrderData[[#This Row],[Product ID]],products!A:A,products!C:C)</f>
        <v>D</v>
      </c>
      <c r="M108" s="2">
        <f>_xlfn.XLOOKUP(OrderData[[#This Row],[Product ID]],products!A:A,products!D:D)</f>
        <v>1</v>
      </c>
    </row>
    <row r="109" spans="1:13" x14ac:dyDescent="0.25">
      <c r="A109" s="2" t="s">
        <v>259</v>
      </c>
      <c r="B109" s="3">
        <v>43569</v>
      </c>
      <c r="C109" s="2" t="s">
        <v>260</v>
      </c>
      <c r="D109" t="s">
        <v>35</v>
      </c>
      <c r="E109" s="2" t="str" cm="1">
        <f t="array" ref="E109">_xlfn.XLOOKUP(OrderData[[#This Row],[Customer ID]],Table2_1[[#All],[Customer ID]],Table2_1[[#All],[Customer Name]])</f>
        <v>Pen Wye</v>
      </c>
      <c r="F109" s="2">
        <v>3</v>
      </c>
      <c r="G109" s="2" t="str">
        <f>VLOOKUP(OrderData[[#This Row],[Product ID]],products!A:B,2,0)</f>
        <v>Rob</v>
      </c>
      <c r="H109" s="2">
        <f>_xlfn.XLOOKUP(D109, products!A:A, products!E:E)</f>
        <v>5.97</v>
      </c>
      <c r="I109" s="2">
        <f>OrderData[[#This Row],[Quantity]]*OrderData[[#This Row],[Unit Price]]</f>
        <v>17.91</v>
      </c>
      <c r="J109" s="2" t="str">
        <f>_xlfn.XLOOKUP(OrderData[[#This Row],[Customer ID]],Table2_1[Customer ID],Table2_1[Country])</f>
        <v>United States</v>
      </c>
      <c r="K109" s="2" t="str" cm="1">
        <f t="array" ref="K109">_xlfn.XLOOKUP(OrderData[[#This Row],[Customer ID]],Table2_1[[#All],[Customer ID]],Table2_1[[#All],[Loyalty Card]])</f>
        <v>Yes</v>
      </c>
      <c r="L109" s="2" t="str">
        <f>_xlfn.XLOOKUP(OrderData[[#This Row],[Product ID]],products!A:A,products!C:C)</f>
        <v>M</v>
      </c>
      <c r="M109" s="2">
        <f>_xlfn.XLOOKUP(OrderData[[#This Row],[Product ID]],products!A:A,products!D:D)</f>
        <v>0.5</v>
      </c>
    </row>
    <row r="110" spans="1:13" x14ac:dyDescent="0.25">
      <c r="A110" s="2" t="s">
        <v>261</v>
      </c>
      <c r="B110" s="3">
        <v>44041</v>
      </c>
      <c r="C110" s="2" t="s">
        <v>262</v>
      </c>
      <c r="D110" t="s">
        <v>80</v>
      </c>
      <c r="E110" s="2" t="str" cm="1">
        <f t="array" ref="E110">_xlfn.XLOOKUP(OrderData[[#This Row],[Customer ID]],Table2_1[[#All],[Customer ID]],Table2_1[[#All],[Customer Name]])</f>
        <v>Isahella Hagland</v>
      </c>
      <c r="F110" s="2">
        <v>4</v>
      </c>
      <c r="G110" s="2" t="str">
        <f>VLOOKUP(OrderData[[#This Row],[Product ID]],products!A:B,2,0)</f>
        <v>Ara</v>
      </c>
      <c r="H110" s="2">
        <f>_xlfn.XLOOKUP(D110, products!A:A, products!E:E)</f>
        <v>6.75</v>
      </c>
      <c r="I110" s="2">
        <f>OrderData[[#This Row],[Quantity]]*OrderData[[#This Row],[Unit Price]]</f>
        <v>27</v>
      </c>
      <c r="J110" s="2" t="str">
        <f>_xlfn.XLOOKUP(OrderData[[#This Row],[Customer ID]],Table2_1[Customer ID],Table2_1[Country])</f>
        <v>United States</v>
      </c>
      <c r="K110" s="2" t="str" cm="1">
        <f t="array" ref="K110">_xlfn.XLOOKUP(OrderData[[#This Row],[Customer ID]],Table2_1[[#All],[Customer ID]],Table2_1[[#All],[Loyalty Card]])</f>
        <v>No</v>
      </c>
      <c r="L110" s="2" t="str">
        <f>_xlfn.XLOOKUP(OrderData[[#This Row],[Product ID]],products!A:A,products!C:C)</f>
        <v>M</v>
      </c>
      <c r="M110" s="2">
        <f>_xlfn.XLOOKUP(OrderData[[#This Row],[Product ID]],products!A:A,products!D:D)</f>
        <v>0.5</v>
      </c>
    </row>
    <row r="111" spans="1:13" x14ac:dyDescent="0.25">
      <c r="A111" s="2" t="s">
        <v>263</v>
      </c>
      <c r="B111" s="3">
        <v>43811</v>
      </c>
      <c r="C111" s="2" t="s">
        <v>264</v>
      </c>
      <c r="D111" t="s">
        <v>136</v>
      </c>
      <c r="E111" s="2" t="str" cm="1">
        <f t="array" ref="E111">_xlfn.XLOOKUP(OrderData[[#This Row],[Customer ID]],Table2_1[[#All],[Customer ID]],Table2_1[[#All],[Customer Name]])</f>
        <v>Terry Sheryn</v>
      </c>
      <c r="F111" s="2">
        <v>1</v>
      </c>
      <c r="G111" s="2" t="str">
        <f>VLOOKUP(OrderData[[#This Row],[Product ID]],products!A:B,2,0)</f>
        <v>Lib</v>
      </c>
      <c r="H111" s="2">
        <f>_xlfn.XLOOKUP(D111, products!A:A, products!E:E)</f>
        <v>7.77</v>
      </c>
      <c r="I111" s="2">
        <f>OrderData[[#This Row],[Quantity]]*OrderData[[#This Row],[Unit Price]]</f>
        <v>7.77</v>
      </c>
      <c r="J111" s="2" t="str">
        <f>_xlfn.XLOOKUP(OrderData[[#This Row],[Customer ID]],Table2_1[Customer ID],Table2_1[Country])</f>
        <v>United States</v>
      </c>
      <c r="K111" s="2" t="str" cm="1">
        <f t="array" ref="K111">_xlfn.XLOOKUP(OrderData[[#This Row],[Customer ID]],Table2_1[[#All],[Customer ID]],Table2_1[[#All],[Loyalty Card]])</f>
        <v>Yes</v>
      </c>
      <c r="L111" s="2" t="str">
        <f>_xlfn.XLOOKUP(OrderData[[#This Row],[Product ID]],products!A:A,products!C:C)</f>
        <v>D</v>
      </c>
      <c r="M111" s="2">
        <f>_xlfn.XLOOKUP(OrderData[[#This Row],[Product ID]],products!A:A,products!D:D)</f>
        <v>0.5</v>
      </c>
    </row>
    <row r="112" spans="1:13" x14ac:dyDescent="0.25">
      <c r="A112" s="2" t="s">
        <v>265</v>
      </c>
      <c r="B112" s="3">
        <v>44727</v>
      </c>
      <c r="C112" s="2" t="s">
        <v>266</v>
      </c>
      <c r="D112" t="s">
        <v>267</v>
      </c>
      <c r="E112" s="2" t="str" cm="1">
        <f t="array" ref="E112">_xlfn.XLOOKUP(OrderData[[#This Row],[Customer ID]],Table2_1[[#All],[Customer ID]],Table2_1[[#All],[Customer Name]])</f>
        <v>Marie-jeanne Redgrave</v>
      </c>
      <c r="F112" s="2">
        <v>3</v>
      </c>
      <c r="G112" s="2" t="str">
        <f>VLOOKUP(OrderData[[#This Row],[Product ID]],products!A:B,2,0)</f>
        <v>Exc</v>
      </c>
      <c r="H112" s="2">
        <f>_xlfn.XLOOKUP(D112, products!A:A, products!E:E)</f>
        <v>4.4550000000000001</v>
      </c>
      <c r="I112" s="2">
        <f>OrderData[[#This Row],[Quantity]]*OrderData[[#This Row],[Unit Price]]</f>
        <v>13.365</v>
      </c>
      <c r="J112" s="2" t="str">
        <f>_xlfn.XLOOKUP(OrderData[[#This Row],[Customer ID]],Table2_1[Customer ID],Table2_1[Country])</f>
        <v>United States</v>
      </c>
      <c r="K112" s="2" t="str" cm="1">
        <f t="array" ref="K112">_xlfn.XLOOKUP(OrderData[[#This Row],[Customer ID]],Table2_1[[#All],[Customer ID]],Table2_1[[#All],[Loyalty Card]])</f>
        <v>Yes</v>
      </c>
      <c r="L112" s="2" t="str">
        <f>_xlfn.XLOOKUP(OrderData[[#This Row],[Product ID]],products!A:A,products!C:C)</f>
        <v>L</v>
      </c>
      <c r="M112" s="2">
        <f>_xlfn.XLOOKUP(OrderData[[#This Row],[Product ID]],products!A:A,products!D:D)</f>
        <v>0.2</v>
      </c>
    </row>
    <row r="113" spans="1:13" x14ac:dyDescent="0.25">
      <c r="A113" s="2" t="s">
        <v>268</v>
      </c>
      <c r="B113" s="3">
        <v>43642</v>
      </c>
      <c r="C113" s="2" t="s">
        <v>269</v>
      </c>
      <c r="D113" t="s">
        <v>159</v>
      </c>
      <c r="E113" s="2" t="str" cm="1">
        <f t="array" ref="E113">_xlfn.XLOOKUP(OrderData[[#This Row],[Customer ID]],Table2_1[[#All],[Customer ID]],Table2_1[[#All],[Customer Name]])</f>
        <v>Betty Fominov</v>
      </c>
      <c r="F113" s="2">
        <v>5</v>
      </c>
      <c r="G113" s="2" t="str">
        <f>VLOOKUP(OrderData[[#This Row],[Product ID]],products!A:B,2,0)</f>
        <v>Rob</v>
      </c>
      <c r="H113" s="2">
        <f>_xlfn.XLOOKUP(D113, products!A:A, products!E:E)</f>
        <v>5.3699999999999992</v>
      </c>
      <c r="I113" s="2">
        <f>OrderData[[#This Row],[Quantity]]*OrderData[[#This Row],[Unit Price]]</f>
        <v>26.849999999999994</v>
      </c>
      <c r="J113" s="2" t="str">
        <f>_xlfn.XLOOKUP(OrderData[[#This Row],[Customer ID]],Table2_1[Customer ID],Table2_1[Country])</f>
        <v>United States</v>
      </c>
      <c r="K113" s="2" t="str" cm="1">
        <f t="array" ref="K113">_xlfn.XLOOKUP(OrderData[[#This Row],[Customer ID]],Table2_1[[#All],[Customer ID]],Table2_1[[#All],[Loyalty Card]])</f>
        <v>No</v>
      </c>
      <c r="L113" s="2" t="str">
        <f>_xlfn.XLOOKUP(OrderData[[#This Row],[Product ID]],products!A:A,products!C:C)</f>
        <v>D</v>
      </c>
      <c r="M113" s="2">
        <f>_xlfn.XLOOKUP(OrderData[[#This Row],[Product ID]],products!A:A,products!D:D)</f>
        <v>0.5</v>
      </c>
    </row>
    <row r="114" spans="1:13" x14ac:dyDescent="0.25">
      <c r="A114" s="2" t="s">
        <v>270</v>
      </c>
      <c r="B114" s="3">
        <v>44481</v>
      </c>
      <c r="C114" s="2" t="s">
        <v>271</v>
      </c>
      <c r="D114" t="s">
        <v>74</v>
      </c>
      <c r="E114" s="2" t="str" cm="1">
        <f t="array" ref="E114">_xlfn.XLOOKUP(OrderData[[#This Row],[Customer ID]],Table2_1[[#All],[Customer ID]],Table2_1[[#All],[Customer Name]])</f>
        <v>Shawnee Critchlow</v>
      </c>
      <c r="F114" s="2">
        <v>1</v>
      </c>
      <c r="G114" s="2" t="str">
        <f>VLOOKUP(OrderData[[#This Row],[Product ID]],products!A:B,2,0)</f>
        <v>Ara</v>
      </c>
      <c r="H114" s="2">
        <f>_xlfn.XLOOKUP(D114, products!A:A, products!E:E)</f>
        <v>11.25</v>
      </c>
      <c r="I114" s="2">
        <f>OrderData[[#This Row],[Quantity]]*OrderData[[#This Row],[Unit Price]]</f>
        <v>11.25</v>
      </c>
      <c r="J114" s="2" t="str">
        <f>_xlfn.XLOOKUP(OrderData[[#This Row],[Customer ID]],Table2_1[Customer ID],Table2_1[Country])</f>
        <v>United States</v>
      </c>
      <c r="K114" s="2" t="str" cm="1">
        <f t="array" ref="K114">_xlfn.XLOOKUP(OrderData[[#This Row],[Customer ID]],Table2_1[[#All],[Customer ID]],Table2_1[[#All],[Loyalty Card]])</f>
        <v>No</v>
      </c>
      <c r="L114" s="2" t="str">
        <f>_xlfn.XLOOKUP(OrderData[[#This Row],[Product ID]],products!A:A,products!C:C)</f>
        <v>M</v>
      </c>
      <c r="M114" s="2">
        <f>_xlfn.XLOOKUP(OrderData[[#This Row],[Product ID]],products!A:A,products!D:D)</f>
        <v>1</v>
      </c>
    </row>
    <row r="115" spans="1:13" x14ac:dyDescent="0.25">
      <c r="A115" s="2" t="s">
        <v>272</v>
      </c>
      <c r="B115" s="3">
        <v>43556</v>
      </c>
      <c r="C115" s="2" t="s">
        <v>273</v>
      </c>
      <c r="D115" t="s">
        <v>109</v>
      </c>
      <c r="E115" s="2" t="str" cm="1">
        <f t="array" ref="E115">_xlfn.XLOOKUP(OrderData[[#This Row],[Customer ID]],Table2_1[[#All],[Customer ID]],Table2_1[[#All],[Customer Name]])</f>
        <v>Merrel Steptow</v>
      </c>
      <c r="F115" s="2">
        <v>1</v>
      </c>
      <c r="G115" s="2" t="str">
        <f>VLOOKUP(OrderData[[#This Row],[Product ID]],products!A:B,2,0)</f>
        <v>Lib</v>
      </c>
      <c r="H115" s="2">
        <f>_xlfn.XLOOKUP(D115, products!A:A, products!E:E)</f>
        <v>14.55</v>
      </c>
      <c r="I115" s="2">
        <f>OrderData[[#This Row],[Quantity]]*OrderData[[#This Row],[Unit Price]]</f>
        <v>14.55</v>
      </c>
      <c r="J115" s="2" t="str">
        <f>_xlfn.XLOOKUP(OrderData[[#This Row],[Customer ID]],Table2_1[Customer ID],Table2_1[Country])</f>
        <v>Ireland</v>
      </c>
      <c r="K115" s="2" t="str" cm="1">
        <f t="array" ref="K115">_xlfn.XLOOKUP(OrderData[[#This Row],[Customer ID]],Table2_1[[#All],[Customer ID]],Table2_1[[#All],[Loyalty Card]])</f>
        <v>No</v>
      </c>
      <c r="L115" s="2" t="str">
        <f>_xlfn.XLOOKUP(OrderData[[#This Row],[Product ID]],products!A:A,products!C:C)</f>
        <v>M</v>
      </c>
      <c r="M115" s="2">
        <f>_xlfn.XLOOKUP(OrderData[[#This Row],[Product ID]],products!A:A,products!D:D)</f>
        <v>1</v>
      </c>
    </row>
    <row r="116" spans="1:13" x14ac:dyDescent="0.25">
      <c r="A116" s="2" t="s">
        <v>274</v>
      </c>
      <c r="B116" s="3">
        <v>44265</v>
      </c>
      <c r="C116" s="2" t="s">
        <v>275</v>
      </c>
      <c r="D116" t="s">
        <v>195</v>
      </c>
      <c r="E116" s="2" t="str" cm="1">
        <f t="array" ref="E116">_xlfn.XLOOKUP(OrderData[[#This Row],[Customer ID]],Table2_1[[#All],[Customer ID]],Table2_1[[#All],[Customer Name]])</f>
        <v>Carmina Hubbuck</v>
      </c>
      <c r="F116" s="2">
        <v>4</v>
      </c>
      <c r="G116" s="2" t="str">
        <f>VLOOKUP(OrderData[[#This Row],[Product ID]],products!A:B,2,0)</f>
        <v>Rob</v>
      </c>
      <c r="H116" s="2">
        <f>_xlfn.XLOOKUP(D116, products!A:A, products!E:E)</f>
        <v>3.5849999999999995</v>
      </c>
      <c r="I116" s="2">
        <f>OrderData[[#This Row],[Quantity]]*OrderData[[#This Row],[Unit Price]]</f>
        <v>14.339999999999998</v>
      </c>
      <c r="J116" s="2" t="str">
        <f>_xlfn.XLOOKUP(OrderData[[#This Row],[Customer ID]],Table2_1[Customer ID],Table2_1[Country])</f>
        <v>United States</v>
      </c>
      <c r="K116" s="2" t="str" cm="1">
        <f t="array" ref="K116">_xlfn.XLOOKUP(OrderData[[#This Row],[Customer ID]],Table2_1[[#All],[Customer ID]],Table2_1[[#All],[Loyalty Card]])</f>
        <v>No</v>
      </c>
      <c r="L116" s="2" t="str">
        <f>_xlfn.XLOOKUP(OrderData[[#This Row],[Product ID]],products!A:A,products!C:C)</f>
        <v>L</v>
      </c>
      <c r="M116" s="2">
        <f>_xlfn.XLOOKUP(OrderData[[#This Row],[Product ID]],products!A:A,products!D:D)</f>
        <v>0.2</v>
      </c>
    </row>
    <row r="117" spans="1:13" x14ac:dyDescent="0.25">
      <c r="A117" s="2" t="s">
        <v>276</v>
      </c>
      <c r="B117" s="3">
        <v>43693</v>
      </c>
      <c r="C117" s="2" t="s">
        <v>277</v>
      </c>
      <c r="D117" t="s">
        <v>145</v>
      </c>
      <c r="E117" s="2" t="str" cm="1">
        <f t="array" ref="E117">_xlfn.XLOOKUP(OrderData[[#This Row],[Customer ID]],Table2_1[[#All],[Customer ID]],Table2_1[[#All],[Customer Name]])</f>
        <v>Ingeberg Mulliner</v>
      </c>
      <c r="F117" s="2">
        <v>1</v>
      </c>
      <c r="G117" s="2" t="str">
        <f>VLOOKUP(OrderData[[#This Row],[Product ID]],products!A:B,2,0)</f>
        <v>Lib</v>
      </c>
      <c r="H117" s="2">
        <f>_xlfn.XLOOKUP(D117, products!A:A, products!E:E)</f>
        <v>15.85</v>
      </c>
      <c r="I117" s="2">
        <f>OrderData[[#This Row],[Quantity]]*OrderData[[#This Row],[Unit Price]]</f>
        <v>15.85</v>
      </c>
      <c r="J117" s="2" t="str">
        <f>_xlfn.XLOOKUP(OrderData[[#This Row],[Customer ID]],Table2_1[Customer ID],Table2_1[Country])</f>
        <v>United Kingdom</v>
      </c>
      <c r="K117" s="2" t="str" cm="1">
        <f t="array" ref="K117">_xlfn.XLOOKUP(OrderData[[#This Row],[Customer ID]],Table2_1[[#All],[Customer ID]],Table2_1[[#All],[Loyalty Card]])</f>
        <v>No</v>
      </c>
      <c r="L117" s="2" t="str">
        <f>_xlfn.XLOOKUP(OrderData[[#This Row],[Product ID]],products!A:A,products!C:C)</f>
        <v>L</v>
      </c>
      <c r="M117" s="2">
        <f>_xlfn.XLOOKUP(OrderData[[#This Row],[Product ID]],products!A:A,products!D:D)</f>
        <v>1</v>
      </c>
    </row>
    <row r="118" spans="1:13" x14ac:dyDescent="0.25">
      <c r="A118" s="2" t="s">
        <v>278</v>
      </c>
      <c r="B118" s="3">
        <v>44054</v>
      </c>
      <c r="C118" s="2" t="s">
        <v>279</v>
      </c>
      <c r="D118" t="s">
        <v>32</v>
      </c>
      <c r="E118" s="2" t="str" cm="1">
        <f t="array" ref="E118">_xlfn.XLOOKUP(OrderData[[#This Row],[Customer ID]],Table2_1[[#All],[Customer ID]],Table2_1[[#All],[Customer Name]])</f>
        <v>Geneva Standley</v>
      </c>
      <c r="F118" s="2">
        <v>4</v>
      </c>
      <c r="G118" s="2" t="str">
        <f>VLOOKUP(OrderData[[#This Row],[Product ID]],products!A:B,2,0)</f>
        <v>Lib</v>
      </c>
      <c r="H118" s="2">
        <f>_xlfn.XLOOKUP(D118, products!A:A, products!E:E)</f>
        <v>4.7549999999999999</v>
      </c>
      <c r="I118" s="2">
        <f>OrderData[[#This Row],[Quantity]]*OrderData[[#This Row],[Unit Price]]</f>
        <v>19.02</v>
      </c>
      <c r="J118" s="2" t="str">
        <f>_xlfn.XLOOKUP(OrderData[[#This Row],[Customer ID]],Table2_1[Customer ID],Table2_1[Country])</f>
        <v>Ireland</v>
      </c>
      <c r="K118" s="2" t="str" cm="1">
        <f t="array" ref="K118">_xlfn.XLOOKUP(OrderData[[#This Row],[Customer ID]],Table2_1[[#All],[Customer ID]],Table2_1[[#All],[Loyalty Card]])</f>
        <v>Yes</v>
      </c>
      <c r="L118" s="2" t="str">
        <f>_xlfn.XLOOKUP(OrderData[[#This Row],[Product ID]],products!A:A,products!C:C)</f>
        <v>L</v>
      </c>
      <c r="M118" s="2">
        <f>_xlfn.XLOOKUP(OrderData[[#This Row],[Product ID]],products!A:A,products!D:D)</f>
        <v>0.2</v>
      </c>
    </row>
    <row r="119" spans="1:13" x14ac:dyDescent="0.25">
      <c r="A119" s="2" t="s">
        <v>280</v>
      </c>
      <c r="B119" s="3">
        <v>44656</v>
      </c>
      <c r="C119" s="2" t="s">
        <v>281</v>
      </c>
      <c r="D119" t="s">
        <v>96</v>
      </c>
      <c r="E119" s="2" t="str" cm="1">
        <f t="array" ref="E119">_xlfn.XLOOKUP(OrderData[[#This Row],[Customer ID]],Table2_1[[#All],[Customer ID]],Table2_1[[#All],[Customer Name]])</f>
        <v>Brook Drage</v>
      </c>
      <c r="F119" s="2">
        <v>4</v>
      </c>
      <c r="G119" s="2" t="str">
        <f>VLOOKUP(OrderData[[#This Row],[Product ID]],products!A:B,2,0)</f>
        <v>Lib</v>
      </c>
      <c r="H119" s="2">
        <f>_xlfn.XLOOKUP(D119, products!A:A, products!E:E)</f>
        <v>9.51</v>
      </c>
      <c r="I119" s="2">
        <f>OrderData[[#This Row],[Quantity]]*OrderData[[#This Row],[Unit Price]]</f>
        <v>38.04</v>
      </c>
      <c r="J119" s="2" t="str">
        <f>_xlfn.XLOOKUP(OrderData[[#This Row],[Customer ID]],Table2_1[Customer ID],Table2_1[Country])</f>
        <v>United States</v>
      </c>
      <c r="K119" s="2" t="str" cm="1">
        <f t="array" ref="K119">_xlfn.XLOOKUP(OrderData[[#This Row],[Customer ID]],Table2_1[[#All],[Customer ID]],Table2_1[[#All],[Loyalty Card]])</f>
        <v>No</v>
      </c>
      <c r="L119" s="2" t="str">
        <f>_xlfn.XLOOKUP(OrderData[[#This Row],[Product ID]],products!A:A,products!C:C)</f>
        <v>L</v>
      </c>
      <c r="M119" s="2">
        <f>_xlfn.XLOOKUP(OrderData[[#This Row],[Product ID]],products!A:A,products!D:D)</f>
        <v>0.5</v>
      </c>
    </row>
    <row r="120" spans="1:13" x14ac:dyDescent="0.25">
      <c r="A120" s="2" t="s">
        <v>282</v>
      </c>
      <c r="B120" s="3">
        <v>43760</v>
      </c>
      <c r="C120" s="2" t="s">
        <v>283</v>
      </c>
      <c r="D120" t="s">
        <v>29</v>
      </c>
      <c r="E120" s="2" t="str" cm="1">
        <f t="array" ref="E120">_xlfn.XLOOKUP(OrderData[[#This Row],[Customer ID]],Table2_1[[#All],[Customer ID]],Table2_1[[#All],[Customer Name]])</f>
        <v>Muffin Yallop</v>
      </c>
      <c r="F120" s="2">
        <v>3</v>
      </c>
      <c r="G120" s="2" t="str">
        <f>VLOOKUP(OrderData[[#This Row],[Product ID]],products!A:B,2,0)</f>
        <v>Exc</v>
      </c>
      <c r="H120" s="2">
        <f>_xlfn.XLOOKUP(D120, products!A:A, products!E:E)</f>
        <v>7.29</v>
      </c>
      <c r="I120" s="2">
        <f>OrderData[[#This Row],[Quantity]]*OrderData[[#This Row],[Unit Price]]</f>
        <v>21.87</v>
      </c>
      <c r="J120" s="2" t="str">
        <f>_xlfn.XLOOKUP(OrderData[[#This Row],[Customer ID]],Table2_1[Customer ID],Table2_1[Country])</f>
        <v>United States</v>
      </c>
      <c r="K120" s="2" t="str" cm="1">
        <f t="array" ref="K120">_xlfn.XLOOKUP(OrderData[[#This Row],[Customer ID]],Table2_1[[#All],[Customer ID]],Table2_1[[#All],[Loyalty Card]])</f>
        <v>Yes</v>
      </c>
      <c r="L120" s="2" t="str">
        <f>_xlfn.XLOOKUP(OrderData[[#This Row],[Product ID]],products!A:A,products!C:C)</f>
        <v>D</v>
      </c>
      <c r="M120" s="2">
        <f>_xlfn.XLOOKUP(OrderData[[#This Row],[Product ID]],products!A:A,products!D:D)</f>
        <v>0.5</v>
      </c>
    </row>
    <row r="121" spans="1:13" x14ac:dyDescent="0.25">
      <c r="A121" s="2" t="s">
        <v>284</v>
      </c>
      <c r="B121" s="3">
        <v>44471</v>
      </c>
      <c r="C121" s="2" t="s">
        <v>285</v>
      </c>
      <c r="D121" t="s">
        <v>77</v>
      </c>
      <c r="E121" s="2" t="str" cm="1">
        <f t="array" ref="E121">_xlfn.XLOOKUP(OrderData[[#This Row],[Customer ID]],Table2_1[[#All],[Customer ID]],Table2_1[[#All],[Customer Name]])</f>
        <v>Cordi Switsur</v>
      </c>
      <c r="F121" s="2">
        <v>1</v>
      </c>
      <c r="G121" s="2" t="str">
        <f>VLOOKUP(OrderData[[#This Row],[Product ID]],products!A:B,2,0)</f>
        <v>Exc</v>
      </c>
      <c r="H121" s="2">
        <f>_xlfn.XLOOKUP(D121, products!A:A, products!E:E)</f>
        <v>4.125</v>
      </c>
      <c r="I121" s="2">
        <f>OrderData[[#This Row],[Quantity]]*OrderData[[#This Row],[Unit Price]]</f>
        <v>4.125</v>
      </c>
      <c r="J121" s="2" t="str">
        <f>_xlfn.XLOOKUP(OrderData[[#This Row],[Customer ID]],Table2_1[Customer ID],Table2_1[Country])</f>
        <v>United States</v>
      </c>
      <c r="K121" s="2" t="str" cm="1">
        <f t="array" ref="K121">_xlfn.XLOOKUP(OrderData[[#This Row],[Customer ID]],Table2_1[[#All],[Customer ID]],Table2_1[[#All],[Loyalty Card]])</f>
        <v>No</v>
      </c>
      <c r="L121" s="2" t="str">
        <f>_xlfn.XLOOKUP(OrderData[[#This Row],[Product ID]],products!A:A,products!C:C)</f>
        <v>M</v>
      </c>
      <c r="M121" s="2">
        <f>_xlfn.XLOOKUP(OrderData[[#This Row],[Product ID]],products!A:A,products!D:D)</f>
        <v>0.2</v>
      </c>
    </row>
    <row r="122" spans="1:13" x14ac:dyDescent="0.25">
      <c r="A122" s="2" t="s">
        <v>284</v>
      </c>
      <c r="B122" s="3">
        <v>44471</v>
      </c>
      <c r="C122" s="2" t="s">
        <v>285</v>
      </c>
      <c r="D122" t="s">
        <v>128</v>
      </c>
      <c r="E122" s="2" t="str" cm="1">
        <f t="array" ref="E122">_xlfn.XLOOKUP(OrderData[[#This Row],[Customer ID]],Table2_1[[#All],[Customer ID]],Table2_1[[#All],[Customer Name]])</f>
        <v>Cordi Switsur</v>
      </c>
      <c r="F122" s="2">
        <v>1</v>
      </c>
      <c r="G122" s="2" t="str">
        <f>VLOOKUP(OrderData[[#This Row],[Product ID]],products!A:B,2,0)</f>
        <v>Ara</v>
      </c>
      <c r="H122" s="2">
        <f>_xlfn.XLOOKUP(D122, products!A:A, products!E:E)</f>
        <v>3.8849999999999998</v>
      </c>
      <c r="I122" s="2">
        <f>OrderData[[#This Row],[Quantity]]*OrderData[[#This Row],[Unit Price]]</f>
        <v>3.8849999999999998</v>
      </c>
      <c r="J122" s="2" t="str">
        <f>_xlfn.XLOOKUP(OrderData[[#This Row],[Customer ID]],Table2_1[Customer ID],Table2_1[Country])</f>
        <v>United States</v>
      </c>
      <c r="K122" s="2" t="str" cm="1">
        <f t="array" ref="K122">_xlfn.XLOOKUP(OrderData[[#This Row],[Customer ID]],Table2_1[[#All],[Customer ID]],Table2_1[[#All],[Loyalty Card]])</f>
        <v>No</v>
      </c>
      <c r="L122" s="2" t="str">
        <f>_xlfn.XLOOKUP(OrderData[[#This Row],[Product ID]],products!A:A,products!C:C)</f>
        <v>L</v>
      </c>
      <c r="M122" s="2">
        <f>_xlfn.XLOOKUP(OrderData[[#This Row],[Product ID]],products!A:A,products!D:D)</f>
        <v>0.2</v>
      </c>
    </row>
    <row r="123" spans="1:13" x14ac:dyDescent="0.25">
      <c r="A123" s="2" t="s">
        <v>284</v>
      </c>
      <c r="B123" s="3">
        <v>44471</v>
      </c>
      <c r="C123" s="2" t="s">
        <v>285</v>
      </c>
      <c r="D123" t="s">
        <v>22</v>
      </c>
      <c r="E123" s="2" t="str" cm="1">
        <f t="array" ref="E123">_xlfn.XLOOKUP(OrderData[[#This Row],[Customer ID]],Table2_1[[#All],[Customer ID]],Table2_1[[#All],[Customer Name]])</f>
        <v>Cordi Switsur</v>
      </c>
      <c r="F123" s="2">
        <v>5</v>
      </c>
      <c r="G123" s="2" t="str">
        <f>VLOOKUP(OrderData[[#This Row],[Product ID]],products!A:B,2,0)</f>
        <v>Exc</v>
      </c>
      <c r="H123" s="2">
        <f>_xlfn.XLOOKUP(D123, products!A:A, products!E:E)</f>
        <v>13.75</v>
      </c>
      <c r="I123" s="2">
        <f>OrderData[[#This Row],[Quantity]]*OrderData[[#This Row],[Unit Price]]</f>
        <v>68.75</v>
      </c>
      <c r="J123" s="2" t="str">
        <f>_xlfn.XLOOKUP(OrderData[[#This Row],[Customer ID]],Table2_1[Customer ID],Table2_1[Country])</f>
        <v>United States</v>
      </c>
      <c r="K123" s="2" t="str" cm="1">
        <f t="array" ref="K123">_xlfn.XLOOKUP(OrderData[[#This Row],[Customer ID]],Table2_1[[#All],[Customer ID]],Table2_1[[#All],[Loyalty Card]])</f>
        <v>No</v>
      </c>
      <c r="L123" s="2" t="str">
        <f>_xlfn.XLOOKUP(OrderData[[#This Row],[Product ID]],products!A:A,products!C:C)</f>
        <v>M</v>
      </c>
      <c r="M123" s="2">
        <f>_xlfn.XLOOKUP(OrderData[[#This Row],[Product ID]],products!A:A,products!D:D)</f>
        <v>1</v>
      </c>
    </row>
    <row r="124" spans="1:13" x14ac:dyDescent="0.25">
      <c r="A124" s="2" t="s">
        <v>286</v>
      </c>
      <c r="B124" s="3">
        <v>44268</v>
      </c>
      <c r="C124" s="2" t="s">
        <v>287</v>
      </c>
      <c r="D124" t="s">
        <v>85</v>
      </c>
      <c r="E124" s="2" t="str" cm="1">
        <f t="array" ref="E124">_xlfn.XLOOKUP(OrderData[[#This Row],[Customer ID]],Table2_1[[#All],[Customer ID]],Table2_1[[#All],[Customer Name]])</f>
        <v>Mahala Ludwell</v>
      </c>
      <c r="F124" s="2">
        <v>4</v>
      </c>
      <c r="G124" s="2" t="str">
        <f>VLOOKUP(OrderData[[#This Row],[Product ID]],products!A:B,2,0)</f>
        <v>Ara</v>
      </c>
      <c r="H124" s="2">
        <f>_xlfn.XLOOKUP(D124, products!A:A, products!E:E)</f>
        <v>5.97</v>
      </c>
      <c r="I124" s="2">
        <f>OrderData[[#This Row],[Quantity]]*OrderData[[#This Row],[Unit Price]]</f>
        <v>23.88</v>
      </c>
      <c r="J124" s="2" t="str">
        <f>_xlfn.XLOOKUP(OrderData[[#This Row],[Customer ID]],Table2_1[Customer ID],Table2_1[Country])</f>
        <v>United States</v>
      </c>
      <c r="K124" s="2" t="str" cm="1">
        <f t="array" ref="K124">_xlfn.XLOOKUP(OrderData[[#This Row],[Customer ID]],Table2_1[[#All],[Customer ID]],Table2_1[[#All],[Loyalty Card]])</f>
        <v>Yes</v>
      </c>
      <c r="L124" s="2" t="str">
        <f>_xlfn.XLOOKUP(OrderData[[#This Row],[Product ID]],products!A:A,products!C:C)</f>
        <v>D</v>
      </c>
      <c r="M124" s="2">
        <f>_xlfn.XLOOKUP(OrderData[[#This Row],[Product ID]],products!A:A,products!D:D)</f>
        <v>0.5</v>
      </c>
    </row>
    <row r="125" spans="1:13" x14ac:dyDescent="0.25">
      <c r="A125" s="2" t="s">
        <v>288</v>
      </c>
      <c r="B125" s="3">
        <v>44724</v>
      </c>
      <c r="C125" s="2" t="s">
        <v>289</v>
      </c>
      <c r="D125" t="s">
        <v>117</v>
      </c>
      <c r="E125" s="2" t="str" cm="1">
        <f t="array" ref="E125">_xlfn.XLOOKUP(OrderData[[#This Row],[Customer ID]],Table2_1[[#All],[Customer ID]],Table2_1[[#All],[Customer Name]])</f>
        <v>Doll Beauchamp</v>
      </c>
      <c r="F125" s="2">
        <v>4</v>
      </c>
      <c r="G125" s="2" t="str">
        <f>VLOOKUP(OrderData[[#This Row],[Product ID]],products!A:B,2,0)</f>
        <v>Lib</v>
      </c>
      <c r="H125" s="2">
        <f>_xlfn.XLOOKUP(D125, products!A:A, products!E:E)</f>
        <v>36.454999999999998</v>
      </c>
      <c r="I125" s="2">
        <f>OrderData[[#This Row],[Quantity]]*OrderData[[#This Row],[Unit Price]]</f>
        <v>145.82</v>
      </c>
      <c r="J125" s="2" t="str">
        <f>_xlfn.XLOOKUP(OrderData[[#This Row],[Customer ID]],Table2_1[Customer ID],Table2_1[Country])</f>
        <v>United States</v>
      </c>
      <c r="K125" s="2" t="str" cm="1">
        <f t="array" ref="K125">_xlfn.XLOOKUP(OrderData[[#This Row],[Customer ID]],Table2_1[[#All],[Customer ID]],Table2_1[[#All],[Loyalty Card]])</f>
        <v>No</v>
      </c>
      <c r="L125" s="2" t="str">
        <f>_xlfn.XLOOKUP(OrderData[[#This Row],[Product ID]],products!A:A,products!C:C)</f>
        <v>L</v>
      </c>
      <c r="M125" s="2">
        <f>_xlfn.XLOOKUP(OrderData[[#This Row],[Product ID]],products!A:A,products!D:D)</f>
        <v>2.5</v>
      </c>
    </row>
    <row r="126" spans="1:13" x14ac:dyDescent="0.25">
      <c r="A126" s="2" t="s">
        <v>290</v>
      </c>
      <c r="B126" s="3">
        <v>43582</v>
      </c>
      <c r="C126" s="2" t="s">
        <v>291</v>
      </c>
      <c r="D126" t="s">
        <v>90</v>
      </c>
      <c r="E126" s="2" t="str" cm="1">
        <f t="array" ref="E126">_xlfn.XLOOKUP(OrderData[[#This Row],[Customer ID]],Table2_1[[#All],[Customer ID]],Table2_1[[#All],[Customer Name]])</f>
        <v>Stanford Rodliff</v>
      </c>
      <c r="F126" s="2">
        <v>5</v>
      </c>
      <c r="G126" s="2" t="str">
        <f>VLOOKUP(OrderData[[#This Row],[Product ID]],products!A:B,2,0)</f>
        <v>Lib</v>
      </c>
      <c r="H126" s="2">
        <f>_xlfn.XLOOKUP(D126, products!A:A, products!E:E)</f>
        <v>4.3650000000000002</v>
      </c>
      <c r="I126" s="2">
        <f>OrderData[[#This Row],[Quantity]]*OrderData[[#This Row],[Unit Price]]</f>
        <v>21.825000000000003</v>
      </c>
      <c r="J126" s="2" t="str">
        <f>_xlfn.XLOOKUP(OrderData[[#This Row],[Customer ID]],Table2_1[Customer ID],Table2_1[Country])</f>
        <v>United States</v>
      </c>
      <c r="K126" s="2" t="str" cm="1">
        <f t="array" ref="K126">_xlfn.XLOOKUP(OrderData[[#This Row],[Customer ID]],Table2_1[[#All],[Customer ID]],Table2_1[[#All],[Loyalty Card]])</f>
        <v>Yes</v>
      </c>
      <c r="L126" s="2" t="str">
        <f>_xlfn.XLOOKUP(OrderData[[#This Row],[Product ID]],products!A:A,products!C:C)</f>
        <v>M</v>
      </c>
      <c r="M126" s="2">
        <f>_xlfn.XLOOKUP(OrderData[[#This Row],[Product ID]],products!A:A,products!D:D)</f>
        <v>0.2</v>
      </c>
    </row>
    <row r="127" spans="1:13" x14ac:dyDescent="0.25">
      <c r="A127" s="2" t="s">
        <v>292</v>
      </c>
      <c r="B127" s="3">
        <v>43608</v>
      </c>
      <c r="C127" s="2" t="s">
        <v>293</v>
      </c>
      <c r="D127" t="s">
        <v>91</v>
      </c>
      <c r="E127" s="2" t="str" cm="1">
        <f t="array" ref="E127">_xlfn.XLOOKUP(OrderData[[#This Row],[Customer ID]],Table2_1[[#All],[Customer ID]],Table2_1[[#All],[Customer Name]])</f>
        <v>Stevana Woodham</v>
      </c>
      <c r="F127" s="2">
        <v>3</v>
      </c>
      <c r="G127" s="2" t="str">
        <f>VLOOKUP(OrderData[[#This Row],[Product ID]],products!A:B,2,0)</f>
        <v>Lib</v>
      </c>
      <c r="H127" s="2">
        <f>_xlfn.XLOOKUP(D127, products!A:A, products!E:E)</f>
        <v>8.73</v>
      </c>
      <c r="I127" s="2">
        <f>OrderData[[#This Row],[Quantity]]*OrderData[[#This Row],[Unit Price]]</f>
        <v>26.19</v>
      </c>
      <c r="J127" s="2" t="str">
        <f>_xlfn.XLOOKUP(OrderData[[#This Row],[Customer ID]],Table2_1[Customer ID],Table2_1[Country])</f>
        <v>Ireland</v>
      </c>
      <c r="K127" s="2" t="str" cm="1">
        <f t="array" ref="K127">_xlfn.XLOOKUP(OrderData[[#This Row],[Customer ID]],Table2_1[[#All],[Customer ID]],Table2_1[[#All],[Loyalty Card]])</f>
        <v>Yes</v>
      </c>
      <c r="L127" s="2" t="str">
        <f>_xlfn.XLOOKUP(OrderData[[#This Row],[Product ID]],products!A:A,products!C:C)</f>
        <v>M</v>
      </c>
      <c r="M127" s="2">
        <f>_xlfn.XLOOKUP(OrderData[[#This Row],[Product ID]],products!A:A,products!D:D)</f>
        <v>0.5</v>
      </c>
    </row>
    <row r="128" spans="1:13" x14ac:dyDescent="0.25">
      <c r="A128" s="2" t="s">
        <v>294</v>
      </c>
      <c r="B128" s="3">
        <v>44026</v>
      </c>
      <c r="C128" s="2" t="s">
        <v>295</v>
      </c>
      <c r="D128" t="s">
        <v>74</v>
      </c>
      <c r="E128" s="2" t="str" cm="1">
        <f t="array" ref="E128">_xlfn.XLOOKUP(OrderData[[#This Row],[Customer ID]],Table2_1[[#All],[Customer ID]],Table2_1[[#All],[Customer Name]])</f>
        <v>Hewet Synnot</v>
      </c>
      <c r="F128" s="2">
        <v>1</v>
      </c>
      <c r="G128" s="2" t="str">
        <f>VLOOKUP(OrderData[[#This Row],[Product ID]],products!A:B,2,0)</f>
        <v>Ara</v>
      </c>
      <c r="H128" s="2">
        <f>_xlfn.XLOOKUP(D128, products!A:A, products!E:E)</f>
        <v>11.25</v>
      </c>
      <c r="I128" s="2">
        <f>OrderData[[#This Row],[Quantity]]*OrderData[[#This Row],[Unit Price]]</f>
        <v>11.25</v>
      </c>
      <c r="J128" s="2" t="str">
        <f>_xlfn.XLOOKUP(OrderData[[#This Row],[Customer ID]],Table2_1[Customer ID],Table2_1[Country])</f>
        <v>United States</v>
      </c>
      <c r="K128" s="2" t="str" cm="1">
        <f t="array" ref="K128">_xlfn.XLOOKUP(OrderData[[#This Row],[Customer ID]],Table2_1[[#All],[Customer ID]],Table2_1[[#All],[Loyalty Card]])</f>
        <v>No</v>
      </c>
      <c r="L128" s="2" t="str">
        <f>_xlfn.XLOOKUP(OrderData[[#This Row],[Product ID]],products!A:A,products!C:C)</f>
        <v>M</v>
      </c>
      <c r="M128" s="2">
        <f>_xlfn.XLOOKUP(OrderData[[#This Row],[Product ID]],products!A:A,products!D:D)</f>
        <v>1</v>
      </c>
    </row>
    <row r="129" spans="1:13" x14ac:dyDescent="0.25">
      <c r="A129" s="2" t="s">
        <v>296</v>
      </c>
      <c r="B129" s="3">
        <v>44510</v>
      </c>
      <c r="C129" s="2" t="s">
        <v>297</v>
      </c>
      <c r="D129" t="s">
        <v>26</v>
      </c>
      <c r="E129" s="2" t="str" cm="1">
        <f t="array" ref="E129">_xlfn.XLOOKUP(OrderData[[#This Row],[Customer ID]],Table2_1[[#All],[Customer ID]],Table2_1[[#All],[Customer Name]])</f>
        <v>Raleigh Lepere</v>
      </c>
      <c r="F129" s="2">
        <v>6</v>
      </c>
      <c r="G129" s="2" t="str">
        <f>VLOOKUP(OrderData[[#This Row],[Product ID]],products!A:B,2,0)</f>
        <v>Lib</v>
      </c>
      <c r="H129" s="2">
        <f>_xlfn.XLOOKUP(D129, products!A:A, products!E:E)</f>
        <v>12.95</v>
      </c>
      <c r="I129" s="2">
        <f>OrderData[[#This Row],[Quantity]]*OrderData[[#This Row],[Unit Price]]</f>
        <v>77.699999999999989</v>
      </c>
      <c r="J129" s="2" t="str">
        <f>_xlfn.XLOOKUP(OrderData[[#This Row],[Customer ID]],Table2_1[Customer ID],Table2_1[Country])</f>
        <v>Ireland</v>
      </c>
      <c r="K129" s="2" t="str" cm="1">
        <f t="array" ref="K129">_xlfn.XLOOKUP(OrderData[[#This Row],[Customer ID]],Table2_1[[#All],[Customer ID]],Table2_1[[#All],[Loyalty Card]])</f>
        <v>No</v>
      </c>
      <c r="L129" s="2" t="str">
        <f>_xlfn.XLOOKUP(OrderData[[#This Row],[Product ID]],products!A:A,products!C:C)</f>
        <v>D</v>
      </c>
      <c r="M129" s="2">
        <f>_xlfn.XLOOKUP(OrderData[[#This Row],[Product ID]],products!A:A,products!D:D)</f>
        <v>1</v>
      </c>
    </row>
    <row r="130" spans="1:13" x14ac:dyDescent="0.25">
      <c r="A130" s="2" t="s">
        <v>298</v>
      </c>
      <c r="B130" s="3">
        <v>44439</v>
      </c>
      <c r="C130" s="2" t="s">
        <v>299</v>
      </c>
      <c r="D130" t="s">
        <v>80</v>
      </c>
      <c r="E130" s="2" t="str" cm="1">
        <f t="array" ref="E130">_xlfn.XLOOKUP(OrderData[[#This Row],[Customer ID]],Table2_1[[#All],[Customer ID]],Table2_1[[#All],[Customer Name]])</f>
        <v>Timofei Woofinden</v>
      </c>
      <c r="F130" s="2">
        <v>1</v>
      </c>
      <c r="G130" s="2" t="str">
        <f>VLOOKUP(OrderData[[#This Row],[Product ID]],products!A:B,2,0)</f>
        <v>Ara</v>
      </c>
      <c r="H130" s="2">
        <f>_xlfn.XLOOKUP(D130, products!A:A, products!E:E)</f>
        <v>6.75</v>
      </c>
      <c r="I130" s="2">
        <f>OrderData[[#This Row],[Quantity]]*OrderData[[#This Row],[Unit Price]]</f>
        <v>6.75</v>
      </c>
      <c r="J130" s="2" t="str">
        <f>_xlfn.XLOOKUP(OrderData[[#This Row],[Customer ID]],Table2_1[Customer ID],Table2_1[Country])</f>
        <v>United States</v>
      </c>
      <c r="K130" s="2" t="str" cm="1">
        <f t="array" ref="K130">_xlfn.XLOOKUP(OrderData[[#This Row],[Customer ID]],Table2_1[[#All],[Customer ID]],Table2_1[[#All],[Loyalty Card]])</f>
        <v>No</v>
      </c>
      <c r="L130" s="2" t="str">
        <f>_xlfn.XLOOKUP(OrderData[[#This Row],[Product ID]],products!A:A,products!C:C)</f>
        <v>M</v>
      </c>
      <c r="M130" s="2">
        <f>_xlfn.XLOOKUP(OrderData[[#This Row],[Product ID]],products!A:A,products!D:D)</f>
        <v>0.5</v>
      </c>
    </row>
    <row r="131" spans="1:13" x14ac:dyDescent="0.25">
      <c r="A131" s="2" t="s">
        <v>300</v>
      </c>
      <c r="B131" s="3">
        <v>43652</v>
      </c>
      <c r="C131" s="2" t="s">
        <v>301</v>
      </c>
      <c r="D131" t="s">
        <v>258</v>
      </c>
      <c r="E131" s="2" t="str" cm="1">
        <f t="array" ref="E131">_xlfn.XLOOKUP(OrderData[[#This Row],[Customer ID]],Table2_1[[#All],[Customer ID]],Table2_1[[#All],[Customer Name]])</f>
        <v>Evelina Dacca</v>
      </c>
      <c r="F131" s="2">
        <v>1</v>
      </c>
      <c r="G131" s="2" t="str">
        <f>VLOOKUP(OrderData[[#This Row],[Product ID]],products!A:B,2,0)</f>
        <v>Exc</v>
      </c>
      <c r="H131" s="2">
        <f>_xlfn.XLOOKUP(D131, products!A:A, products!E:E)</f>
        <v>12.15</v>
      </c>
      <c r="I131" s="2">
        <f>OrderData[[#This Row],[Quantity]]*OrderData[[#This Row],[Unit Price]]</f>
        <v>12.15</v>
      </c>
      <c r="J131" s="2" t="str">
        <f>_xlfn.XLOOKUP(OrderData[[#This Row],[Customer ID]],Table2_1[Customer ID],Table2_1[Country])</f>
        <v>United States</v>
      </c>
      <c r="K131" s="2" t="str" cm="1">
        <f t="array" ref="K131">_xlfn.XLOOKUP(OrderData[[#This Row],[Customer ID]],Table2_1[[#All],[Customer ID]],Table2_1[[#All],[Loyalty Card]])</f>
        <v>Yes</v>
      </c>
      <c r="L131" s="2" t="str">
        <f>_xlfn.XLOOKUP(OrderData[[#This Row],[Product ID]],products!A:A,products!C:C)</f>
        <v>D</v>
      </c>
      <c r="M131" s="2">
        <f>_xlfn.XLOOKUP(OrderData[[#This Row],[Product ID]],products!A:A,products!D:D)</f>
        <v>1</v>
      </c>
    </row>
    <row r="132" spans="1:13" x14ac:dyDescent="0.25">
      <c r="A132" s="2" t="s">
        <v>302</v>
      </c>
      <c r="B132" s="3">
        <v>44624</v>
      </c>
      <c r="C132" s="2" t="s">
        <v>303</v>
      </c>
      <c r="D132" t="s">
        <v>217</v>
      </c>
      <c r="E132" s="2" t="str" cm="1">
        <f t="array" ref="E132">_xlfn.XLOOKUP(OrderData[[#This Row],[Customer ID]],Table2_1[[#All],[Customer ID]],Table2_1[[#All],[Customer Name]])</f>
        <v>Bidget Tremellier</v>
      </c>
      <c r="F132" s="2">
        <v>5</v>
      </c>
      <c r="G132" s="2" t="str">
        <f>VLOOKUP(OrderData[[#This Row],[Product ID]],products!A:B,2,0)</f>
        <v>Ara</v>
      </c>
      <c r="H132" s="2">
        <f>_xlfn.XLOOKUP(D132, products!A:A, products!E:E)</f>
        <v>29.784999999999997</v>
      </c>
      <c r="I132" s="2">
        <f>OrderData[[#This Row],[Quantity]]*OrderData[[#This Row],[Unit Price]]</f>
        <v>148.92499999999998</v>
      </c>
      <c r="J132" s="2" t="str">
        <f>_xlfn.XLOOKUP(OrderData[[#This Row],[Customer ID]],Table2_1[Customer ID],Table2_1[Country])</f>
        <v>Ireland</v>
      </c>
      <c r="K132" s="2" t="str" cm="1">
        <f t="array" ref="K132">_xlfn.XLOOKUP(OrderData[[#This Row],[Customer ID]],Table2_1[[#All],[Customer ID]],Table2_1[[#All],[Loyalty Card]])</f>
        <v>Yes</v>
      </c>
      <c r="L132" s="2" t="str">
        <f>_xlfn.XLOOKUP(OrderData[[#This Row],[Product ID]],products!A:A,products!C:C)</f>
        <v>L</v>
      </c>
      <c r="M132" s="2">
        <f>_xlfn.XLOOKUP(OrderData[[#This Row],[Product ID]],products!A:A,products!D:D)</f>
        <v>2.5</v>
      </c>
    </row>
    <row r="133" spans="1:13" x14ac:dyDescent="0.25">
      <c r="A133" s="2" t="s">
        <v>304</v>
      </c>
      <c r="B133" s="3">
        <v>44196</v>
      </c>
      <c r="C133" s="2" t="s">
        <v>305</v>
      </c>
      <c r="D133" t="s">
        <v>29</v>
      </c>
      <c r="E133" s="2" t="str" cm="1">
        <f t="array" ref="E133">_xlfn.XLOOKUP(OrderData[[#This Row],[Customer ID]],Table2_1[[#All],[Customer ID]],Table2_1[[#All],[Customer Name]])</f>
        <v>Bobinette Hindsberg</v>
      </c>
      <c r="F133" s="2">
        <v>2</v>
      </c>
      <c r="G133" s="2" t="str">
        <f>VLOOKUP(OrderData[[#This Row],[Product ID]],products!A:B,2,0)</f>
        <v>Exc</v>
      </c>
      <c r="H133" s="2">
        <f>_xlfn.XLOOKUP(D133, products!A:A, products!E:E)</f>
        <v>7.29</v>
      </c>
      <c r="I133" s="2">
        <f>OrderData[[#This Row],[Quantity]]*OrderData[[#This Row],[Unit Price]]</f>
        <v>14.58</v>
      </c>
      <c r="J133" s="2" t="str">
        <f>_xlfn.XLOOKUP(OrderData[[#This Row],[Customer ID]],Table2_1[Customer ID],Table2_1[Country])</f>
        <v>United States</v>
      </c>
      <c r="K133" s="2" t="str" cm="1">
        <f t="array" ref="K133">_xlfn.XLOOKUP(OrderData[[#This Row],[Customer ID]],Table2_1[[#All],[Customer ID]],Table2_1[[#All],[Loyalty Card]])</f>
        <v>Yes</v>
      </c>
      <c r="L133" s="2" t="str">
        <f>_xlfn.XLOOKUP(OrderData[[#This Row],[Product ID]],products!A:A,products!C:C)</f>
        <v>D</v>
      </c>
      <c r="M133" s="2">
        <f>_xlfn.XLOOKUP(OrderData[[#This Row],[Product ID]],products!A:A,products!D:D)</f>
        <v>0.5</v>
      </c>
    </row>
    <row r="134" spans="1:13" x14ac:dyDescent="0.25">
      <c r="A134" s="2" t="s">
        <v>306</v>
      </c>
      <c r="B134" s="3">
        <v>44043</v>
      </c>
      <c r="C134" s="2" t="s">
        <v>307</v>
      </c>
      <c r="D134" t="s">
        <v>217</v>
      </c>
      <c r="E134" s="2" t="str" cm="1">
        <f t="array" ref="E134">_xlfn.XLOOKUP(OrderData[[#This Row],[Customer ID]],Table2_1[[#All],[Customer ID]],Table2_1[[#All],[Customer Name]])</f>
        <v>Osbert Robins</v>
      </c>
      <c r="F134" s="2">
        <v>5</v>
      </c>
      <c r="G134" s="2" t="str">
        <f>VLOOKUP(OrderData[[#This Row],[Product ID]],products!A:B,2,0)</f>
        <v>Ara</v>
      </c>
      <c r="H134" s="2">
        <f>_xlfn.XLOOKUP(D134, products!A:A, products!E:E)</f>
        <v>29.784999999999997</v>
      </c>
      <c r="I134" s="2">
        <f>OrderData[[#This Row],[Quantity]]*OrderData[[#This Row],[Unit Price]]</f>
        <v>148.92499999999998</v>
      </c>
      <c r="J134" s="2" t="str">
        <f>_xlfn.XLOOKUP(OrderData[[#This Row],[Customer ID]],Table2_1[Customer ID],Table2_1[Country])</f>
        <v>United States</v>
      </c>
      <c r="K134" s="2" t="str" cm="1">
        <f t="array" ref="K134">_xlfn.XLOOKUP(OrderData[[#This Row],[Customer ID]],Table2_1[[#All],[Customer ID]],Table2_1[[#All],[Loyalty Card]])</f>
        <v>Yes</v>
      </c>
      <c r="L134" s="2" t="str">
        <f>_xlfn.XLOOKUP(OrderData[[#This Row],[Product ID]],products!A:A,products!C:C)</f>
        <v>L</v>
      </c>
      <c r="M134" s="2">
        <f>_xlfn.XLOOKUP(OrderData[[#This Row],[Product ID]],products!A:A,products!D:D)</f>
        <v>2.5</v>
      </c>
    </row>
    <row r="135" spans="1:13" x14ac:dyDescent="0.25">
      <c r="A135" s="2" t="s">
        <v>308</v>
      </c>
      <c r="B135" s="3">
        <v>44340</v>
      </c>
      <c r="C135" s="2" t="s">
        <v>309</v>
      </c>
      <c r="D135" t="s">
        <v>26</v>
      </c>
      <c r="E135" s="2" t="str" cm="1">
        <f t="array" ref="E135">_xlfn.XLOOKUP(OrderData[[#This Row],[Customer ID]],Table2_1[[#All],[Customer ID]],Table2_1[[#All],[Customer Name]])</f>
        <v>Othello Syseland</v>
      </c>
      <c r="F135" s="2">
        <v>1</v>
      </c>
      <c r="G135" s="2" t="str">
        <f>VLOOKUP(OrderData[[#This Row],[Product ID]],products!A:B,2,0)</f>
        <v>Lib</v>
      </c>
      <c r="H135" s="2">
        <f>_xlfn.XLOOKUP(D135, products!A:A, products!E:E)</f>
        <v>12.95</v>
      </c>
      <c r="I135" s="2">
        <f>OrderData[[#This Row],[Quantity]]*OrderData[[#This Row],[Unit Price]]</f>
        <v>12.95</v>
      </c>
      <c r="J135" s="2" t="str">
        <f>_xlfn.XLOOKUP(OrderData[[#This Row],[Customer ID]],Table2_1[Customer ID],Table2_1[Country])</f>
        <v>United States</v>
      </c>
      <c r="K135" s="2" t="str" cm="1">
        <f t="array" ref="K135">_xlfn.XLOOKUP(OrderData[[#This Row],[Customer ID]],Table2_1[[#All],[Customer ID]],Table2_1[[#All],[Loyalty Card]])</f>
        <v>No</v>
      </c>
      <c r="L135" s="2" t="str">
        <f>_xlfn.XLOOKUP(OrderData[[#This Row],[Product ID]],products!A:A,products!C:C)</f>
        <v>D</v>
      </c>
      <c r="M135" s="2">
        <f>_xlfn.XLOOKUP(OrderData[[#This Row],[Product ID]],products!A:A,products!D:D)</f>
        <v>1</v>
      </c>
    </row>
    <row r="136" spans="1:13" x14ac:dyDescent="0.25">
      <c r="A136" s="2" t="s">
        <v>310</v>
      </c>
      <c r="B136" s="3">
        <v>44758</v>
      </c>
      <c r="C136" s="2" t="s">
        <v>311</v>
      </c>
      <c r="D136" t="s">
        <v>125</v>
      </c>
      <c r="E136" s="2" t="str" cm="1">
        <f t="array" ref="E136">_xlfn.XLOOKUP(OrderData[[#This Row],[Customer ID]],Table2_1[[#All],[Customer ID]],Table2_1[[#All],[Customer Name]])</f>
        <v>Ewell Hanby</v>
      </c>
      <c r="F136" s="2">
        <v>3</v>
      </c>
      <c r="G136" s="2" t="str">
        <f>VLOOKUP(OrderData[[#This Row],[Product ID]],products!A:B,2,0)</f>
        <v>Exc</v>
      </c>
      <c r="H136" s="2">
        <f>_xlfn.XLOOKUP(D136, products!A:A, products!E:E)</f>
        <v>31.624999999999996</v>
      </c>
      <c r="I136" s="2">
        <f>OrderData[[#This Row],[Quantity]]*OrderData[[#This Row],[Unit Price]]</f>
        <v>94.874999999999986</v>
      </c>
      <c r="J136" s="2" t="str">
        <f>_xlfn.XLOOKUP(OrderData[[#This Row],[Customer ID]],Table2_1[Customer ID],Table2_1[Country])</f>
        <v>United States</v>
      </c>
      <c r="K136" s="2" t="str" cm="1">
        <f t="array" ref="K136">_xlfn.XLOOKUP(OrderData[[#This Row],[Customer ID]],Table2_1[[#All],[Customer ID]],Table2_1[[#All],[Loyalty Card]])</f>
        <v>Yes</v>
      </c>
      <c r="L136" s="2" t="str">
        <f>_xlfn.XLOOKUP(OrderData[[#This Row],[Product ID]],products!A:A,products!C:C)</f>
        <v>M</v>
      </c>
      <c r="M136" s="2">
        <f>_xlfn.XLOOKUP(OrderData[[#This Row],[Product ID]],products!A:A,products!D:D)</f>
        <v>2.5</v>
      </c>
    </row>
    <row r="137" spans="1:13" x14ac:dyDescent="0.25">
      <c r="A137" s="2" t="s">
        <v>312</v>
      </c>
      <c r="B137" s="3">
        <v>44232</v>
      </c>
      <c r="C137" s="2" t="s">
        <v>313</v>
      </c>
      <c r="D137" t="s">
        <v>205</v>
      </c>
      <c r="E137" s="2" t="str" cm="1">
        <f t="array" ref="E137">_xlfn.XLOOKUP(OrderData[[#This Row],[Customer ID]],Table2_1[[#All],[Customer ID]],Table2_1[[#All],[Customer Name]])</f>
        <v>Blancha McAmish</v>
      </c>
      <c r="F137" s="2">
        <v>5</v>
      </c>
      <c r="G137" s="2" t="str">
        <f>VLOOKUP(OrderData[[#This Row],[Product ID]],products!A:B,2,0)</f>
        <v>Ara</v>
      </c>
      <c r="H137" s="2">
        <f>_xlfn.XLOOKUP(D137, products!A:A, products!E:E)</f>
        <v>7.77</v>
      </c>
      <c r="I137" s="2">
        <f>OrderData[[#This Row],[Quantity]]*OrderData[[#This Row],[Unit Price]]</f>
        <v>38.849999999999994</v>
      </c>
      <c r="J137" s="2" t="str">
        <f>_xlfn.XLOOKUP(OrderData[[#This Row],[Customer ID]],Table2_1[Customer ID],Table2_1[Country])</f>
        <v>United States</v>
      </c>
      <c r="K137" s="2" t="str" cm="1">
        <f t="array" ref="K137">_xlfn.XLOOKUP(OrderData[[#This Row],[Customer ID]],Table2_1[[#All],[Customer ID]],Table2_1[[#All],[Loyalty Card]])</f>
        <v>Yes</v>
      </c>
      <c r="L137" s="2" t="str">
        <f>_xlfn.XLOOKUP(OrderData[[#This Row],[Product ID]],products!A:A,products!C:C)</f>
        <v>L</v>
      </c>
      <c r="M137" s="2">
        <f>_xlfn.XLOOKUP(OrderData[[#This Row],[Product ID]],products!A:A,products!D:D)</f>
        <v>0.5</v>
      </c>
    </row>
    <row r="138" spans="1:13" x14ac:dyDescent="0.25">
      <c r="A138" s="2" t="s">
        <v>314</v>
      </c>
      <c r="B138" s="3">
        <v>44406</v>
      </c>
      <c r="C138" s="2" t="s">
        <v>315</v>
      </c>
      <c r="D138" t="s">
        <v>67</v>
      </c>
      <c r="E138" s="2" t="str" cm="1">
        <f t="array" ref="E138">_xlfn.XLOOKUP(OrderData[[#This Row],[Customer ID]],Table2_1[[#All],[Customer ID]],Table2_1[[#All],[Customer Name]])</f>
        <v>Lowell Keenleyside</v>
      </c>
      <c r="F138" s="2">
        <v>4</v>
      </c>
      <c r="G138" s="2" t="str">
        <f>VLOOKUP(OrderData[[#This Row],[Product ID]],products!A:B,2,0)</f>
        <v>Ara</v>
      </c>
      <c r="H138" s="2">
        <f>_xlfn.XLOOKUP(D138, products!A:A, products!E:E)</f>
        <v>2.9849999999999999</v>
      </c>
      <c r="I138" s="2">
        <f>OrderData[[#This Row],[Quantity]]*OrderData[[#This Row],[Unit Price]]</f>
        <v>11.94</v>
      </c>
      <c r="J138" s="2" t="str">
        <f>_xlfn.XLOOKUP(OrderData[[#This Row],[Customer ID]],Table2_1[Customer ID],Table2_1[Country])</f>
        <v>United States</v>
      </c>
      <c r="K138" s="2" t="str" cm="1">
        <f t="array" ref="K138">_xlfn.XLOOKUP(OrderData[[#This Row],[Customer ID]],Table2_1[[#All],[Customer ID]],Table2_1[[#All],[Loyalty Card]])</f>
        <v>No</v>
      </c>
      <c r="L138" s="2" t="str">
        <f>_xlfn.XLOOKUP(OrderData[[#This Row],[Product ID]],products!A:A,products!C:C)</f>
        <v>D</v>
      </c>
      <c r="M138" s="2">
        <f>_xlfn.XLOOKUP(OrderData[[#This Row],[Product ID]],products!A:A,products!D:D)</f>
        <v>0.2</v>
      </c>
    </row>
    <row r="139" spans="1:13" x14ac:dyDescent="0.25">
      <c r="A139" s="2" t="s">
        <v>316</v>
      </c>
      <c r="B139" s="3">
        <v>44637</v>
      </c>
      <c r="C139" s="2" t="s">
        <v>317</v>
      </c>
      <c r="D139" t="s">
        <v>43</v>
      </c>
      <c r="E139" s="2" t="str" cm="1">
        <f t="array" ref="E139">_xlfn.XLOOKUP(OrderData[[#This Row],[Customer ID]],Table2_1[[#All],[Customer ID]],Table2_1[[#All],[Customer Name]])</f>
        <v>Elonore Joliffe</v>
      </c>
      <c r="F139" s="2">
        <v>3</v>
      </c>
      <c r="G139" s="2" t="str">
        <f>VLOOKUP(OrderData[[#This Row],[Product ID]],products!A:B,2,0)</f>
        <v>Exc</v>
      </c>
      <c r="H139" s="2">
        <f>_xlfn.XLOOKUP(D139, products!A:A, products!E:E)</f>
        <v>34.154999999999994</v>
      </c>
      <c r="I139" s="2">
        <f>OrderData[[#This Row],[Quantity]]*OrderData[[#This Row],[Unit Price]]</f>
        <v>102.46499999999997</v>
      </c>
      <c r="J139" s="2" t="str">
        <f>_xlfn.XLOOKUP(OrderData[[#This Row],[Customer ID]],Table2_1[Customer ID],Table2_1[Country])</f>
        <v>Ireland</v>
      </c>
      <c r="K139" s="2" t="str" cm="1">
        <f t="array" ref="K139">_xlfn.XLOOKUP(OrderData[[#This Row],[Customer ID]],Table2_1[[#All],[Customer ID]],Table2_1[[#All],[Loyalty Card]])</f>
        <v>No</v>
      </c>
      <c r="L139" s="2" t="str">
        <f>_xlfn.XLOOKUP(OrderData[[#This Row],[Product ID]],products!A:A,products!C:C)</f>
        <v>L</v>
      </c>
      <c r="M139" s="2">
        <f>_xlfn.XLOOKUP(OrderData[[#This Row],[Product ID]],products!A:A,products!D:D)</f>
        <v>2.5</v>
      </c>
    </row>
    <row r="140" spans="1:13" x14ac:dyDescent="0.25">
      <c r="A140" s="2" t="s">
        <v>318</v>
      </c>
      <c r="B140" s="3">
        <v>44238</v>
      </c>
      <c r="C140" s="2" t="s">
        <v>319</v>
      </c>
      <c r="D140" t="s">
        <v>258</v>
      </c>
      <c r="E140" s="2" t="str" cm="1">
        <f t="array" ref="E140">_xlfn.XLOOKUP(OrderData[[#This Row],[Customer ID]],Table2_1[[#All],[Customer ID]],Table2_1[[#All],[Customer Name]])</f>
        <v>Abraham Coleman</v>
      </c>
      <c r="F140" s="2">
        <v>4</v>
      </c>
      <c r="G140" s="2" t="str">
        <f>VLOOKUP(OrderData[[#This Row],[Product ID]],products!A:B,2,0)</f>
        <v>Exc</v>
      </c>
      <c r="H140" s="2">
        <f>_xlfn.XLOOKUP(D140, products!A:A, products!E:E)</f>
        <v>12.15</v>
      </c>
      <c r="I140" s="2">
        <f>OrderData[[#This Row],[Quantity]]*OrderData[[#This Row],[Unit Price]]</f>
        <v>48.6</v>
      </c>
      <c r="J140" s="2" t="str">
        <f>_xlfn.XLOOKUP(OrderData[[#This Row],[Customer ID]],Table2_1[Customer ID],Table2_1[Country])</f>
        <v>United States</v>
      </c>
      <c r="K140" s="2" t="str" cm="1">
        <f t="array" ref="K140">_xlfn.XLOOKUP(OrderData[[#This Row],[Customer ID]],Table2_1[[#All],[Customer ID]],Table2_1[[#All],[Loyalty Card]])</f>
        <v>No</v>
      </c>
      <c r="L140" s="2" t="str">
        <f>_xlfn.XLOOKUP(OrderData[[#This Row],[Product ID]],products!A:A,products!C:C)</f>
        <v>D</v>
      </c>
      <c r="M140" s="2">
        <f>_xlfn.XLOOKUP(OrderData[[#This Row],[Product ID]],products!A:A,products!D:D)</f>
        <v>1</v>
      </c>
    </row>
    <row r="141" spans="1:13" x14ac:dyDescent="0.25">
      <c r="A141" s="2" t="s">
        <v>320</v>
      </c>
      <c r="B141" s="3">
        <v>43509</v>
      </c>
      <c r="C141" s="2" t="s">
        <v>321</v>
      </c>
      <c r="D141" t="s">
        <v>26</v>
      </c>
      <c r="E141" s="2" t="str" cm="1">
        <f t="array" ref="E141">_xlfn.XLOOKUP(OrderData[[#This Row],[Customer ID]],Table2_1[[#All],[Customer ID]],Table2_1[[#All],[Customer Name]])</f>
        <v>Rivy Farington</v>
      </c>
      <c r="F141" s="2">
        <v>6</v>
      </c>
      <c r="G141" s="2" t="str">
        <f>VLOOKUP(OrderData[[#This Row],[Product ID]],products!A:B,2,0)</f>
        <v>Lib</v>
      </c>
      <c r="H141" s="2">
        <f>_xlfn.XLOOKUP(D141, products!A:A, products!E:E)</f>
        <v>12.95</v>
      </c>
      <c r="I141" s="2">
        <f>OrderData[[#This Row],[Quantity]]*OrderData[[#This Row],[Unit Price]]</f>
        <v>77.699999999999989</v>
      </c>
      <c r="J141" s="2" t="str">
        <f>_xlfn.XLOOKUP(OrderData[[#This Row],[Customer ID]],Table2_1[Customer ID],Table2_1[Country])</f>
        <v>United States</v>
      </c>
      <c r="K141" s="2" t="str" cm="1">
        <f t="array" ref="K141">_xlfn.XLOOKUP(OrderData[[#This Row],[Customer ID]],Table2_1[[#All],[Customer ID]],Table2_1[[#All],[Loyalty Card]])</f>
        <v>Yes</v>
      </c>
      <c r="L141" s="2" t="str">
        <f>_xlfn.XLOOKUP(OrderData[[#This Row],[Product ID]],products!A:A,products!C:C)</f>
        <v>D</v>
      </c>
      <c r="M141" s="2">
        <f>_xlfn.XLOOKUP(OrderData[[#This Row],[Product ID]],products!A:A,products!D:D)</f>
        <v>1</v>
      </c>
    </row>
    <row r="142" spans="1:13" x14ac:dyDescent="0.25">
      <c r="A142" s="2" t="s">
        <v>322</v>
      </c>
      <c r="B142" s="3">
        <v>44694</v>
      </c>
      <c r="C142" s="2" t="s">
        <v>323</v>
      </c>
      <c r="D142" t="s">
        <v>122</v>
      </c>
      <c r="E142" s="2" t="str" cm="1">
        <f t="array" ref="E142">_xlfn.XLOOKUP(OrderData[[#This Row],[Customer ID]],Table2_1[[#All],[Customer ID]],Table2_1[[#All],[Customer Name]])</f>
        <v>Vallie Kundt</v>
      </c>
      <c r="F142" s="2">
        <v>1</v>
      </c>
      <c r="G142" s="2" t="str">
        <f>VLOOKUP(OrderData[[#This Row],[Product ID]],products!A:B,2,0)</f>
        <v>Lib</v>
      </c>
      <c r="H142" s="2">
        <f>_xlfn.XLOOKUP(D142, products!A:A, products!E:E)</f>
        <v>29.784999999999997</v>
      </c>
      <c r="I142" s="2">
        <f>OrderData[[#This Row],[Quantity]]*OrderData[[#This Row],[Unit Price]]</f>
        <v>29.784999999999997</v>
      </c>
      <c r="J142" s="2" t="str">
        <f>_xlfn.XLOOKUP(OrderData[[#This Row],[Customer ID]],Table2_1[Customer ID],Table2_1[Country])</f>
        <v>Ireland</v>
      </c>
      <c r="K142" s="2" t="str" cm="1">
        <f t="array" ref="K142">_xlfn.XLOOKUP(OrderData[[#This Row],[Customer ID]],Table2_1[[#All],[Customer ID]],Table2_1[[#All],[Loyalty Card]])</f>
        <v>Yes</v>
      </c>
      <c r="L142" s="2" t="str">
        <f>_xlfn.XLOOKUP(OrderData[[#This Row],[Product ID]],products!A:A,products!C:C)</f>
        <v>D</v>
      </c>
      <c r="M142" s="2">
        <f>_xlfn.XLOOKUP(OrderData[[#This Row],[Product ID]],products!A:A,products!D:D)</f>
        <v>2.5</v>
      </c>
    </row>
    <row r="143" spans="1:13" x14ac:dyDescent="0.25">
      <c r="A143" s="2" t="s">
        <v>324</v>
      </c>
      <c r="B143" s="3">
        <v>43970</v>
      </c>
      <c r="C143" s="2" t="s">
        <v>325</v>
      </c>
      <c r="D143" t="s">
        <v>128</v>
      </c>
      <c r="E143" s="2" t="str" cm="1">
        <f t="array" ref="E143">_xlfn.XLOOKUP(OrderData[[#This Row],[Customer ID]],Table2_1[[#All],[Customer ID]],Table2_1[[#All],[Customer Name]])</f>
        <v>Boyd Bett</v>
      </c>
      <c r="F143" s="2">
        <v>4</v>
      </c>
      <c r="G143" s="2" t="str">
        <f>VLOOKUP(OrderData[[#This Row],[Product ID]],products!A:B,2,0)</f>
        <v>Ara</v>
      </c>
      <c r="H143" s="2">
        <f>_xlfn.XLOOKUP(D143, products!A:A, products!E:E)</f>
        <v>3.8849999999999998</v>
      </c>
      <c r="I143" s="2">
        <f>OrderData[[#This Row],[Quantity]]*OrderData[[#This Row],[Unit Price]]</f>
        <v>15.54</v>
      </c>
      <c r="J143" s="2" t="str">
        <f>_xlfn.XLOOKUP(OrderData[[#This Row],[Customer ID]],Table2_1[Customer ID],Table2_1[Country])</f>
        <v>United States</v>
      </c>
      <c r="K143" s="2" t="str" cm="1">
        <f t="array" ref="K143">_xlfn.XLOOKUP(OrderData[[#This Row],[Customer ID]],Table2_1[[#All],[Customer ID]],Table2_1[[#All],[Loyalty Card]])</f>
        <v>Yes</v>
      </c>
      <c r="L143" s="2" t="str">
        <f>_xlfn.XLOOKUP(OrderData[[#This Row],[Product ID]],products!A:A,products!C:C)</f>
        <v>L</v>
      </c>
      <c r="M143" s="2">
        <f>_xlfn.XLOOKUP(OrderData[[#This Row],[Product ID]],products!A:A,products!D:D)</f>
        <v>0.2</v>
      </c>
    </row>
    <row r="144" spans="1:13" x14ac:dyDescent="0.25">
      <c r="A144" s="2" t="s">
        <v>326</v>
      </c>
      <c r="B144" s="3">
        <v>44678</v>
      </c>
      <c r="C144" s="2" t="s">
        <v>327</v>
      </c>
      <c r="D144" t="s">
        <v>43</v>
      </c>
      <c r="E144" s="2" t="str" cm="1">
        <f t="array" ref="E144">_xlfn.XLOOKUP(OrderData[[#This Row],[Customer ID]],Table2_1[[#All],[Customer ID]],Table2_1[[#All],[Customer Name]])</f>
        <v>Julio Armytage</v>
      </c>
      <c r="F144" s="2">
        <v>4</v>
      </c>
      <c r="G144" s="2" t="str">
        <f>VLOOKUP(OrderData[[#This Row],[Product ID]],products!A:B,2,0)</f>
        <v>Exc</v>
      </c>
      <c r="H144" s="2">
        <f>_xlfn.XLOOKUP(D144, products!A:A, products!E:E)</f>
        <v>34.154999999999994</v>
      </c>
      <c r="I144" s="2">
        <f>OrderData[[#This Row],[Quantity]]*OrderData[[#This Row],[Unit Price]]</f>
        <v>136.61999999999998</v>
      </c>
      <c r="J144" s="2" t="str">
        <f>_xlfn.XLOOKUP(OrderData[[#This Row],[Customer ID]],Table2_1[Customer ID],Table2_1[Country])</f>
        <v>Ireland</v>
      </c>
      <c r="K144" s="2" t="str" cm="1">
        <f t="array" ref="K144">_xlfn.XLOOKUP(OrderData[[#This Row],[Customer ID]],Table2_1[[#All],[Customer ID]],Table2_1[[#All],[Loyalty Card]])</f>
        <v>Yes</v>
      </c>
      <c r="L144" s="2" t="str">
        <f>_xlfn.XLOOKUP(OrderData[[#This Row],[Product ID]],products!A:A,products!C:C)</f>
        <v>L</v>
      </c>
      <c r="M144" s="2">
        <f>_xlfn.XLOOKUP(OrderData[[#This Row],[Product ID]],products!A:A,products!D:D)</f>
        <v>2.5</v>
      </c>
    </row>
    <row r="145" spans="1:13" x14ac:dyDescent="0.25">
      <c r="A145" s="2" t="s">
        <v>328</v>
      </c>
      <c r="B145" s="3">
        <v>44083</v>
      </c>
      <c r="C145" s="2" t="s">
        <v>329</v>
      </c>
      <c r="D145" t="s">
        <v>91</v>
      </c>
      <c r="E145" s="2" t="str" cm="1">
        <f t="array" ref="E145">_xlfn.XLOOKUP(OrderData[[#This Row],[Customer ID]],Table2_1[[#All],[Customer ID]],Table2_1[[#All],[Customer Name]])</f>
        <v>Deana Staite</v>
      </c>
      <c r="F145" s="2">
        <v>2</v>
      </c>
      <c r="G145" s="2" t="str">
        <f>VLOOKUP(OrderData[[#This Row],[Product ID]],products!A:B,2,0)</f>
        <v>Lib</v>
      </c>
      <c r="H145" s="2">
        <f>_xlfn.XLOOKUP(D145, products!A:A, products!E:E)</f>
        <v>8.73</v>
      </c>
      <c r="I145" s="2">
        <f>OrderData[[#This Row],[Quantity]]*OrderData[[#This Row],[Unit Price]]</f>
        <v>17.46</v>
      </c>
      <c r="J145" s="2" t="str">
        <f>_xlfn.XLOOKUP(OrderData[[#This Row],[Customer ID]],Table2_1[Customer ID],Table2_1[Country])</f>
        <v>United States</v>
      </c>
      <c r="K145" s="2" t="str" cm="1">
        <f t="array" ref="K145">_xlfn.XLOOKUP(OrderData[[#This Row],[Customer ID]],Table2_1[[#All],[Customer ID]],Table2_1[[#All],[Loyalty Card]])</f>
        <v>No</v>
      </c>
      <c r="L145" s="2" t="str">
        <f>_xlfn.XLOOKUP(OrderData[[#This Row],[Product ID]],products!A:A,products!C:C)</f>
        <v>M</v>
      </c>
      <c r="M145" s="2">
        <f>_xlfn.XLOOKUP(OrderData[[#This Row],[Product ID]],products!A:A,products!D:D)</f>
        <v>0.5</v>
      </c>
    </row>
    <row r="146" spans="1:13" x14ac:dyDescent="0.25">
      <c r="A146" s="2" t="s">
        <v>330</v>
      </c>
      <c r="B146" s="3">
        <v>44265</v>
      </c>
      <c r="C146" s="2" t="s">
        <v>331</v>
      </c>
      <c r="D146" t="s">
        <v>43</v>
      </c>
      <c r="E146" s="2" t="str" cm="1">
        <f t="array" ref="E146">_xlfn.XLOOKUP(OrderData[[#This Row],[Customer ID]],Table2_1[[#All],[Customer ID]],Table2_1[[#All],[Customer Name]])</f>
        <v>Winn Keyse</v>
      </c>
      <c r="F146" s="2">
        <v>2</v>
      </c>
      <c r="G146" s="2" t="str">
        <f>VLOOKUP(OrderData[[#This Row],[Product ID]],products!A:B,2,0)</f>
        <v>Exc</v>
      </c>
      <c r="H146" s="2">
        <f>_xlfn.XLOOKUP(D146, products!A:A, products!E:E)</f>
        <v>34.154999999999994</v>
      </c>
      <c r="I146" s="2">
        <f>OrderData[[#This Row],[Quantity]]*OrderData[[#This Row],[Unit Price]]</f>
        <v>68.309999999999988</v>
      </c>
      <c r="J146" s="2" t="str">
        <f>_xlfn.XLOOKUP(OrderData[[#This Row],[Customer ID]],Table2_1[Customer ID],Table2_1[Country])</f>
        <v>United States</v>
      </c>
      <c r="K146" s="2" t="str" cm="1">
        <f t="array" ref="K146">_xlfn.XLOOKUP(OrderData[[#This Row],[Customer ID]],Table2_1[[#All],[Customer ID]],Table2_1[[#All],[Loyalty Card]])</f>
        <v>Yes</v>
      </c>
      <c r="L146" s="2" t="str">
        <f>_xlfn.XLOOKUP(OrderData[[#This Row],[Product ID]],products!A:A,products!C:C)</f>
        <v>L</v>
      </c>
      <c r="M146" s="2">
        <f>_xlfn.XLOOKUP(OrderData[[#This Row],[Product ID]],products!A:A,products!D:D)</f>
        <v>2.5</v>
      </c>
    </row>
    <row r="147" spans="1:13" x14ac:dyDescent="0.25">
      <c r="A147" s="2" t="s">
        <v>332</v>
      </c>
      <c r="B147" s="3">
        <v>43562</v>
      </c>
      <c r="C147" s="2" t="s">
        <v>333</v>
      </c>
      <c r="D147" t="s">
        <v>90</v>
      </c>
      <c r="E147" s="2" t="str" cm="1">
        <f t="array" ref="E147">_xlfn.XLOOKUP(OrderData[[#This Row],[Customer ID]],Table2_1[[#All],[Customer ID]],Table2_1[[#All],[Customer Name]])</f>
        <v>Osmund Clausen-Thue</v>
      </c>
      <c r="F147" s="2">
        <v>4</v>
      </c>
      <c r="G147" s="2" t="str">
        <f>VLOOKUP(OrderData[[#This Row],[Product ID]],products!A:B,2,0)</f>
        <v>Lib</v>
      </c>
      <c r="H147" s="2">
        <f>_xlfn.XLOOKUP(D147, products!A:A, products!E:E)</f>
        <v>4.3650000000000002</v>
      </c>
      <c r="I147" s="2">
        <f>OrderData[[#This Row],[Quantity]]*OrderData[[#This Row],[Unit Price]]</f>
        <v>17.46</v>
      </c>
      <c r="J147" s="2" t="str">
        <f>_xlfn.XLOOKUP(OrderData[[#This Row],[Customer ID]],Table2_1[Customer ID],Table2_1[Country])</f>
        <v>United States</v>
      </c>
      <c r="K147" s="2" t="str" cm="1">
        <f t="array" ref="K147">_xlfn.XLOOKUP(OrderData[[#This Row],[Customer ID]],Table2_1[[#All],[Customer ID]],Table2_1[[#All],[Loyalty Card]])</f>
        <v>No</v>
      </c>
      <c r="L147" s="2" t="str">
        <f>_xlfn.XLOOKUP(OrderData[[#This Row],[Product ID]],products!A:A,products!C:C)</f>
        <v>M</v>
      </c>
      <c r="M147" s="2">
        <f>_xlfn.XLOOKUP(OrderData[[#This Row],[Product ID]],products!A:A,products!D:D)</f>
        <v>0.2</v>
      </c>
    </row>
    <row r="148" spans="1:13" x14ac:dyDescent="0.25">
      <c r="A148" s="2" t="s">
        <v>334</v>
      </c>
      <c r="B148" s="3">
        <v>44024</v>
      </c>
      <c r="C148" s="2" t="s">
        <v>335</v>
      </c>
      <c r="D148" t="s">
        <v>109</v>
      </c>
      <c r="E148" s="2" t="str" cm="1">
        <f t="array" ref="E148">_xlfn.XLOOKUP(OrderData[[#This Row],[Customer ID]],Table2_1[[#All],[Customer ID]],Table2_1[[#All],[Customer Name]])</f>
        <v>Leonore Francisco</v>
      </c>
      <c r="F148" s="2">
        <v>3</v>
      </c>
      <c r="G148" s="2" t="str">
        <f>VLOOKUP(OrderData[[#This Row],[Product ID]],products!A:B,2,0)</f>
        <v>Lib</v>
      </c>
      <c r="H148" s="2">
        <f>_xlfn.XLOOKUP(D148, products!A:A, products!E:E)</f>
        <v>14.55</v>
      </c>
      <c r="I148" s="2">
        <f>OrderData[[#This Row],[Quantity]]*OrderData[[#This Row],[Unit Price]]</f>
        <v>43.650000000000006</v>
      </c>
      <c r="J148" s="2" t="str">
        <f>_xlfn.XLOOKUP(OrderData[[#This Row],[Customer ID]],Table2_1[Customer ID],Table2_1[Country])</f>
        <v>United States</v>
      </c>
      <c r="K148" s="2" t="str" cm="1">
        <f t="array" ref="K148">_xlfn.XLOOKUP(OrderData[[#This Row],[Customer ID]],Table2_1[[#All],[Customer ID]],Table2_1[[#All],[Loyalty Card]])</f>
        <v>No</v>
      </c>
      <c r="L148" s="2" t="str">
        <f>_xlfn.XLOOKUP(OrderData[[#This Row],[Product ID]],products!A:A,products!C:C)</f>
        <v>M</v>
      </c>
      <c r="M148" s="2">
        <f>_xlfn.XLOOKUP(OrderData[[#This Row],[Product ID]],products!A:A,products!D:D)</f>
        <v>1</v>
      </c>
    </row>
    <row r="149" spans="1:13" x14ac:dyDescent="0.25">
      <c r="A149" s="2" t="s">
        <v>334</v>
      </c>
      <c r="B149" s="3">
        <v>44024</v>
      </c>
      <c r="C149" s="2" t="s">
        <v>335</v>
      </c>
      <c r="D149" t="s">
        <v>22</v>
      </c>
      <c r="E149" s="2" t="str" cm="1">
        <f t="array" ref="E149">_xlfn.XLOOKUP(OrderData[[#This Row],[Customer ID]],Table2_1[[#All],[Customer ID]],Table2_1[[#All],[Customer Name]])</f>
        <v>Leonore Francisco</v>
      </c>
      <c r="F149" s="2">
        <v>2</v>
      </c>
      <c r="G149" s="2" t="str">
        <f>VLOOKUP(OrderData[[#This Row],[Product ID]],products!A:B,2,0)</f>
        <v>Exc</v>
      </c>
      <c r="H149" s="2">
        <f>_xlfn.XLOOKUP(D149, products!A:A, products!E:E)</f>
        <v>13.75</v>
      </c>
      <c r="I149" s="2">
        <f>OrderData[[#This Row],[Quantity]]*OrderData[[#This Row],[Unit Price]]</f>
        <v>27.5</v>
      </c>
      <c r="J149" s="2" t="str">
        <f>_xlfn.XLOOKUP(OrderData[[#This Row],[Customer ID]],Table2_1[Customer ID],Table2_1[Country])</f>
        <v>United States</v>
      </c>
      <c r="K149" s="2" t="str" cm="1">
        <f t="array" ref="K149">_xlfn.XLOOKUP(OrderData[[#This Row],[Customer ID]],Table2_1[[#All],[Customer ID]],Table2_1[[#All],[Loyalty Card]])</f>
        <v>No</v>
      </c>
      <c r="L149" s="2" t="str">
        <f>_xlfn.XLOOKUP(OrderData[[#This Row],[Product ID]],products!A:A,products!C:C)</f>
        <v>M</v>
      </c>
      <c r="M149" s="2">
        <f>_xlfn.XLOOKUP(OrderData[[#This Row],[Product ID]],products!A:A,products!D:D)</f>
        <v>1</v>
      </c>
    </row>
    <row r="150" spans="1:13" x14ac:dyDescent="0.25">
      <c r="A150" s="2" t="s">
        <v>336</v>
      </c>
      <c r="B150" s="3">
        <v>44551</v>
      </c>
      <c r="C150" s="2" t="s">
        <v>337</v>
      </c>
      <c r="D150" t="s">
        <v>64</v>
      </c>
      <c r="E150" s="2" t="str" cm="1">
        <f t="array" ref="E150">_xlfn.XLOOKUP(OrderData[[#This Row],[Customer ID]],Table2_1[[#All],[Customer ID]],Table2_1[[#All],[Customer Name]])</f>
        <v>Giacobo Skingle</v>
      </c>
      <c r="F150" s="2">
        <v>5</v>
      </c>
      <c r="G150" s="2" t="str">
        <f>VLOOKUP(OrderData[[#This Row],[Product ID]],products!A:B,2,0)</f>
        <v>Exc</v>
      </c>
      <c r="H150" s="2">
        <f>_xlfn.XLOOKUP(D150, products!A:A, products!E:E)</f>
        <v>3.645</v>
      </c>
      <c r="I150" s="2">
        <f>OrderData[[#This Row],[Quantity]]*OrderData[[#This Row],[Unit Price]]</f>
        <v>18.225000000000001</v>
      </c>
      <c r="J150" s="2" t="str">
        <f>_xlfn.XLOOKUP(OrderData[[#This Row],[Customer ID]],Table2_1[Customer ID],Table2_1[Country])</f>
        <v>United States</v>
      </c>
      <c r="K150" s="2" t="str" cm="1">
        <f t="array" ref="K150">_xlfn.XLOOKUP(OrderData[[#This Row],[Customer ID]],Table2_1[[#All],[Customer ID]],Table2_1[[#All],[Loyalty Card]])</f>
        <v>Yes</v>
      </c>
      <c r="L150" s="2" t="str">
        <f>_xlfn.XLOOKUP(OrderData[[#This Row],[Product ID]],products!A:A,products!C:C)</f>
        <v>D</v>
      </c>
      <c r="M150" s="2">
        <f>_xlfn.XLOOKUP(OrderData[[#This Row],[Product ID]],products!A:A,products!D:D)</f>
        <v>0.2</v>
      </c>
    </row>
    <row r="151" spans="1:13" x14ac:dyDescent="0.25">
      <c r="A151" s="2" t="s">
        <v>338</v>
      </c>
      <c r="B151" s="3">
        <v>44108</v>
      </c>
      <c r="C151" s="2" t="s">
        <v>339</v>
      </c>
      <c r="D151" t="s">
        <v>184</v>
      </c>
      <c r="E151" s="2" t="str" cm="1">
        <f t="array" ref="E151">_xlfn.XLOOKUP(OrderData[[#This Row],[Customer ID]],Table2_1[[#All],[Customer ID]],Table2_1[[#All],[Customer Name]])</f>
        <v>Gerard Pirdy</v>
      </c>
      <c r="F151" s="2">
        <v>2</v>
      </c>
      <c r="G151" s="2" t="str">
        <f>VLOOKUP(OrderData[[#This Row],[Product ID]],products!A:B,2,0)</f>
        <v>Ara</v>
      </c>
      <c r="H151" s="2">
        <f>_xlfn.XLOOKUP(D151, products!A:A, products!E:E)</f>
        <v>25.874999999999996</v>
      </c>
      <c r="I151" s="2">
        <f>OrderData[[#This Row],[Quantity]]*OrderData[[#This Row],[Unit Price]]</f>
        <v>51.749999999999993</v>
      </c>
      <c r="J151" s="2" t="str">
        <f>_xlfn.XLOOKUP(OrderData[[#This Row],[Customer ID]],Table2_1[Customer ID],Table2_1[Country])</f>
        <v>United States</v>
      </c>
      <c r="K151" s="2" t="str" cm="1">
        <f t="array" ref="K151">_xlfn.XLOOKUP(OrderData[[#This Row],[Customer ID]],Table2_1[[#All],[Customer ID]],Table2_1[[#All],[Loyalty Card]])</f>
        <v>Yes</v>
      </c>
      <c r="L151" s="2" t="str">
        <f>_xlfn.XLOOKUP(OrderData[[#This Row],[Product ID]],products!A:A,products!C:C)</f>
        <v>M</v>
      </c>
      <c r="M151" s="2">
        <f>_xlfn.XLOOKUP(OrderData[[#This Row],[Product ID]],products!A:A,products!D:D)</f>
        <v>2.5</v>
      </c>
    </row>
    <row r="152" spans="1:13" x14ac:dyDescent="0.25">
      <c r="A152" s="2" t="s">
        <v>340</v>
      </c>
      <c r="B152" s="3">
        <v>44051</v>
      </c>
      <c r="C152" s="2" t="s">
        <v>341</v>
      </c>
      <c r="D152" t="s">
        <v>26</v>
      </c>
      <c r="E152" s="2" t="str" cm="1">
        <f t="array" ref="E152">_xlfn.XLOOKUP(OrderData[[#This Row],[Customer ID]],Table2_1[[#All],[Customer ID]],Table2_1[[#All],[Customer Name]])</f>
        <v>Jacinthe Balsillie</v>
      </c>
      <c r="F152" s="2">
        <v>1</v>
      </c>
      <c r="G152" s="2" t="str">
        <f>VLOOKUP(OrderData[[#This Row],[Product ID]],products!A:B,2,0)</f>
        <v>Lib</v>
      </c>
      <c r="H152" s="2">
        <f>_xlfn.XLOOKUP(D152, products!A:A, products!E:E)</f>
        <v>12.95</v>
      </c>
      <c r="I152" s="2">
        <f>OrderData[[#This Row],[Quantity]]*OrderData[[#This Row],[Unit Price]]</f>
        <v>12.95</v>
      </c>
      <c r="J152" s="2" t="str">
        <f>_xlfn.XLOOKUP(OrderData[[#This Row],[Customer ID]],Table2_1[Customer ID],Table2_1[Country])</f>
        <v>United States</v>
      </c>
      <c r="K152" s="2" t="str" cm="1">
        <f t="array" ref="K152">_xlfn.XLOOKUP(OrderData[[#This Row],[Customer ID]],Table2_1[[#All],[Customer ID]],Table2_1[[#All],[Loyalty Card]])</f>
        <v>Yes</v>
      </c>
      <c r="L152" s="2" t="str">
        <f>_xlfn.XLOOKUP(OrderData[[#This Row],[Product ID]],products!A:A,products!C:C)</f>
        <v>D</v>
      </c>
      <c r="M152" s="2">
        <f>_xlfn.XLOOKUP(OrderData[[#This Row],[Product ID]],products!A:A,products!D:D)</f>
        <v>1</v>
      </c>
    </row>
    <row r="153" spans="1:13" x14ac:dyDescent="0.25">
      <c r="A153" s="2" t="s">
        <v>342</v>
      </c>
      <c r="B153" s="3">
        <v>44115</v>
      </c>
      <c r="C153" s="2" t="s">
        <v>343</v>
      </c>
      <c r="D153" t="s">
        <v>74</v>
      </c>
      <c r="E153" s="2" t="str" cm="1">
        <f t="array" ref="E153">_xlfn.XLOOKUP(OrderData[[#This Row],[Customer ID]],Table2_1[[#All],[Customer ID]],Table2_1[[#All],[Customer Name]])</f>
        <v>Quinton Fouracres</v>
      </c>
      <c r="F153" s="2">
        <v>3</v>
      </c>
      <c r="G153" s="2" t="str">
        <f>VLOOKUP(OrderData[[#This Row],[Product ID]],products!A:B,2,0)</f>
        <v>Ara</v>
      </c>
      <c r="H153" s="2">
        <f>_xlfn.XLOOKUP(D153, products!A:A, products!E:E)</f>
        <v>11.25</v>
      </c>
      <c r="I153" s="2">
        <f>OrderData[[#This Row],[Quantity]]*OrderData[[#This Row],[Unit Price]]</f>
        <v>33.75</v>
      </c>
      <c r="J153" s="2" t="str">
        <f>_xlfn.XLOOKUP(OrderData[[#This Row],[Customer ID]],Table2_1[Customer ID],Table2_1[Country])</f>
        <v>United States</v>
      </c>
      <c r="K153" s="2" t="str" cm="1">
        <f t="array" ref="K153">_xlfn.XLOOKUP(OrderData[[#This Row],[Customer ID]],Table2_1[[#All],[Customer ID]],Table2_1[[#All],[Loyalty Card]])</f>
        <v>Yes</v>
      </c>
      <c r="L153" s="2" t="str">
        <f>_xlfn.XLOOKUP(OrderData[[#This Row],[Product ID]],products!A:A,products!C:C)</f>
        <v>M</v>
      </c>
      <c r="M153" s="2">
        <f>_xlfn.XLOOKUP(OrderData[[#This Row],[Product ID]],products!A:A,products!D:D)</f>
        <v>1</v>
      </c>
    </row>
    <row r="154" spans="1:13" x14ac:dyDescent="0.25">
      <c r="A154" s="2" t="s">
        <v>344</v>
      </c>
      <c r="B154" s="3">
        <v>44510</v>
      </c>
      <c r="C154" s="2" t="s">
        <v>345</v>
      </c>
      <c r="D154" t="s">
        <v>54</v>
      </c>
      <c r="E154" s="2" t="str" cm="1">
        <f t="array" ref="E154">_xlfn.XLOOKUP(OrderData[[#This Row],[Customer ID]],Table2_1[[#All],[Customer ID]],Table2_1[[#All],[Customer Name]])</f>
        <v>Bettina Leffek</v>
      </c>
      <c r="F154" s="2">
        <v>3</v>
      </c>
      <c r="G154" s="2" t="str">
        <f>VLOOKUP(OrderData[[#This Row],[Product ID]],products!A:B,2,0)</f>
        <v>Rob</v>
      </c>
      <c r="H154" s="2">
        <f>_xlfn.XLOOKUP(D154, products!A:A, products!E:E)</f>
        <v>22.884999999999998</v>
      </c>
      <c r="I154" s="2">
        <f>OrderData[[#This Row],[Quantity]]*OrderData[[#This Row],[Unit Price]]</f>
        <v>68.655000000000001</v>
      </c>
      <c r="J154" s="2" t="str">
        <f>_xlfn.XLOOKUP(OrderData[[#This Row],[Customer ID]],Table2_1[Customer ID],Table2_1[Country])</f>
        <v>United States</v>
      </c>
      <c r="K154" s="2" t="str" cm="1">
        <f t="array" ref="K154">_xlfn.XLOOKUP(OrderData[[#This Row],[Customer ID]],Table2_1[[#All],[Customer ID]],Table2_1[[#All],[Loyalty Card]])</f>
        <v>Yes</v>
      </c>
      <c r="L154" s="2" t="str">
        <f>_xlfn.XLOOKUP(OrderData[[#This Row],[Product ID]],products!A:A,products!C:C)</f>
        <v>M</v>
      </c>
      <c r="M154" s="2">
        <f>_xlfn.XLOOKUP(OrderData[[#This Row],[Product ID]],products!A:A,products!D:D)</f>
        <v>2.5</v>
      </c>
    </row>
    <row r="155" spans="1:13" x14ac:dyDescent="0.25">
      <c r="A155" s="2" t="s">
        <v>346</v>
      </c>
      <c r="B155" s="3">
        <v>44367</v>
      </c>
      <c r="C155" s="2" t="s">
        <v>347</v>
      </c>
      <c r="D155" t="s">
        <v>114</v>
      </c>
      <c r="E155" s="2" t="str" cm="1">
        <f t="array" ref="E155">_xlfn.XLOOKUP(OrderData[[#This Row],[Customer ID]],Table2_1[[#All],[Customer ID]],Table2_1[[#All],[Customer Name]])</f>
        <v>Hetti Penson</v>
      </c>
      <c r="F155" s="2">
        <v>1</v>
      </c>
      <c r="G155" s="2" t="str">
        <f>VLOOKUP(OrderData[[#This Row],[Product ID]],products!A:B,2,0)</f>
        <v>Rob</v>
      </c>
      <c r="H155" s="2">
        <f>_xlfn.XLOOKUP(D155, products!A:A, products!E:E)</f>
        <v>2.6849999999999996</v>
      </c>
      <c r="I155" s="2">
        <f>OrderData[[#This Row],[Quantity]]*OrderData[[#This Row],[Unit Price]]</f>
        <v>2.6849999999999996</v>
      </c>
      <c r="J155" s="2" t="str">
        <f>_xlfn.XLOOKUP(OrderData[[#This Row],[Customer ID]],Table2_1[Customer ID],Table2_1[Country])</f>
        <v>United States</v>
      </c>
      <c r="K155" s="2" t="str" cm="1">
        <f t="array" ref="K155">_xlfn.XLOOKUP(OrderData[[#This Row],[Customer ID]],Table2_1[[#All],[Customer ID]],Table2_1[[#All],[Loyalty Card]])</f>
        <v>No</v>
      </c>
      <c r="L155" s="2" t="str">
        <f>_xlfn.XLOOKUP(OrderData[[#This Row],[Product ID]],products!A:A,products!C:C)</f>
        <v>D</v>
      </c>
      <c r="M155" s="2">
        <f>_xlfn.XLOOKUP(OrderData[[#This Row],[Product ID]],products!A:A,products!D:D)</f>
        <v>0.2</v>
      </c>
    </row>
    <row r="156" spans="1:13" x14ac:dyDescent="0.25">
      <c r="A156" s="2" t="s">
        <v>348</v>
      </c>
      <c r="B156" s="3">
        <v>44473</v>
      </c>
      <c r="C156" s="2" t="s">
        <v>349</v>
      </c>
      <c r="D156" t="s">
        <v>131</v>
      </c>
      <c r="E156" s="2" t="str" cm="1">
        <f t="array" ref="E156">_xlfn.XLOOKUP(OrderData[[#This Row],[Customer ID]],Table2_1[[#All],[Customer ID]],Table2_1[[#All],[Customer Name]])</f>
        <v>Jocko Pray</v>
      </c>
      <c r="F156" s="2">
        <v>5</v>
      </c>
      <c r="G156" s="2" t="str">
        <f>VLOOKUP(OrderData[[#This Row],[Product ID]],products!A:B,2,0)</f>
        <v>Ara</v>
      </c>
      <c r="H156" s="2">
        <f>_xlfn.XLOOKUP(D156, products!A:A, products!E:E)</f>
        <v>22.884999999999998</v>
      </c>
      <c r="I156" s="2">
        <f>OrderData[[#This Row],[Quantity]]*OrderData[[#This Row],[Unit Price]]</f>
        <v>114.42499999999998</v>
      </c>
      <c r="J156" s="2" t="str">
        <f>_xlfn.XLOOKUP(OrderData[[#This Row],[Customer ID]],Table2_1[Customer ID],Table2_1[Country])</f>
        <v>United States</v>
      </c>
      <c r="K156" s="2" t="str" cm="1">
        <f t="array" ref="K156">_xlfn.XLOOKUP(OrderData[[#This Row],[Customer ID]],Table2_1[[#All],[Customer ID]],Table2_1[[#All],[Loyalty Card]])</f>
        <v>No</v>
      </c>
      <c r="L156" s="2" t="str">
        <f>_xlfn.XLOOKUP(OrderData[[#This Row],[Product ID]],products!A:A,products!C:C)</f>
        <v>D</v>
      </c>
      <c r="M156" s="2">
        <f>_xlfn.XLOOKUP(OrderData[[#This Row],[Product ID]],products!A:A,products!D:D)</f>
        <v>2.5</v>
      </c>
    </row>
    <row r="157" spans="1:13" x14ac:dyDescent="0.25">
      <c r="A157" s="2" t="s">
        <v>350</v>
      </c>
      <c r="B157" s="3">
        <v>43640</v>
      </c>
      <c r="C157" s="2" t="s">
        <v>351</v>
      </c>
      <c r="D157" t="s">
        <v>184</v>
      </c>
      <c r="E157" s="2" t="str" cm="1">
        <f t="array" ref="E157">_xlfn.XLOOKUP(OrderData[[#This Row],[Customer ID]],Table2_1[[#All],[Customer ID]],Table2_1[[#All],[Customer Name]])</f>
        <v>Grete Holborn</v>
      </c>
      <c r="F157" s="2">
        <v>6</v>
      </c>
      <c r="G157" s="2" t="str">
        <f>VLOOKUP(OrderData[[#This Row],[Product ID]],products!A:B,2,0)</f>
        <v>Ara</v>
      </c>
      <c r="H157" s="2">
        <f>_xlfn.XLOOKUP(D157, products!A:A, products!E:E)</f>
        <v>25.874999999999996</v>
      </c>
      <c r="I157" s="2">
        <f>OrderData[[#This Row],[Quantity]]*OrderData[[#This Row],[Unit Price]]</f>
        <v>155.24999999999997</v>
      </c>
      <c r="J157" s="2" t="str">
        <f>_xlfn.XLOOKUP(OrderData[[#This Row],[Customer ID]],Table2_1[Customer ID],Table2_1[Country])</f>
        <v>United States</v>
      </c>
      <c r="K157" s="2" t="str" cm="1">
        <f t="array" ref="K157">_xlfn.XLOOKUP(OrderData[[#This Row],[Customer ID]],Table2_1[[#All],[Customer ID]],Table2_1[[#All],[Loyalty Card]])</f>
        <v>Yes</v>
      </c>
      <c r="L157" s="2" t="str">
        <f>_xlfn.XLOOKUP(OrderData[[#This Row],[Product ID]],products!A:A,products!C:C)</f>
        <v>M</v>
      </c>
      <c r="M157" s="2">
        <f>_xlfn.XLOOKUP(OrderData[[#This Row],[Product ID]],products!A:A,products!D:D)</f>
        <v>2.5</v>
      </c>
    </row>
    <row r="158" spans="1:13" x14ac:dyDescent="0.25">
      <c r="A158" s="2" t="s">
        <v>352</v>
      </c>
      <c r="B158" s="3">
        <v>43764</v>
      </c>
      <c r="C158" s="2" t="s">
        <v>353</v>
      </c>
      <c r="D158" t="s">
        <v>184</v>
      </c>
      <c r="E158" s="2" t="str" cm="1">
        <f t="array" ref="E158">_xlfn.XLOOKUP(OrderData[[#This Row],[Customer ID]],Table2_1[[#All],[Customer ID]],Table2_1[[#All],[Customer Name]])</f>
        <v>Fielding Keinrat</v>
      </c>
      <c r="F158" s="2">
        <v>3</v>
      </c>
      <c r="G158" s="2" t="str">
        <f>VLOOKUP(OrderData[[#This Row],[Product ID]],products!A:B,2,0)</f>
        <v>Ara</v>
      </c>
      <c r="H158" s="2">
        <f>_xlfn.XLOOKUP(D158, products!A:A, products!E:E)</f>
        <v>25.874999999999996</v>
      </c>
      <c r="I158" s="2">
        <f>OrderData[[#This Row],[Quantity]]*OrderData[[#This Row],[Unit Price]]</f>
        <v>77.624999999999986</v>
      </c>
      <c r="J158" s="2" t="str">
        <f>_xlfn.XLOOKUP(OrderData[[#This Row],[Customer ID]],Table2_1[Customer ID],Table2_1[Country])</f>
        <v>United States</v>
      </c>
      <c r="K158" s="2" t="str" cm="1">
        <f t="array" ref="K158">_xlfn.XLOOKUP(OrderData[[#This Row],[Customer ID]],Table2_1[[#All],[Customer ID]],Table2_1[[#All],[Loyalty Card]])</f>
        <v>Yes</v>
      </c>
      <c r="L158" s="2" t="str">
        <f>_xlfn.XLOOKUP(OrderData[[#This Row],[Product ID]],products!A:A,products!C:C)</f>
        <v>M</v>
      </c>
      <c r="M158" s="2">
        <f>_xlfn.XLOOKUP(OrderData[[#This Row],[Product ID]],products!A:A,products!D:D)</f>
        <v>2.5</v>
      </c>
    </row>
    <row r="159" spans="1:13" x14ac:dyDescent="0.25">
      <c r="A159" s="2" t="s">
        <v>354</v>
      </c>
      <c r="B159" s="3">
        <v>44374</v>
      </c>
      <c r="C159" s="2" t="s">
        <v>355</v>
      </c>
      <c r="D159" t="s">
        <v>48</v>
      </c>
      <c r="E159" s="2" t="str" cm="1">
        <f t="array" ref="E159">_xlfn.XLOOKUP(OrderData[[#This Row],[Customer ID]],Table2_1[[#All],[Customer ID]],Table2_1[[#All],[Customer Name]])</f>
        <v>Paulo Yea</v>
      </c>
      <c r="F159" s="2">
        <v>3</v>
      </c>
      <c r="G159" s="2" t="str">
        <f>VLOOKUP(OrderData[[#This Row],[Product ID]],products!A:B,2,0)</f>
        <v>Rob</v>
      </c>
      <c r="H159" s="2">
        <f>_xlfn.XLOOKUP(D159, products!A:A, products!E:E)</f>
        <v>20.584999999999997</v>
      </c>
      <c r="I159" s="2">
        <f>OrderData[[#This Row],[Quantity]]*OrderData[[#This Row],[Unit Price]]</f>
        <v>61.754999999999995</v>
      </c>
      <c r="J159" s="2" t="str">
        <f>_xlfn.XLOOKUP(OrderData[[#This Row],[Customer ID]],Table2_1[Customer ID],Table2_1[Country])</f>
        <v>Ireland</v>
      </c>
      <c r="K159" s="2" t="str" cm="1">
        <f t="array" ref="K159">_xlfn.XLOOKUP(OrderData[[#This Row],[Customer ID]],Table2_1[[#All],[Customer ID]],Table2_1[[#All],[Loyalty Card]])</f>
        <v>No</v>
      </c>
      <c r="L159" s="2" t="str">
        <f>_xlfn.XLOOKUP(OrderData[[#This Row],[Product ID]],products!A:A,products!C:C)</f>
        <v>D</v>
      </c>
      <c r="M159" s="2">
        <f>_xlfn.XLOOKUP(OrderData[[#This Row],[Product ID]],products!A:A,products!D:D)</f>
        <v>2.5</v>
      </c>
    </row>
    <row r="160" spans="1:13" x14ac:dyDescent="0.25">
      <c r="A160" s="2" t="s">
        <v>356</v>
      </c>
      <c r="B160" s="3">
        <v>43714</v>
      </c>
      <c r="C160" s="2" t="s">
        <v>357</v>
      </c>
      <c r="D160" t="s">
        <v>48</v>
      </c>
      <c r="E160" s="2" t="str" cm="1">
        <f t="array" ref="E160">_xlfn.XLOOKUP(OrderData[[#This Row],[Customer ID]],Table2_1[[#All],[Customer ID]],Table2_1[[#All],[Customer Name]])</f>
        <v>Say Risborough</v>
      </c>
      <c r="F160" s="2">
        <v>6</v>
      </c>
      <c r="G160" s="2" t="str">
        <f>VLOOKUP(OrderData[[#This Row],[Product ID]],products!A:B,2,0)</f>
        <v>Rob</v>
      </c>
      <c r="H160" s="2">
        <f>_xlfn.XLOOKUP(D160, products!A:A, products!E:E)</f>
        <v>20.584999999999997</v>
      </c>
      <c r="I160" s="2">
        <f>OrderData[[#This Row],[Quantity]]*OrderData[[#This Row],[Unit Price]]</f>
        <v>123.50999999999999</v>
      </c>
      <c r="J160" s="2" t="str">
        <f>_xlfn.XLOOKUP(OrderData[[#This Row],[Customer ID]],Table2_1[Customer ID],Table2_1[Country])</f>
        <v>United States</v>
      </c>
      <c r="K160" s="2" t="str" cm="1">
        <f t="array" ref="K160">_xlfn.XLOOKUP(OrderData[[#This Row],[Customer ID]],Table2_1[[#All],[Customer ID]],Table2_1[[#All],[Loyalty Card]])</f>
        <v>Yes</v>
      </c>
      <c r="L160" s="2" t="str">
        <f>_xlfn.XLOOKUP(OrderData[[#This Row],[Product ID]],products!A:A,products!C:C)</f>
        <v>D</v>
      </c>
      <c r="M160" s="2">
        <f>_xlfn.XLOOKUP(OrderData[[#This Row],[Product ID]],products!A:A,products!D:D)</f>
        <v>2.5</v>
      </c>
    </row>
    <row r="161" spans="1:13" x14ac:dyDescent="0.25">
      <c r="A161" s="2" t="s">
        <v>358</v>
      </c>
      <c r="B161" s="3">
        <v>44316</v>
      </c>
      <c r="C161" s="2" t="s">
        <v>359</v>
      </c>
      <c r="D161" t="s">
        <v>117</v>
      </c>
      <c r="E161" s="2" t="str" cm="1">
        <f t="array" ref="E161">_xlfn.XLOOKUP(OrderData[[#This Row],[Customer ID]],Table2_1[[#All],[Customer ID]],Table2_1[[#All],[Customer Name]])</f>
        <v>Alexa Sizey</v>
      </c>
      <c r="F161" s="2">
        <v>6</v>
      </c>
      <c r="G161" s="2" t="str">
        <f>VLOOKUP(OrderData[[#This Row],[Product ID]],products!A:B,2,0)</f>
        <v>Lib</v>
      </c>
      <c r="H161" s="2">
        <f>_xlfn.XLOOKUP(D161, products!A:A, products!E:E)</f>
        <v>36.454999999999998</v>
      </c>
      <c r="I161" s="2">
        <f>OrderData[[#This Row],[Quantity]]*OrderData[[#This Row],[Unit Price]]</f>
        <v>218.73</v>
      </c>
      <c r="J161" s="2" t="str">
        <f>_xlfn.XLOOKUP(OrderData[[#This Row],[Customer ID]],Table2_1[Customer ID],Table2_1[Country])</f>
        <v>United States</v>
      </c>
      <c r="K161" s="2" t="str" cm="1">
        <f t="array" ref="K161">_xlfn.XLOOKUP(OrderData[[#This Row],[Customer ID]],Table2_1[[#All],[Customer ID]],Table2_1[[#All],[Loyalty Card]])</f>
        <v>No</v>
      </c>
      <c r="L161" s="2" t="str">
        <f>_xlfn.XLOOKUP(OrderData[[#This Row],[Product ID]],products!A:A,products!C:C)</f>
        <v>L</v>
      </c>
      <c r="M161" s="2">
        <f>_xlfn.XLOOKUP(OrderData[[#This Row],[Product ID]],products!A:A,products!D:D)</f>
        <v>2.5</v>
      </c>
    </row>
    <row r="162" spans="1:13" x14ac:dyDescent="0.25">
      <c r="A162" s="2" t="s">
        <v>360</v>
      </c>
      <c r="B162" s="3">
        <v>43837</v>
      </c>
      <c r="C162" s="2" t="s">
        <v>361</v>
      </c>
      <c r="D162" t="s">
        <v>16</v>
      </c>
      <c r="E162" s="2" t="str" cm="1">
        <f t="array" ref="E162">_xlfn.XLOOKUP(OrderData[[#This Row],[Customer ID]],Table2_1[[#All],[Customer ID]],Table2_1[[#All],[Customer Name]])</f>
        <v>Kari Swede</v>
      </c>
      <c r="F162" s="2">
        <v>4</v>
      </c>
      <c r="G162" s="2" t="str">
        <f>VLOOKUP(OrderData[[#This Row],[Product ID]],products!A:B,2,0)</f>
        <v>Exc</v>
      </c>
      <c r="H162" s="2">
        <f>_xlfn.XLOOKUP(D162, products!A:A, products!E:E)</f>
        <v>8.25</v>
      </c>
      <c r="I162" s="2">
        <f>OrderData[[#This Row],[Quantity]]*OrderData[[#This Row],[Unit Price]]</f>
        <v>33</v>
      </c>
      <c r="J162" s="2" t="str">
        <f>_xlfn.XLOOKUP(OrderData[[#This Row],[Customer ID]],Table2_1[Customer ID],Table2_1[Country])</f>
        <v>United States</v>
      </c>
      <c r="K162" s="2" t="str" cm="1">
        <f t="array" ref="K162">_xlfn.XLOOKUP(OrderData[[#This Row],[Customer ID]],Table2_1[[#All],[Customer ID]],Table2_1[[#All],[Loyalty Card]])</f>
        <v>No</v>
      </c>
      <c r="L162" s="2" t="str">
        <f>_xlfn.XLOOKUP(OrderData[[#This Row],[Product ID]],products!A:A,products!C:C)</f>
        <v>M</v>
      </c>
      <c r="M162" s="2">
        <f>_xlfn.XLOOKUP(OrderData[[#This Row],[Product ID]],products!A:A,products!D:D)</f>
        <v>0.5</v>
      </c>
    </row>
    <row r="163" spans="1:13" x14ac:dyDescent="0.25">
      <c r="A163" s="2" t="s">
        <v>362</v>
      </c>
      <c r="B163" s="3">
        <v>44207</v>
      </c>
      <c r="C163" s="2" t="s">
        <v>363</v>
      </c>
      <c r="D163" t="s">
        <v>205</v>
      </c>
      <c r="E163" s="2" t="str" cm="1">
        <f t="array" ref="E163">_xlfn.XLOOKUP(OrderData[[#This Row],[Customer ID]],Table2_1[[#All],[Customer ID]],Table2_1[[#All],[Customer Name]])</f>
        <v>Leontine Rubrow</v>
      </c>
      <c r="F163" s="2">
        <v>3</v>
      </c>
      <c r="G163" s="2" t="str">
        <f>VLOOKUP(OrderData[[#This Row],[Product ID]],products!A:B,2,0)</f>
        <v>Ara</v>
      </c>
      <c r="H163" s="2">
        <f>_xlfn.XLOOKUP(D163, products!A:A, products!E:E)</f>
        <v>7.77</v>
      </c>
      <c r="I163" s="2">
        <f>OrderData[[#This Row],[Quantity]]*OrderData[[#This Row],[Unit Price]]</f>
        <v>23.31</v>
      </c>
      <c r="J163" s="2" t="str">
        <f>_xlfn.XLOOKUP(OrderData[[#This Row],[Customer ID]],Table2_1[Customer ID],Table2_1[Country])</f>
        <v>United States</v>
      </c>
      <c r="K163" s="2" t="str" cm="1">
        <f t="array" ref="K163">_xlfn.XLOOKUP(OrderData[[#This Row],[Customer ID]],Table2_1[[#All],[Customer ID]],Table2_1[[#All],[Loyalty Card]])</f>
        <v>No</v>
      </c>
      <c r="L163" s="2" t="str">
        <f>_xlfn.XLOOKUP(OrderData[[#This Row],[Product ID]],products!A:A,products!C:C)</f>
        <v>L</v>
      </c>
      <c r="M163" s="2">
        <f>_xlfn.XLOOKUP(OrderData[[#This Row],[Product ID]],products!A:A,products!D:D)</f>
        <v>0.5</v>
      </c>
    </row>
    <row r="164" spans="1:13" x14ac:dyDescent="0.25">
      <c r="A164" s="2" t="s">
        <v>364</v>
      </c>
      <c r="B164" s="3">
        <v>44515</v>
      </c>
      <c r="C164" s="2" t="s">
        <v>365</v>
      </c>
      <c r="D164" t="s">
        <v>29</v>
      </c>
      <c r="E164" s="2" t="str" cm="1">
        <f t="array" ref="E164">_xlfn.XLOOKUP(OrderData[[#This Row],[Customer ID]],Table2_1[[#All],[Customer ID]],Table2_1[[#All],[Customer Name]])</f>
        <v>Dottie Tift</v>
      </c>
      <c r="F164" s="2">
        <v>3</v>
      </c>
      <c r="G164" s="2" t="str">
        <f>VLOOKUP(OrderData[[#This Row],[Product ID]],products!A:B,2,0)</f>
        <v>Exc</v>
      </c>
      <c r="H164" s="2">
        <f>_xlfn.XLOOKUP(D164, products!A:A, products!E:E)</f>
        <v>7.29</v>
      </c>
      <c r="I164" s="2">
        <f>OrderData[[#This Row],[Quantity]]*OrderData[[#This Row],[Unit Price]]</f>
        <v>21.87</v>
      </c>
      <c r="J164" s="2" t="str">
        <f>_xlfn.XLOOKUP(OrderData[[#This Row],[Customer ID]],Table2_1[Customer ID],Table2_1[Country])</f>
        <v>United States</v>
      </c>
      <c r="K164" s="2" t="str" cm="1">
        <f t="array" ref="K164">_xlfn.XLOOKUP(OrderData[[#This Row],[Customer ID]],Table2_1[[#All],[Customer ID]],Table2_1[[#All],[Loyalty Card]])</f>
        <v>Yes</v>
      </c>
      <c r="L164" s="2" t="str">
        <f>_xlfn.XLOOKUP(OrderData[[#This Row],[Product ID]],products!A:A,products!C:C)</f>
        <v>D</v>
      </c>
      <c r="M164" s="2">
        <f>_xlfn.XLOOKUP(OrderData[[#This Row],[Product ID]],products!A:A,products!D:D)</f>
        <v>0.5</v>
      </c>
    </row>
    <row r="165" spans="1:13" x14ac:dyDescent="0.25">
      <c r="A165" s="2" t="s">
        <v>366</v>
      </c>
      <c r="B165" s="3">
        <v>43619</v>
      </c>
      <c r="C165" s="2" t="s">
        <v>367</v>
      </c>
      <c r="D165" t="s">
        <v>114</v>
      </c>
      <c r="E165" s="2" t="str" cm="1">
        <f t="array" ref="E165">_xlfn.XLOOKUP(OrderData[[#This Row],[Customer ID]],Table2_1[[#All],[Customer ID]],Table2_1[[#All],[Customer Name]])</f>
        <v>Gerardo Schonfeld</v>
      </c>
      <c r="F165" s="2">
        <v>6</v>
      </c>
      <c r="G165" s="2" t="str">
        <f>VLOOKUP(OrderData[[#This Row],[Product ID]],products!A:B,2,0)</f>
        <v>Rob</v>
      </c>
      <c r="H165" s="2">
        <f>_xlfn.XLOOKUP(D165, products!A:A, products!E:E)</f>
        <v>2.6849999999999996</v>
      </c>
      <c r="I165" s="2">
        <f>OrderData[[#This Row],[Quantity]]*OrderData[[#This Row],[Unit Price]]</f>
        <v>16.11</v>
      </c>
      <c r="J165" s="2" t="str">
        <f>_xlfn.XLOOKUP(OrderData[[#This Row],[Customer ID]],Table2_1[Customer ID],Table2_1[Country])</f>
        <v>United States</v>
      </c>
      <c r="K165" s="2" t="str" cm="1">
        <f t="array" ref="K165">_xlfn.XLOOKUP(OrderData[[#This Row],[Customer ID]],Table2_1[[#All],[Customer ID]],Table2_1[[#All],[Loyalty Card]])</f>
        <v>No</v>
      </c>
      <c r="L165" s="2" t="str">
        <f>_xlfn.XLOOKUP(OrderData[[#This Row],[Product ID]],products!A:A,products!C:C)</f>
        <v>D</v>
      </c>
      <c r="M165" s="2">
        <f>_xlfn.XLOOKUP(OrderData[[#This Row],[Product ID]],products!A:A,products!D:D)</f>
        <v>0.2</v>
      </c>
    </row>
    <row r="166" spans="1:13" x14ac:dyDescent="0.25">
      <c r="A166" s="2" t="s">
        <v>368</v>
      </c>
      <c r="B166" s="3">
        <v>44182</v>
      </c>
      <c r="C166" s="2" t="s">
        <v>369</v>
      </c>
      <c r="D166" t="s">
        <v>29</v>
      </c>
      <c r="E166" s="2" t="str" cm="1">
        <f t="array" ref="E166">_xlfn.XLOOKUP(OrderData[[#This Row],[Customer ID]],Table2_1[[#All],[Customer ID]],Table2_1[[#All],[Customer Name]])</f>
        <v>Claiborne Feye</v>
      </c>
      <c r="F166" s="2">
        <v>4</v>
      </c>
      <c r="G166" s="2" t="str">
        <f>VLOOKUP(OrderData[[#This Row],[Product ID]],products!A:B,2,0)</f>
        <v>Exc</v>
      </c>
      <c r="H166" s="2">
        <f>_xlfn.XLOOKUP(D166, products!A:A, products!E:E)</f>
        <v>7.29</v>
      </c>
      <c r="I166" s="2">
        <f>OrderData[[#This Row],[Quantity]]*OrderData[[#This Row],[Unit Price]]</f>
        <v>29.16</v>
      </c>
      <c r="J166" s="2" t="str">
        <f>_xlfn.XLOOKUP(OrderData[[#This Row],[Customer ID]],Table2_1[Customer ID],Table2_1[Country])</f>
        <v>Ireland</v>
      </c>
      <c r="K166" s="2" t="str" cm="1">
        <f t="array" ref="K166">_xlfn.XLOOKUP(OrderData[[#This Row],[Customer ID]],Table2_1[[#All],[Customer ID]],Table2_1[[#All],[Loyalty Card]])</f>
        <v>No</v>
      </c>
      <c r="L166" s="2" t="str">
        <f>_xlfn.XLOOKUP(OrderData[[#This Row],[Product ID]],products!A:A,products!C:C)</f>
        <v>D</v>
      </c>
      <c r="M166" s="2">
        <f>_xlfn.XLOOKUP(OrderData[[#This Row],[Product ID]],products!A:A,products!D:D)</f>
        <v>0.5</v>
      </c>
    </row>
    <row r="167" spans="1:13" x14ac:dyDescent="0.25">
      <c r="A167" s="2" t="s">
        <v>370</v>
      </c>
      <c r="B167" s="3">
        <v>44234</v>
      </c>
      <c r="C167" s="2" t="s">
        <v>371</v>
      </c>
      <c r="D167" t="s">
        <v>192</v>
      </c>
      <c r="E167" s="2" t="str" cm="1">
        <f t="array" ref="E167">_xlfn.XLOOKUP(OrderData[[#This Row],[Customer ID]],Table2_1[[#All],[Customer ID]],Table2_1[[#All],[Customer Name]])</f>
        <v>Mina Elstone</v>
      </c>
      <c r="F167" s="2">
        <v>6</v>
      </c>
      <c r="G167" s="2" t="str">
        <f>VLOOKUP(OrderData[[#This Row],[Product ID]],products!A:B,2,0)</f>
        <v>Rob</v>
      </c>
      <c r="H167" s="2">
        <f>_xlfn.XLOOKUP(D167, products!A:A, products!E:E)</f>
        <v>8.9499999999999993</v>
      </c>
      <c r="I167" s="2">
        <f>OrderData[[#This Row],[Quantity]]*OrderData[[#This Row],[Unit Price]]</f>
        <v>53.699999999999996</v>
      </c>
      <c r="J167" s="2" t="str">
        <f>_xlfn.XLOOKUP(OrderData[[#This Row],[Customer ID]],Table2_1[Customer ID],Table2_1[Country])</f>
        <v>United States</v>
      </c>
      <c r="K167" s="2" t="str" cm="1">
        <f t="array" ref="K167">_xlfn.XLOOKUP(OrderData[[#This Row],[Customer ID]],Table2_1[[#All],[Customer ID]],Table2_1[[#All],[Loyalty Card]])</f>
        <v>Yes</v>
      </c>
      <c r="L167" s="2" t="str">
        <f>_xlfn.XLOOKUP(OrderData[[#This Row],[Product ID]],products!A:A,products!C:C)</f>
        <v>D</v>
      </c>
      <c r="M167" s="2">
        <f>_xlfn.XLOOKUP(OrderData[[#This Row],[Product ID]],products!A:A,products!D:D)</f>
        <v>1</v>
      </c>
    </row>
    <row r="168" spans="1:13" x14ac:dyDescent="0.25">
      <c r="A168" s="2" t="s">
        <v>372</v>
      </c>
      <c r="B168" s="3">
        <v>44270</v>
      </c>
      <c r="C168" s="2" t="s">
        <v>373</v>
      </c>
      <c r="D168" t="s">
        <v>159</v>
      </c>
      <c r="E168" s="2" t="str" cm="1">
        <f t="array" ref="E168">_xlfn.XLOOKUP(OrderData[[#This Row],[Customer ID]],Table2_1[[#All],[Customer ID]],Table2_1[[#All],[Customer Name]])</f>
        <v>Sherman Mewrcik</v>
      </c>
      <c r="F168" s="2">
        <v>5</v>
      </c>
      <c r="G168" s="2" t="str">
        <f>VLOOKUP(OrderData[[#This Row],[Product ID]],products!A:B,2,0)</f>
        <v>Rob</v>
      </c>
      <c r="H168" s="2">
        <f>_xlfn.XLOOKUP(D168, products!A:A, products!E:E)</f>
        <v>5.3699999999999992</v>
      </c>
      <c r="I168" s="2">
        <f>OrderData[[#This Row],[Quantity]]*OrderData[[#This Row],[Unit Price]]</f>
        <v>26.849999999999994</v>
      </c>
      <c r="J168" s="2" t="str">
        <f>_xlfn.XLOOKUP(OrderData[[#This Row],[Customer ID]],Table2_1[Customer ID],Table2_1[Country])</f>
        <v>United States</v>
      </c>
      <c r="K168" s="2" t="str" cm="1">
        <f t="array" ref="K168">_xlfn.XLOOKUP(OrderData[[#This Row],[Customer ID]],Table2_1[[#All],[Customer ID]],Table2_1[[#All],[Loyalty Card]])</f>
        <v>Yes</v>
      </c>
      <c r="L168" s="2" t="str">
        <f>_xlfn.XLOOKUP(OrderData[[#This Row],[Product ID]],products!A:A,products!C:C)</f>
        <v>D</v>
      </c>
      <c r="M168" s="2">
        <f>_xlfn.XLOOKUP(OrderData[[#This Row],[Product ID]],products!A:A,products!D:D)</f>
        <v>0.5</v>
      </c>
    </row>
    <row r="169" spans="1:13" x14ac:dyDescent="0.25">
      <c r="A169" s="2" t="s">
        <v>374</v>
      </c>
      <c r="B169" s="3">
        <v>44777</v>
      </c>
      <c r="C169" s="2" t="s">
        <v>375</v>
      </c>
      <c r="D169" t="s">
        <v>16</v>
      </c>
      <c r="E169" s="2" t="str" cm="1">
        <f t="array" ref="E169">_xlfn.XLOOKUP(OrderData[[#This Row],[Customer ID]],Table2_1[[#All],[Customer ID]],Table2_1[[#All],[Customer Name]])</f>
        <v>Tamarah Fero</v>
      </c>
      <c r="F169" s="2">
        <v>5</v>
      </c>
      <c r="G169" s="2" t="str">
        <f>VLOOKUP(OrderData[[#This Row],[Product ID]],products!A:B,2,0)</f>
        <v>Exc</v>
      </c>
      <c r="H169" s="2">
        <f>_xlfn.XLOOKUP(D169, products!A:A, products!E:E)</f>
        <v>8.25</v>
      </c>
      <c r="I169" s="2">
        <f>OrderData[[#This Row],[Quantity]]*OrderData[[#This Row],[Unit Price]]</f>
        <v>41.25</v>
      </c>
      <c r="J169" s="2" t="str">
        <f>_xlfn.XLOOKUP(OrderData[[#This Row],[Customer ID]],Table2_1[Customer ID],Table2_1[Country])</f>
        <v>United States</v>
      </c>
      <c r="K169" s="2" t="str" cm="1">
        <f t="array" ref="K169">_xlfn.XLOOKUP(OrderData[[#This Row],[Customer ID]],Table2_1[[#All],[Customer ID]],Table2_1[[#All],[Loyalty Card]])</f>
        <v>Yes</v>
      </c>
      <c r="L169" s="2" t="str">
        <f>_xlfn.XLOOKUP(OrderData[[#This Row],[Product ID]],products!A:A,products!C:C)</f>
        <v>M</v>
      </c>
      <c r="M169" s="2">
        <f>_xlfn.XLOOKUP(OrderData[[#This Row],[Product ID]],products!A:A,products!D:D)</f>
        <v>0.5</v>
      </c>
    </row>
    <row r="170" spans="1:13" x14ac:dyDescent="0.25">
      <c r="A170" s="2" t="s">
        <v>376</v>
      </c>
      <c r="B170" s="3">
        <v>43484</v>
      </c>
      <c r="C170" s="2" t="s">
        <v>377</v>
      </c>
      <c r="D170" t="s">
        <v>80</v>
      </c>
      <c r="E170" s="2" t="str" cm="1">
        <f t="array" ref="E170">_xlfn.XLOOKUP(OrderData[[#This Row],[Customer ID]],Table2_1[[#All],[Customer ID]],Table2_1[[#All],[Customer Name]])</f>
        <v>Stanislaus Valsler</v>
      </c>
      <c r="F170" s="2">
        <v>6</v>
      </c>
      <c r="G170" s="2" t="str">
        <f>VLOOKUP(OrderData[[#This Row],[Product ID]],products!A:B,2,0)</f>
        <v>Ara</v>
      </c>
      <c r="H170" s="2">
        <f>_xlfn.XLOOKUP(D170, products!A:A, products!E:E)</f>
        <v>6.75</v>
      </c>
      <c r="I170" s="2">
        <f>OrderData[[#This Row],[Quantity]]*OrderData[[#This Row],[Unit Price]]</f>
        <v>40.5</v>
      </c>
      <c r="J170" s="2" t="str">
        <f>_xlfn.XLOOKUP(OrderData[[#This Row],[Customer ID]],Table2_1[Customer ID],Table2_1[Country])</f>
        <v>Ireland</v>
      </c>
      <c r="K170" s="2" t="str" cm="1">
        <f t="array" ref="K170">_xlfn.XLOOKUP(OrderData[[#This Row],[Customer ID]],Table2_1[[#All],[Customer ID]],Table2_1[[#All],[Loyalty Card]])</f>
        <v>No</v>
      </c>
      <c r="L170" s="2" t="str">
        <f>_xlfn.XLOOKUP(OrderData[[#This Row],[Product ID]],products!A:A,products!C:C)</f>
        <v>M</v>
      </c>
      <c r="M170" s="2">
        <f>_xlfn.XLOOKUP(OrderData[[#This Row],[Product ID]],products!A:A,products!D:D)</f>
        <v>0.5</v>
      </c>
    </row>
    <row r="171" spans="1:13" x14ac:dyDescent="0.25">
      <c r="A171" s="2" t="s">
        <v>378</v>
      </c>
      <c r="B171" s="3">
        <v>44643</v>
      </c>
      <c r="C171" s="2" t="s">
        <v>379</v>
      </c>
      <c r="D171" t="s">
        <v>192</v>
      </c>
      <c r="E171" s="2" t="str" cm="1">
        <f t="array" ref="E171">_xlfn.XLOOKUP(OrderData[[#This Row],[Customer ID]],Table2_1[[#All],[Customer ID]],Table2_1[[#All],[Customer Name]])</f>
        <v>Felita Dauney</v>
      </c>
      <c r="F171" s="2">
        <v>2</v>
      </c>
      <c r="G171" s="2" t="str">
        <f>VLOOKUP(OrderData[[#This Row],[Product ID]],products!A:B,2,0)</f>
        <v>Rob</v>
      </c>
      <c r="H171" s="2">
        <f>_xlfn.XLOOKUP(D171, products!A:A, products!E:E)</f>
        <v>8.9499999999999993</v>
      </c>
      <c r="I171" s="2">
        <f>OrderData[[#This Row],[Quantity]]*OrderData[[#This Row],[Unit Price]]</f>
        <v>17.899999999999999</v>
      </c>
      <c r="J171" s="2" t="str">
        <f>_xlfn.XLOOKUP(OrderData[[#This Row],[Customer ID]],Table2_1[Customer ID],Table2_1[Country])</f>
        <v>Ireland</v>
      </c>
      <c r="K171" s="2" t="str" cm="1">
        <f t="array" ref="K171">_xlfn.XLOOKUP(OrderData[[#This Row],[Customer ID]],Table2_1[[#All],[Customer ID]],Table2_1[[#All],[Loyalty Card]])</f>
        <v>No</v>
      </c>
      <c r="L171" s="2" t="str">
        <f>_xlfn.XLOOKUP(OrderData[[#This Row],[Product ID]],products!A:A,products!C:C)</f>
        <v>D</v>
      </c>
      <c r="M171" s="2">
        <f>_xlfn.XLOOKUP(OrderData[[#This Row],[Product ID]],products!A:A,products!D:D)</f>
        <v>1</v>
      </c>
    </row>
    <row r="172" spans="1:13" x14ac:dyDescent="0.25">
      <c r="A172" s="2" t="s">
        <v>380</v>
      </c>
      <c r="B172" s="3">
        <v>44476</v>
      </c>
      <c r="C172" s="2" t="s">
        <v>381</v>
      </c>
      <c r="D172" t="s">
        <v>43</v>
      </c>
      <c r="E172" s="2" t="str" cm="1">
        <f t="array" ref="E172">_xlfn.XLOOKUP(OrderData[[#This Row],[Customer ID]],Table2_1[[#All],[Customer ID]],Table2_1[[#All],[Customer Name]])</f>
        <v>Serena Earley</v>
      </c>
      <c r="F172" s="2">
        <v>2</v>
      </c>
      <c r="G172" s="2" t="str">
        <f>VLOOKUP(OrderData[[#This Row],[Product ID]],products!A:B,2,0)</f>
        <v>Exc</v>
      </c>
      <c r="H172" s="2">
        <f>_xlfn.XLOOKUP(D172, products!A:A, products!E:E)</f>
        <v>34.154999999999994</v>
      </c>
      <c r="I172" s="2">
        <f>OrderData[[#This Row],[Quantity]]*OrderData[[#This Row],[Unit Price]]</f>
        <v>68.309999999999988</v>
      </c>
      <c r="J172" s="2" t="str">
        <f>_xlfn.XLOOKUP(OrderData[[#This Row],[Customer ID]],Table2_1[Customer ID],Table2_1[Country])</f>
        <v>United Kingdom</v>
      </c>
      <c r="K172" s="2" t="str" cm="1">
        <f t="array" ref="K172">_xlfn.XLOOKUP(OrderData[[#This Row],[Customer ID]],Table2_1[[#All],[Customer ID]],Table2_1[[#All],[Loyalty Card]])</f>
        <v>No</v>
      </c>
      <c r="L172" s="2" t="str">
        <f>_xlfn.XLOOKUP(OrderData[[#This Row],[Product ID]],products!A:A,products!C:C)</f>
        <v>L</v>
      </c>
      <c r="M172" s="2">
        <f>_xlfn.XLOOKUP(OrderData[[#This Row],[Product ID]],products!A:A,products!D:D)</f>
        <v>2.5</v>
      </c>
    </row>
    <row r="173" spans="1:13" x14ac:dyDescent="0.25">
      <c r="A173" s="2" t="s">
        <v>382</v>
      </c>
      <c r="B173" s="3">
        <v>43544</v>
      </c>
      <c r="C173" s="2" t="s">
        <v>383</v>
      </c>
      <c r="D173" t="s">
        <v>125</v>
      </c>
      <c r="E173" s="2" t="str" cm="1">
        <f t="array" ref="E173">_xlfn.XLOOKUP(OrderData[[#This Row],[Customer ID]],Table2_1[[#All],[Customer ID]],Table2_1[[#All],[Customer Name]])</f>
        <v>Minny Chamberlayne</v>
      </c>
      <c r="F173" s="2">
        <v>2</v>
      </c>
      <c r="G173" s="2" t="str">
        <f>VLOOKUP(OrderData[[#This Row],[Product ID]],products!A:B,2,0)</f>
        <v>Exc</v>
      </c>
      <c r="H173" s="2">
        <f>_xlfn.XLOOKUP(D173, products!A:A, products!E:E)</f>
        <v>31.624999999999996</v>
      </c>
      <c r="I173" s="2">
        <f>OrderData[[#This Row],[Quantity]]*OrderData[[#This Row],[Unit Price]]</f>
        <v>63.249999999999993</v>
      </c>
      <c r="J173" s="2" t="str">
        <f>_xlfn.XLOOKUP(OrderData[[#This Row],[Customer ID]],Table2_1[Customer ID],Table2_1[Country])</f>
        <v>United States</v>
      </c>
      <c r="K173" s="2" t="str" cm="1">
        <f t="array" ref="K173">_xlfn.XLOOKUP(OrderData[[#This Row],[Customer ID]],Table2_1[[#All],[Customer ID]],Table2_1[[#All],[Loyalty Card]])</f>
        <v>Yes</v>
      </c>
      <c r="L173" s="2" t="str">
        <f>_xlfn.XLOOKUP(OrderData[[#This Row],[Product ID]],products!A:A,products!C:C)</f>
        <v>M</v>
      </c>
      <c r="M173" s="2">
        <f>_xlfn.XLOOKUP(OrderData[[#This Row],[Product ID]],products!A:A,products!D:D)</f>
        <v>2.5</v>
      </c>
    </row>
    <row r="174" spans="1:13" x14ac:dyDescent="0.25">
      <c r="A174" s="2" t="s">
        <v>384</v>
      </c>
      <c r="B174" s="3">
        <v>44545</v>
      </c>
      <c r="C174" s="2" t="s">
        <v>385</v>
      </c>
      <c r="D174" t="s">
        <v>29</v>
      </c>
      <c r="E174" s="2" t="str" cm="1">
        <f t="array" ref="E174">_xlfn.XLOOKUP(OrderData[[#This Row],[Customer ID]],Table2_1[[#All],[Customer ID]],Table2_1[[#All],[Customer Name]])</f>
        <v>Bartholemy Flaherty</v>
      </c>
      <c r="F174" s="2">
        <v>3</v>
      </c>
      <c r="G174" s="2" t="str">
        <f>VLOOKUP(OrderData[[#This Row],[Product ID]],products!A:B,2,0)</f>
        <v>Exc</v>
      </c>
      <c r="H174" s="2">
        <f>_xlfn.XLOOKUP(D174, products!A:A, products!E:E)</f>
        <v>7.29</v>
      </c>
      <c r="I174" s="2">
        <f>OrderData[[#This Row],[Quantity]]*OrderData[[#This Row],[Unit Price]]</f>
        <v>21.87</v>
      </c>
      <c r="J174" s="2" t="str">
        <f>_xlfn.XLOOKUP(OrderData[[#This Row],[Customer ID]],Table2_1[Customer ID],Table2_1[Country])</f>
        <v>Ireland</v>
      </c>
      <c r="K174" s="2" t="str" cm="1">
        <f t="array" ref="K174">_xlfn.XLOOKUP(OrderData[[#This Row],[Customer ID]],Table2_1[[#All],[Customer ID]],Table2_1[[#All],[Loyalty Card]])</f>
        <v>No</v>
      </c>
      <c r="L174" s="2" t="str">
        <f>_xlfn.XLOOKUP(OrderData[[#This Row],[Product ID]],products!A:A,products!C:C)</f>
        <v>D</v>
      </c>
      <c r="M174" s="2">
        <f>_xlfn.XLOOKUP(OrderData[[#This Row],[Product ID]],products!A:A,products!D:D)</f>
        <v>0.5</v>
      </c>
    </row>
    <row r="175" spans="1:13" x14ac:dyDescent="0.25">
      <c r="A175" s="2" t="s">
        <v>386</v>
      </c>
      <c r="B175" s="3">
        <v>44720</v>
      </c>
      <c r="C175" s="2" t="s">
        <v>387</v>
      </c>
      <c r="D175" t="s">
        <v>54</v>
      </c>
      <c r="E175" s="2" t="str" cm="1">
        <f t="array" ref="E175">_xlfn.XLOOKUP(OrderData[[#This Row],[Customer ID]],Table2_1[[#All],[Customer ID]],Table2_1[[#All],[Customer Name]])</f>
        <v>Oran Colbeck</v>
      </c>
      <c r="F175" s="2">
        <v>4</v>
      </c>
      <c r="G175" s="2" t="str">
        <f>VLOOKUP(OrderData[[#This Row],[Product ID]],products!A:B,2,0)</f>
        <v>Rob</v>
      </c>
      <c r="H175" s="2">
        <f>_xlfn.XLOOKUP(D175, products!A:A, products!E:E)</f>
        <v>22.884999999999998</v>
      </c>
      <c r="I175" s="2">
        <f>OrderData[[#This Row],[Quantity]]*OrderData[[#This Row],[Unit Price]]</f>
        <v>91.539999999999992</v>
      </c>
      <c r="J175" s="2" t="str">
        <f>_xlfn.XLOOKUP(OrderData[[#This Row],[Customer ID]],Table2_1[Customer ID],Table2_1[Country])</f>
        <v>United States</v>
      </c>
      <c r="K175" s="2" t="str" cm="1">
        <f t="array" ref="K175">_xlfn.XLOOKUP(OrderData[[#This Row],[Customer ID]],Table2_1[[#All],[Customer ID]],Table2_1[[#All],[Loyalty Card]])</f>
        <v>No</v>
      </c>
      <c r="L175" s="2" t="str">
        <f>_xlfn.XLOOKUP(OrderData[[#This Row],[Product ID]],products!A:A,products!C:C)</f>
        <v>M</v>
      </c>
      <c r="M175" s="2">
        <f>_xlfn.XLOOKUP(OrderData[[#This Row],[Product ID]],products!A:A,products!D:D)</f>
        <v>2.5</v>
      </c>
    </row>
    <row r="176" spans="1:13" x14ac:dyDescent="0.25">
      <c r="A176" s="2" t="s">
        <v>388</v>
      </c>
      <c r="B176" s="3">
        <v>43813</v>
      </c>
      <c r="C176" s="2" t="s">
        <v>389</v>
      </c>
      <c r="D176" t="s">
        <v>43</v>
      </c>
      <c r="E176" s="2" t="str" cm="1">
        <f t="array" ref="E176">_xlfn.XLOOKUP(OrderData[[#This Row],[Customer ID]],Table2_1[[#All],[Customer ID]],Table2_1[[#All],[Customer Name]])</f>
        <v>Elysee Sketch</v>
      </c>
      <c r="F176" s="2">
        <v>6</v>
      </c>
      <c r="G176" s="2" t="str">
        <f>VLOOKUP(OrderData[[#This Row],[Product ID]],products!A:B,2,0)</f>
        <v>Exc</v>
      </c>
      <c r="H176" s="2">
        <f>_xlfn.XLOOKUP(D176, products!A:A, products!E:E)</f>
        <v>34.154999999999994</v>
      </c>
      <c r="I176" s="2">
        <f>OrderData[[#This Row],[Quantity]]*OrderData[[#This Row],[Unit Price]]</f>
        <v>204.92999999999995</v>
      </c>
      <c r="J176" s="2" t="str">
        <f>_xlfn.XLOOKUP(OrderData[[#This Row],[Customer ID]],Table2_1[Customer ID],Table2_1[Country])</f>
        <v>United States</v>
      </c>
      <c r="K176" s="2" t="str" cm="1">
        <f t="array" ref="K176">_xlfn.XLOOKUP(OrderData[[#This Row],[Customer ID]],Table2_1[[#All],[Customer ID]],Table2_1[[#All],[Loyalty Card]])</f>
        <v>Yes</v>
      </c>
      <c r="L176" s="2" t="str">
        <f>_xlfn.XLOOKUP(OrderData[[#This Row],[Product ID]],products!A:A,products!C:C)</f>
        <v>L</v>
      </c>
      <c r="M176" s="2">
        <f>_xlfn.XLOOKUP(OrderData[[#This Row],[Product ID]],products!A:A,products!D:D)</f>
        <v>2.5</v>
      </c>
    </row>
    <row r="177" spans="1:13" x14ac:dyDescent="0.25">
      <c r="A177" s="2" t="s">
        <v>390</v>
      </c>
      <c r="B177" s="3">
        <v>44296</v>
      </c>
      <c r="C177" s="2" t="s">
        <v>391</v>
      </c>
      <c r="D177" t="s">
        <v>125</v>
      </c>
      <c r="E177" s="2" t="str" cm="1">
        <f t="array" ref="E177">_xlfn.XLOOKUP(OrderData[[#This Row],[Customer ID]],Table2_1[[#All],[Customer ID]],Table2_1[[#All],[Customer Name]])</f>
        <v>Ethelda Hobbing</v>
      </c>
      <c r="F177" s="2">
        <v>2</v>
      </c>
      <c r="G177" s="2" t="str">
        <f>VLOOKUP(OrderData[[#This Row],[Product ID]],products!A:B,2,0)</f>
        <v>Exc</v>
      </c>
      <c r="H177" s="2">
        <f>_xlfn.XLOOKUP(D177, products!A:A, products!E:E)</f>
        <v>31.624999999999996</v>
      </c>
      <c r="I177" s="2">
        <f>OrderData[[#This Row],[Quantity]]*OrderData[[#This Row],[Unit Price]]</f>
        <v>63.249999999999993</v>
      </c>
      <c r="J177" s="2" t="str">
        <f>_xlfn.XLOOKUP(OrderData[[#This Row],[Customer ID]],Table2_1[Customer ID],Table2_1[Country])</f>
        <v>United States</v>
      </c>
      <c r="K177" s="2" t="str" cm="1">
        <f t="array" ref="K177">_xlfn.XLOOKUP(OrderData[[#This Row],[Customer ID]],Table2_1[[#All],[Customer ID]],Table2_1[[#All],[Loyalty Card]])</f>
        <v>Yes</v>
      </c>
      <c r="L177" s="2" t="str">
        <f>_xlfn.XLOOKUP(OrderData[[#This Row],[Product ID]],products!A:A,products!C:C)</f>
        <v>M</v>
      </c>
      <c r="M177" s="2">
        <f>_xlfn.XLOOKUP(OrderData[[#This Row],[Product ID]],products!A:A,products!D:D)</f>
        <v>2.5</v>
      </c>
    </row>
    <row r="178" spans="1:13" x14ac:dyDescent="0.25">
      <c r="A178" s="2" t="s">
        <v>392</v>
      </c>
      <c r="B178" s="3">
        <v>43900</v>
      </c>
      <c r="C178" s="2" t="s">
        <v>393</v>
      </c>
      <c r="D178" t="s">
        <v>43</v>
      </c>
      <c r="E178" s="2" t="str" cm="1">
        <f t="array" ref="E178">_xlfn.XLOOKUP(OrderData[[#This Row],[Customer ID]],Table2_1[[#All],[Customer ID]],Table2_1[[#All],[Customer Name]])</f>
        <v>Odille Thynne</v>
      </c>
      <c r="F178" s="2">
        <v>1</v>
      </c>
      <c r="G178" s="2" t="str">
        <f>VLOOKUP(OrderData[[#This Row],[Product ID]],products!A:B,2,0)</f>
        <v>Exc</v>
      </c>
      <c r="H178" s="2">
        <f>_xlfn.XLOOKUP(D178, products!A:A, products!E:E)</f>
        <v>34.154999999999994</v>
      </c>
      <c r="I178" s="2">
        <f>OrderData[[#This Row],[Quantity]]*OrderData[[#This Row],[Unit Price]]</f>
        <v>34.154999999999994</v>
      </c>
      <c r="J178" s="2" t="str">
        <f>_xlfn.XLOOKUP(OrderData[[#This Row],[Customer ID]],Table2_1[Customer ID],Table2_1[Country])</f>
        <v>United States</v>
      </c>
      <c r="K178" s="2" t="str" cm="1">
        <f t="array" ref="K178">_xlfn.XLOOKUP(OrderData[[#This Row],[Customer ID]],Table2_1[[#All],[Customer ID]],Table2_1[[#All],[Loyalty Card]])</f>
        <v>Yes</v>
      </c>
      <c r="L178" s="2" t="str">
        <f>_xlfn.XLOOKUP(OrderData[[#This Row],[Product ID]],products!A:A,products!C:C)</f>
        <v>L</v>
      </c>
      <c r="M178" s="2">
        <f>_xlfn.XLOOKUP(OrderData[[#This Row],[Product ID]],products!A:A,products!D:D)</f>
        <v>2.5</v>
      </c>
    </row>
    <row r="179" spans="1:13" x14ac:dyDescent="0.25">
      <c r="A179" s="2" t="s">
        <v>394</v>
      </c>
      <c r="B179" s="3">
        <v>44120</v>
      </c>
      <c r="C179" s="2" t="s">
        <v>395</v>
      </c>
      <c r="D179" t="s">
        <v>23</v>
      </c>
      <c r="E179" s="2" t="str" cm="1">
        <f t="array" ref="E179">_xlfn.XLOOKUP(OrderData[[#This Row],[Customer ID]],Table2_1[[#All],[Customer ID]],Table2_1[[#All],[Customer Name]])</f>
        <v>Emlynne Heining</v>
      </c>
      <c r="F179" s="2">
        <v>4</v>
      </c>
      <c r="G179" s="2" t="str">
        <f>VLOOKUP(OrderData[[#This Row],[Product ID]],products!A:B,2,0)</f>
        <v>Rob</v>
      </c>
      <c r="H179" s="2">
        <f>_xlfn.XLOOKUP(D179, products!A:A, products!E:E)</f>
        <v>27.484999999999996</v>
      </c>
      <c r="I179" s="2">
        <f>OrderData[[#This Row],[Quantity]]*OrderData[[#This Row],[Unit Price]]</f>
        <v>109.93999999999998</v>
      </c>
      <c r="J179" s="2" t="str">
        <f>_xlfn.XLOOKUP(OrderData[[#This Row],[Customer ID]],Table2_1[Customer ID],Table2_1[Country])</f>
        <v>United States</v>
      </c>
      <c r="K179" s="2" t="str" cm="1">
        <f t="array" ref="K179">_xlfn.XLOOKUP(OrderData[[#This Row],[Customer ID]],Table2_1[[#All],[Customer ID]],Table2_1[[#All],[Loyalty Card]])</f>
        <v>Yes</v>
      </c>
      <c r="L179" s="2" t="str">
        <f>_xlfn.XLOOKUP(OrderData[[#This Row],[Product ID]],products!A:A,products!C:C)</f>
        <v>L</v>
      </c>
      <c r="M179" s="2">
        <f>_xlfn.XLOOKUP(OrderData[[#This Row],[Product ID]],products!A:A,products!D:D)</f>
        <v>2.5</v>
      </c>
    </row>
    <row r="180" spans="1:13" x14ac:dyDescent="0.25">
      <c r="A180" s="2" t="s">
        <v>396</v>
      </c>
      <c r="B180" s="3">
        <v>43746</v>
      </c>
      <c r="C180" s="2" t="s">
        <v>397</v>
      </c>
      <c r="D180" t="s">
        <v>19</v>
      </c>
      <c r="E180" s="2" t="str" cm="1">
        <f t="array" ref="E180">_xlfn.XLOOKUP(OrderData[[#This Row],[Customer ID]],Table2_1[[#All],[Customer ID]],Table2_1[[#All],[Customer Name]])</f>
        <v>Katerina Melloi</v>
      </c>
      <c r="F180" s="2">
        <v>2</v>
      </c>
      <c r="G180" s="2" t="str">
        <f>VLOOKUP(OrderData[[#This Row],[Product ID]],products!A:B,2,0)</f>
        <v>Ara</v>
      </c>
      <c r="H180" s="2">
        <f>_xlfn.XLOOKUP(D180, products!A:A, products!E:E)</f>
        <v>12.95</v>
      </c>
      <c r="I180" s="2">
        <f>OrderData[[#This Row],[Quantity]]*OrderData[[#This Row],[Unit Price]]</f>
        <v>25.9</v>
      </c>
      <c r="J180" s="2" t="str">
        <f>_xlfn.XLOOKUP(OrderData[[#This Row],[Customer ID]],Table2_1[Customer ID],Table2_1[Country])</f>
        <v>United States</v>
      </c>
      <c r="K180" s="2" t="str" cm="1">
        <f t="array" ref="K180">_xlfn.XLOOKUP(OrderData[[#This Row],[Customer ID]],Table2_1[[#All],[Customer ID]],Table2_1[[#All],[Loyalty Card]])</f>
        <v>No</v>
      </c>
      <c r="L180" s="2" t="str">
        <f>_xlfn.XLOOKUP(OrderData[[#This Row],[Product ID]],products!A:A,products!C:C)</f>
        <v>L</v>
      </c>
      <c r="M180" s="2">
        <f>_xlfn.XLOOKUP(OrderData[[#This Row],[Product ID]],products!A:A,products!D:D)</f>
        <v>1</v>
      </c>
    </row>
    <row r="181" spans="1:13" x14ac:dyDescent="0.25">
      <c r="A181" s="2" t="s">
        <v>398</v>
      </c>
      <c r="B181" s="3">
        <v>43830</v>
      </c>
      <c r="C181" s="2" t="s">
        <v>399</v>
      </c>
      <c r="D181" t="s">
        <v>67</v>
      </c>
      <c r="E181" s="2" t="str" cm="1">
        <f t="array" ref="E181">_xlfn.XLOOKUP(OrderData[[#This Row],[Customer ID]],Table2_1[[#All],[Customer ID]],Table2_1[[#All],[Customer Name]])</f>
        <v>Tiffany Scardafield</v>
      </c>
      <c r="F181" s="2">
        <v>1</v>
      </c>
      <c r="G181" s="2" t="str">
        <f>VLOOKUP(OrderData[[#This Row],[Product ID]],products!A:B,2,0)</f>
        <v>Ara</v>
      </c>
      <c r="H181" s="2">
        <f>_xlfn.XLOOKUP(D181, products!A:A, products!E:E)</f>
        <v>2.9849999999999999</v>
      </c>
      <c r="I181" s="2">
        <f>OrderData[[#This Row],[Quantity]]*OrderData[[#This Row],[Unit Price]]</f>
        <v>2.9849999999999999</v>
      </c>
      <c r="J181" s="2" t="str">
        <f>_xlfn.XLOOKUP(OrderData[[#This Row],[Customer ID]],Table2_1[Customer ID],Table2_1[Country])</f>
        <v>Ireland</v>
      </c>
      <c r="K181" s="2" t="str" cm="1">
        <f t="array" ref="K181">_xlfn.XLOOKUP(OrderData[[#This Row],[Customer ID]],Table2_1[[#All],[Customer ID]],Table2_1[[#All],[Loyalty Card]])</f>
        <v>No</v>
      </c>
      <c r="L181" s="2" t="str">
        <f>_xlfn.XLOOKUP(OrderData[[#This Row],[Product ID]],products!A:A,products!C:C)</f>
        <v>D</v>
      </c>
      <c r="M181" s="2">
        <f>_xlfn.XLOOKUP(OrderData[[#This Row],[Product ID]],products!A:A,products!D:D)</f>
        <v>0.2</v>
      </c>
    </row>
    <row r="182" spans="1:13" x14ac:dyDescent="0.25">
      <c r="A182" s="2" t="s">
        <v>400</v>
      </c>
      <c r="B182" s="3">
        <v>43910</v>
      </c>
      <c r="C182" s="2" t="s">
        <v>401</v>
      </c>
      <c r="D182" t="s">
        <v>267</v>
      </c>
      <c r="E182" s="2" t="str" cm="1">
        <f t="array" ref="E182">_xlfn.XLOOKUP(OrderData[[#This Row],[Customer ID]],Table2_1[[#All],[Customer ID]],Table2_1[[#All],[Customer Name]])</f>
        <v>Abrahan Mussen</v>
      </c>
      <c r="F182" s="2">
        <v>5</v>
      </c>
      <c r="G182" s="2" t="str">
        <f>VLOOKUP(OrderData[[#This Row],[Product ID]],products!A:B,2,0)</f>
        <v>Exc</v>
      </c>
      <c r="H182" s="2">
        <f>_xlfn.XLOOKUP(D182, products!A:A, products!E:E)</f>
        <v>4.4550000000000001</v>
      </c>
      <c r="I182" s="2">
        <f>OrderData[[#This Row],[Quantity]]*OrderData[[#This Row],[Unit Price]]</f>
        <v>22.274999999999999</v>
      </c>
      <c r="J182" s="2" t="str">
        <f>_xlfn.XLOOKUP(OrderData[[#This Row],[Customer ID]],Table2_1[Customer ID],Table2_1[Country])</f>
        <v>United States</v>
      </c>
      <c r="K182" s="2" t="str" cm="1">
        <f t="array" ref="K182">_xlfn.XLOOKUP(OrderData[[#This Row],[Customer ID]],Table2_1[[#All],[Customer ID]],Table2_1[[#All],[Loyalty Card]])</f>
        <v>No</v>
      </c>
      <c r="L182" s="2" t="str">
        <f>_xlfn.XLOOKUP(OrderData[[#This Row],[Product ID]],products!A:A,products!C:C)</f>
        <v>L</v>
      </c>
      <c r="M182" s="2">
        <f>_xlfn.XLOOKUP(OrderData[[#This Row],[Product ID]],products!A:A,products!D:D)</f>
        <v>0.2</v>
      </c>
    </row>
    <row r="183" spans="1:13" x14ac:dyDescent="0.25">
      <c r="A183" s="2" t="s">
        <v>400</v>
      </c>
      <c r="B183" s="3">
        <v>43910</v>
      </c>
      <c r="C183" s="2" t="s">
        <v>401</v>
      </c>
      <c r="D183" t="s">
        <v>85</v>
      </c>
      <c r="E183" s="2" t="str" cm="1">
        <f t="array" ref="E183">_xlfn.XLOOKUP(OrderData[[#This Row],[Customer ID]],Table2_1[[#All],[Customer ID]],Table2_1[[#All],[Customer Name]])</f>
        <v>Abrahan Mussen</v>
      </c>
      <c r="F183" s="2">
        <v>5</v>
      </c>
      <c r="G183" s="2" t="str">
        <f>VLOOKUP(OrderData[[#This Row],[Product ID]],products!A:B,2,0)</f>
        <v>Ara</v>
      </c>
      <c r="H183" s="2">
        <f>_xlfn.XLOOKUP(D183, products!A:A, products!E:E)</f>
        <v>5.97</v>
      </c>
      <c r="I183" s="2">
        <f>OrderData[[#This Row],[Quantity]]*OrderData[[#This Row],[Unit Price]]</f>
        <v>29.849999999999998</v>
      </c>
      <c r="J183" s="2" t="str">
        <f>_xlfn.XLOOKUP(OrderData[[#This Row],[Customer ID]],Table2_1[Customer ID],Table2_1[Country])</f>
        <v>United States</v>
      </c>
      <c r="K183" s="2" t="str" cm="1">
        <f t="array" ref="K183">_xlfn.XLOOKUP(OrderData[[#This Row],[Customer ID]],Table2_1[[#All],[Customer ID]],Table2_1[[#All],[Loyalty Card]])</f>
        <v>No</v>
      </c>
      <c r="L183" s="2" t="str">
        <f>_xlfn.XLOOKUP(OrderData[[#This Row],[Product ID]],products!A:A,products!C:C)</f>
        <v>D</v>
      </c>
      <c r="M183" s="2">
        <f>_xlfn.XLOOKUP(OrderData[[#This Row],[Product ID]],products!A:A,products!D:D)</f>
        <v>0.5</v>
      </c>
    </row>
    <row r="184" spans="1:13" x14ac:dyDescent="0.25">
      <c r="A184" s="2" t="s">
        <v>402</v>
      </c>
      <c r="B184" s="3">
        <v>44284</v>
      </c>
      <c r="C184" s="2" t="s">
        <v>403</v>
      </c>
      <c r="D184" t="s">
        <v>159</v>
      </c>
      <c r="E184" s="2" t="str" cm="1">
        <f t="array" ref="E184">_xlfn.XLOOKUP(OrderData[[#This Row],[Customer ID]],Table2_1[[#All],[Customer ID]],Table2_1[[#All],[Customer Name]])</f>
        <v>Anny Mundford</v>
      </c>
      <c r="F184" s="2">
        <v>6</v>
      </c>
      <c r="G184" s="2" t="str">
        <f>VLOOKUP(OrderData[[#This Row],[Product ID]],products!A:B,2,0)</f>
        <v>Rob</v>
      </c>
      <c r="H184" s="2">
        <f>_xlfn.XLOOKUP(D184, products!A:A, products!E:E)</f>
        <v>5.3699999999999992</v>
      </c>
      <c r="I184" s="2">
        <f>OrderData[[#This Row],[Quantity]]*OrderData[[#This Row],[Unit Price]]</f>
        <v>32.22</v>
      </c>
      <c r="J184" s="2" t="str">
        <f>_xlfn.XLOOKUP(OrderData[[#This Row],[Customer ID]],Table2_1[Customer ID],Table2_1[Country])</f>
        <v>United States</v>
      </c>
      <c r="K184" s="2" t="str" cm="1">
        <f t="array" ref="K184">_xlfn.XLOOKUP(OrderData[[#This Row],[Customer ID]],Table2_1[[#All],[Customer ID]],Table2_1[[#All],[Loyalty Card]])</f>
        <v>No</v>
      </c>
      <c r="L184" s="2" t="str">
        <f>_xlfn.XLOOKUP(OrderData[[#This Row],[Product ID]],products!A:A,products!C:C)</f>
        <v>D</v>
      </c>
      <c r="M184" s="2">
        <f>_xlfn.XLOOKUP(OrderData[[#This Row],[Product ID]],products!A:A,products!D:D)</f>
        <v>0.5</v>
      </c>
    </row>
    <row r="185" spans="1:13" x14ac:dyDescent="0.25">
      <c r="A185" s="2" t="s">
        <v>404</v>
      </c>
      <c r="B185" s="3">
        <v>44512</v>
      </c>
      <c r="C185" s="2" t="s">
        <v>405</v>
      </c>
      <c r="D185" t="s">
        <v>77</v>
      </c>
      <c r="E185" s="2" t="str" cm="1">
        <f t="array" ref="E185">_xlfn.XLOOKUP(OrderData[[#This Row],[Customer ID]],Table2_1[[#All],[Customer ID]],Table2_1[[#All],[Customer Name]])</f>
        <v>Tory Walas</v>
      </c>
      <c r="F185" s="2">
        <v>2</v>
      </c>
      <c r="G185" s="2" t="str">
        <f>VLOOKUP(OrderData[[#This Row],[Product ID]],products!A:B,2,0)</f>
        <v>Exc</v>
      </c>
      <c r="H185" s="2">
        <f>_xlfn.XLOOKUP(D185, products!A:A, products!E:E)</f>
        <v>4.125</v>
      </c>
      <c r="I185" s="2">
        <f>OrderData[[#This Row],[Quantity]]*OrderData[[#This Row],[Unit Price]]</f>
        <v>8.25</v>
      </c>
      <c r="J185" s="2" t="str">
        <f>_xlfn.XLOOKUP(OrderData[[#This Row],[Customer ID]],Table2_1[Customer ID],Table2_1[Country])</f>
        <v>United States</v>
      </c>
      <c r="K185" s="2" t="str" cm="1">
        <f t="array" ref="K185">_xlfn.XLOOKUP(OrderData[[#This Row],[Customer ID]],Table2_1[[#All],[Customer ID]],Table2_1[[#All],[Loyalty Card]])</f>
        <v>No</v>
      </c>
      <c r="L185" s="2" t="str">
        <f>_xlfn.XLOOKUP(OrderData[[#This Row],[Product ID]],products!A:A,products!C:C)</f>
        <v>M</v>
      </c>
      <c r="M185" s="2">
        <f>_xlfn.XLOOKUP(OrderData[[#This Row],[Product ID]],products!A:A,products!D:D)</f>
        <v>0.2</v>
      </c>
    </row>
    <row r="186" spans="1:13" x14ac:dyDescent="0.25">
      <c r="A186" s="2" t="s">
        <v>406</v>
      </c>
      <c r="B186" s="3">
        <v>44397</v>
      </c>
      <c r="C186" s="2" t="s">
        <v>407</v>
      </c>
      <c r="D186" t="s">
        <v>205</v>
      </c>
      <c r="E186" s="2" t="str" cm="1">
        <f t="array" ref="E186">_xlfn.XLOOKUP(OrderData[[#This Row],[Customer ID]],Table2_1[[#All],[Customer ID]],Table2_1[[#All],[Customer Name]])</f>
        <v>Isa Blazewicz</v>
      </c>
      <c r="F186" s="2">
        <v>4</v>
      </c>
      <c r="G186" s="2" t="str">
        <f>VLOOKUP(OrderData[[#This Row],[Product ID]],products!A:B,2,0)</f>
        <v>Ara</v>
      </c>
      <c r="H186" s="2">
        <f>_xlfn.XLOOKUP(D186, products!A:A, products!E:E)</f>
        <v>7.77</v>
      </c>
      <c r="I186" s="2">
        <f>OrderData[[#This Row],[Quantity]]*OrderData[[#This Row],[Unit Price]]</f>
        <v>31.08</v>
      </c>
      <c r="J186" s="2" t="str">
        <f>_xlfn.XLOOKUP(OrderData[[#This Row],[Customer ID]],Table2_1[Customer ID],Table2_1[Country])</f>
        <v>United States</v>
      </c>
      <c r="K186" s="2" t="str" cm="1">
        <f t="array" ref="K186">_xlfn.XLOOKUP(OrderData[[#This Row],[Customer ID]],Table2_1[[#All],[Customer ID]],Table2_1[[#All],[Loyalty Card]])</f>
        <v>No</v>
      </c>
      <c r="L186" s="2" t="str">
        <f>_xlfn.XLOOKUP(OrderData[[#This Row],[Product ID]],products!A:A,products!C:C)</f>
        <v>L</v>
      </c>
      <c r="M186" s="2">
        <f>_xlfn.XLOOKUP(OrderData[[#This Row],[Product ID]],products!A:A,products!D:D)</f>
        <v>0.5</v>
      </c>
    </row>
    <row r="187" spans="1:13" x14ac:dyDescent="0.25">
      <c r="A187" s="2" t="s">
        <v>408</v>
      </c>
      <c r="B187" s="3">
        <v>43483</v>
      </c>
      <c r="C187" s="2" t="s">
        <v>409</v>
      </c>
      <c r="D187" t="s">
        <v>29</v>
      </c>
      <c r="E187" s="2" t="str" cm="1">
        <f t="array" ref="E187">_xlfn.XLOOKUP(OrderData[[#This Row],[Customer ID]],Table2_1[[#All],[Customer ID]],Table2_1[[#All],[Customer Name]])</f>
        <v>Angie Rizzetti</v>
      </c>
      <c r="F187" s="2">
        <v>5</v>
      </c>
      <c r="G187" s="2" t="str">
        <f>VLOOKUP(OrderData[[#This Row],[Product ID]],products!A:B,2,0)</f>
        <v>Exc</v>
      </c>
      <c r="H187" s="2">
        <f>_xlfn.XLOOKUP(D187, products!A:A, products!E:E)</f>
        <v>7.29</v>
      </c>
      <c r="I187" s="2">
        <f>OrderData[[#This Row],[Quantity]]*OrderData[[#This Row],[Unit Price]]</f>
        <v>36.450000000000003</v>
      </c>
      <c r="J187" s="2" t="str">
        <f>_xlfn.XLOOKUP(OrderData[[#This Row],[Customer ID]],Table2_1[Customer ID],Table2_1[Country])</f>
        <v>United States</v>
      </c>
      <c r="K187" s="2" t="str" cm="1">
        <f t="array" ref="K187">_xlfn.XLOOKUP(OrderData[[#This Row],[Customer ID]],Table2_1[[#All],[Customer ID]],Table2_1[[#All],[Loyalty Card]])</f>
        <v>Yes</v>
      </c>
      <c r="L187" s="2" t="str">
        <f>_xlfn.XLOOKUP(OrderData[[#This Row],[Product ID]],products!A:A,products!C:C)</f>
        <v>D</v>
      </c>
      <c r="M187" s="2">
        <f>_xlfn.XLOOKUP(OrderData[[#This Row],[Product ID]],products!A:A,products!D:D)</f>
        <v>0.5</v>
      </c>
    </row>
    <row r="188" spans="1:13" x14ac:dyDescent="0.25">
      <c r="A188" s="2" t="s">
        <v>410</v>
      </c>
      <c r="B188" s="3">
        <v>43684</v>
      </c>
      <c r="C188" s="2" t="s">
        <v>411</v>
      </c>
      <c r="D188" t="s">
        <v>54</v>
      </c>
      <c r="E188" s="2" t="str" cm="1">
        <f t="array" ref="E188">_xlfn.XLOOKUP(OrderData[[#This Row],[Customer ID]],Table2_1[[#All],[Customer ID]],Table2_1[[#All],[Customer Name]])</f>
        <v>Mord Meriet</v>
      </c>
      <c r="F188" s="2">
        <v>3</v>
      </c>
      <c r="G188" s="2" t="str">
        <f>VLOOKUP(OrderData[[#This Row],[Product ID]],products!A:B,2,0)</f>
        <v>Rob</v>
      </c>
      <c r="H188" s="2">
        <f>_xlfn.XLOOKUP(D188, products!A:A, products!E:E)</f>
        <v>22.884999999999998</v>
      </c>
      <c r="I188" s="2">
        <f>OrderData[[#This Row],[Quantity]]*OrderData[[#This Row],[Unit Price]]</f>
        <v>68.655000000000001</v>
      </c>
      <c r="J188" s="2" t="str">
        <f>_xlfn.XLOOKUP(OrderData[[#This Row],[Customer ID]],Table2_1[Customer ID],Table2_1[Country])</f>
        <v>United States</v>
      </c>
      <c r="K188" s="2" t="str" cm="1">
        <f t="array" ref="K188">_xlfn.XLOOKUP(OrderData[[#This Row],[Customer ID]],Table2_1[[#All],[Customer ID]],Table2_1[[#All],[Loyalty Card]])</f>
        <v>No</v>
      </c>
      <c r="L188" s="2" t="str">
        <f>_xlfn.XLOOKUP(OrderData[[#This Row],[Product ID]],products!A:A,products!C:C)</f>
        <v>M</v>
      </c>
      <c r="M188" s="2">
        <f>_xlfn.XLOOKUP(OrderData[[#This Row],[Product ID]],products!A:A,products!D:D)</f>
        <v>2.5</v>
      </c>
    </row>
    <row r="189" spans="1:13" x14ac:dyDescent="0.25">
      <c r="A189" s="2" t="s">
        <v>412</v>
      </c>
      <c r="B189" s="3">
        <v>44633</v>
      </c>
      <c r="C189" s="2" t="s">
        <v>413</v>
      </c>
      <c r="D189" t="s">
        <v>91</v>
      </c>
      <c r="E189" s="2" t="str" cm="1">
        <f t="array" ref="E189">_xlfn.XLOOKUP(OrderData[[#This Row],[Customer ID]],Table2_1[[#All],[Customer ID]],Table2_1[[#All],[Customer Name]])</f>
        <v>Lawrence Pratt</v>
      </c>
      <c r="F189" s="2">
        <v>5</v>
      </c>
      <c r="G189" s="2" t="str">
        <f>VLOOKUP(OrderData[[#This Row],[Product ID]],products!A:B,2,0)</f>
        <v>Lib</v>
      </c>
      <c r="H189" s="2">
        <f>_xlfn.XLOOKUP(D189, products!A:A, products!E:E)</f>
        <v>8.73</v>
      </c>
      <c r="I189" s="2">
        <f>OrderData[[#This Row],[Quantity]]*OrderData[[#This Row],[Unit Price]]</f>
        <v>43.650000000000006</v>
      </c>
      <c r="J189" s="2" t="str">
        <f>_xlfn.XLOOKUP(OrderData[[#This Row],[Customer ID]],Table2_1[Customer ID],Table2_1[Country])</f>
        <v>United States</v>
      </c>
      <c r="K189" s="2" t="str" cm="1">
        <f t="array" ref="K189">_xlfn.XLOOKUP(OrderData[[#This Row],[Customer ID]],Table2_1[[#All],[Customer ID]],Table2_1[[#All],[Loyalty Card]])</f>
        <v>Yes</v>
      </c>
      <c r="L189" s="2" t="str">
        <f>_xlfn.XLOOKUP(OrderData[[#This Row],[Product ID]],products!A:A,products!C:C)</f>
        <v>M</v>
      </c>
      <c r="M189" s="2">
        <f>_xlfn.XLOOKUP(OrderData[[#This Row],[Product ID]],products!A:A,products!D:D)</f>
        <v>0.5</v>
      </c>
    </row>
    <row r="190" spans="1:13" x14ac:dyDescent="0.25">
      <c r="A190" s="2" t="s">
        <v>414</v>
      </c>
      <c r="B190" s="3">
        <v>44698</v>
      </c>
      <c r="C190" s="2" t="s">
        <v>415</v>
      </c>
      <c r="D190" t="s">
        <v>267</v>
      </c>
      <c r="E190" s="2" t="str" cm="1">
        <f t="array" ref="E190">_xlfn.XLOOKUP(OrderData[[#This Row],[Customer ID]],Table2_1[[#All],[Customer ID]],Table2_1[[#All],[Customer Name]])</f>
        <v>Astrix Kitchingham</v>
      </c>
      <c r="F190" s="2">
        <v>1</v>
      </c>
      <c r="G190" s="2" t="str">
        <f>VLOOKUP(OrderData[[#This Row],[Product ID]],products!A:B,2,0)</f>
        <v>Exc</v>
      </c>
      <c r="H190" s="2">
        <f>_xlfn.XLOOKUP(D190, products!A:A, products!E:E)</f>
        <v>4.4550000000000001</v>
      </c>
      <c r="I190" s="2">
        <f>OrderData[[#This Row],[Quantity]]*OrderData[[#This Row],[Unit Price]]</f>
        <v>4.4550000000000001</v>
      </c>
      <c r="J190" s="2" t="str">
        <f>_xlfn.XLOOKUP(OrderData[[#This Row],[Customer ID]],Table2_1[Customer ID],Table2_1[Country])</f>
        <v>United States</v>
      </c>
      <c r="K190" s="2" t="str" cm="1">
        <f t="array" ref="K190">_xlfn.XLOOKUP(OrderData[[#This Row],[Customer ID]],Table2_1[[#All],[Customer ID]],Table2_1[[#All],[Loyalty Card]])</f>
        <v>Yes</v>
      </c>
      <c r="L190" s="2" t="str">
        <f>_xlfn.XLOOKUP(OrderData[[#This Row],[Product ID]],products!A:A,products!C:C)</f>
        <v>L</v>
      </c>
      <c r="M190" s="2">
        <f>_xlfn.XLOOKUP(OrderData[[#This Row],[Product ID]],products!A:A,products!D:D)</f>
        <v>0.2</v>
      </c>
    </row>
    <row r="191" spans="1:13" x14ac:dyDescent="0.25">
      <c r="A191" s="2" t="s">
        <v>416</v>
      </c>
      <c r="B191" s="3">
        <v>43813</v>
      </c>
      <c r="C191" s="2" t="s">
        <v>417</v>
      </c>
      <c r="D191" t="s">
        <v>109</v>
      </c>
      <c r="E191" s="2" t="str" cm="1">
        <f t="array" ref="E191">_xlfn.XLOOKUP(OrderData[[#This Row],[Customer ID]],Table2_1[[#All],[Customer ID]],Table2_1[[#All],[Customer Name]])</f>
        <v>Burnard Bartholin</v>
      </c>
      <c r="F191" s="2">
        <v>3</v>
      </c>
      <c r="G191" s="2" t="str">
        <f>VLOOKUP(OrderData[[#This Row],[Product ID]],products!A:B,2,0)</f>
        <v>Lib</v>
      </c>
      <c r="H191" s="2">
        <f>_xlfn.XLOOKUP(D191, products!A:A, products!E:E)</f>
        <v>14.55</v>
      </c>
      <c r="I191" s="2">
        <f>OrderData[[#This Row],[Quantity]]*OrderData[[#This Row],[Unit Price]]</f>
        <v>43.650000000000006</v>
      </c>
      <c r="J191" s="2" t="str">
        <f>_xlfn.XLOOKUP(OrderData[[#This Row],[Customer ID]],Table2_1[Customer ID],Table2_1[Country])</f>
        <v>United States</v>
      </c>
      <c r="K191" s="2" t="str" cm="1">
        <f t="array" ref="K191">_xlfn.XLOOKUP(OrderData[[#This Row],[Customer ID]],Table2_1[[#All],[Customer ID]],Table2_1[[#All],[Loyalty Card]])</f>
        <v>Yes</v>
      </c>
      <c r="L191" s="2" t="str">
        <f>_xlfn.XLOOKUP(OrderData[[#This Row],[Product ID]],products!A:A,products!C:C)</f>
        <v>M</v>
      </c>
      <c r="M191" s="2">
        <f>_xlfn.XLOOKUP(OrderData[[#This Row],[Product ID]],products!A:A,products!D:D)</f>
        <v>1</v>
      </c>
    </row>
    <row r="192" spans="1:13" x14ac:dyDescent="0.25">
      <c r="A192" s="2" t="s">
        <v>418</v>
      </c>
      <c r="B192" s="3">
        <v>43845</v>
      </c>
      <c r="C192" s="2" t="s">
        <v>419</v>
      </c>
      <c r="D192" t="s">
        <v>210</v>
      </c>
      <c r="E192" s="2" t="str" cm="1">
        <f t="array" ref="E192">_xlfn.XLOOKUP(OrderData[[#This Row],[Customer ID]],Table2_1[[#All],[Customer ID]],Table2_1[[#All],[Customer Name]])</f>
        <v>Madelene Prinn</v>
      </c>
      <c r="F192" s="2">
        <v>1</v>
      </c>
      <c r="G192" s="2" t="str">
        <f>VLOOKUP(OrderData[[#This Row],[Product ID]],products!A:B,2,0)</f>
        <v>Lib</v>
      </c>
      <c r="H192" s="2">
        <f>_xlfn.XLOOKUP(D192, products!A:A, products!E:E)</f>
        <v>33.464999999999996</v>
      </c>
      <c r="I192" s="2">
        <f>OrderData[[#This Row],[Quantity]]*OrderData[[#This Row],[Unit Price]]</f>
        <v>33.464999999999996</v>
      </c>
      <c r="J192" s="2" t="str">
        <f>_xlfn.XLOOKUP(OrderData[[#This Row],[Customer ID]],Table2_1[Customer ID],Table2_1[Country])</f>
        <v>United States</v>
      </c>
      <c r="K192" s="2" t="str" cm="1">
        <f t="array" ref="K192">_xlfn.XLOOKUP(OrderData[[#This Row],[Customer ID]],Table2_1[[#All],[Customer ID]],Table2_1[[#All],[Loyalty Card]])</f>
        <v>Yes</v>
      </c>
      <c r="L192" s="2" t="str">
        <f>_xlfn.XLOOKUP(OrderData[[#This Row],[Product ID]],products!A:A,products!C:C)</f>
        <v>M</v>
      </c>
      <c r="M192" s="2">
        <f>_xlfn.XLOOKUP(OrderData[[#This Row],[Product ID]],products!A:A,products!D:D)</f>
        <v>2.5</v>
      </c>
    </row>
    <row r="193" spans="1:13" x14ac:dyDescent="0.25">
      <c r="A193" s="2" t="s">
        <v>420</v>
      </c>
      <c r="B193" s="3">
        <v>43567</v>
      </c>
      <c r="C193" s="2" t="s">
        <v>421</v>
      </c>
      <c r="D193" t="s">
        <v>51</v>
      </c>
      <c r="E193" s="2" t="str" cm="1">
        <f t="array" ref="E193">_xlfn.XLOOKUP(OrderData[[#This Row],[Customer ID]],Table2_1[[#All],[Customer ID]],Table2_1[[#All],[Customer Name]])</f>
        <v>Alisun Baudino</v>
      </c>
      <c r="F193" s="2">
        <v>5</v>
      </c>
      <c r="G193" s="2" t="str">
        <f>VLOOKUP(OrderData[[#This Row],[Product ID]],products!A:B,2,0)</f>
        <v>Lib</v>
      </c>
      <c r="H193" s="2">
        <f>_xlfn.XLOOKUP(D193, products!A:A, products!E:E)</f>
        <v>3.8849999999999998</v>
      </c>
      <c r="I193" s="2">
        <f>OrderData[[#This Row],[Quantity]]*OrderData[[#This Row],[Unit Price]]</f>
        <v>19.424999999999997</v>
      </c>
      <c r="J193" s="2" t="str">
        <f>_xlfn.XLOOKUP(OrderData[[#This Row],[Customer ID]],Table2_1[Customer ID],Table2_1[Country])</f>
        <v>United States</v>
      </c>
      <c r="K193" s="2" t="str" cm="1">
        <f t="array" ref="K193">_xlfn.XLOOKUP(OrderData[[#This Row],[Customer ID]],Table2_1[[#All],[Customer ID]],Table2_1[[#All],[Loyalty Card]])</f>
        <v>Yes</v>
      </c>
      <c r="L193" s="2" t="str">
        <f>_xlfn.XLOOKUP(OrderData[[#This Row],[Product ID]],products!A:A,products!C:C)</f>
        <v>D</v>
      </c>
      <c r="M193" s="2">
        <f>_xlfn.XLOOKUP(OrderData[[#This Row],[Product ID]],products!A:A,products!D:D)</f>
        <v>0.2</v>
      </c>
    </row>
    <row r="194" spans="1:13" x14ac:dyDescent="0.25">
      <c r="A194" s="2" t="s">
        <v>422</v>
      </c>
      <c r="B194" s="3">
        <v>43919</v>
      </c>
      <c r="C194" s="2" t="s">
        <v>423</v>
      </c>
      <c r="D194" t="s">
        <v>258</v>
      </c>
      <c r="E194" s="2" t="str" cm="1">
        <f t="array" ref="E194">_xlfn.XLOOKUP(OrderData[[#This Row],[Customer ID]],Table2_1[[#All],[Customer ID]],Table2_1[[#All],[Customer Name]])</f>
        <v>Philipa Petrushanko</v>
      </c>
      <c r="F194" s="2">
        <v>6</v>
      </c>
      <c r="G194" s="2" t="str">
        <f>VLOOKUP(OrderData[[#This Row],[Product ID]],products!A:B,2,0)</f>
        <v>Exc</v>
      </c>
      <c r="H194" s="2">
        <f>_xlfn.XLOOKUP(D194, products!A:A, products!E:E)</f>
        <v>12.15</v>
      </c>
      <c r="I194" s="2">
        <f>OrderData[[#This Row],[Quantity]]*OrderData[[#This Row],[Unit Price]]</f>
        <v>72.900000000000006</v>
      </c>
      <c r="J194" s="2" t="str">
        <f>_xlfn.XLOOKUP(OrderData[[#This Row],[Customer ID]],Table2_1[Customer ID],Table2_1[Country])</f>
        <v>Ireland</v>
      </c>
      <c r="K194" s="2" t="str" cm="1">
        <f t="array" ref="K194">_xlfn.XLOOKUP(OrderData[[#This Row],[Customer ID]],Table2_1[[#All],[Customer ID]],Table2_1[[#All],[Loyalty Card]])</f>
        <v>Yes</v>
      </c>
      <c r="L194" s="2" t="str">
        <f>_xlfn.XLOOKUP(OrderData[[#This Row],[Product ID]],products!A:A,products!C:C)</f>
        <v>D</v>
      </c>
      <c r="M194" s="2">
        <f>_xlfn.XLOOKUP(OrderData[[#This Row],[Product ID]],products!A:A,products!D:D)</f>
        <v>1</v>
      </c>
    </row>
    <row r="195" spans="1:13" x14ac:dyDescent="0.25">
      <c r="A195" s="2" t="s">
        <v>424</v>
      </c>
      <c r="B195" s="3">
        <v>44644</v>
      </c>
      <c r="C195" s="2" t="s">
        <v>425</v>
      </c>
      <c r="D195" t="s">
        <v>150</v>
      </c>
      <c r="E195" s="2" t="str" cm="1">
        <f t="array" ref="E195">_xlfn.XLOOKUP(OrderData[[#This Row],[Customer ID]],Table2_1[[#All],[Customer ID]],Table2_1[[#All],[Customer Name]])</f>
        <v>Kimberli Mustchin</v>
      </c>
      <c r="F195" s="2">
        <v>3</v>
      </c>
      <c r="G195" s="2" t="str">
        <f>VLOOKUP(OrderData[[#This Row],[Product ID]],products!A:B,2,0)</f>
        <v>Exc</v>
      </c>
      <c r="H195" s="2">
        <f>_xlfn.XLOOKUP(D195, products!A:A, products!E:E)</f>
        <v>14.85</v>
      </c>
      <c r="I195" s="2">
        <f>OrderData[[#This Row],[Quantity]]*OrderData[[#This Row],[Unit Price]]</f>
        <v>44.55</v>
      </c>
      <c r="J195" s="2" t="str">
        <f>_xlfn.XLOOKUP(OrderData[[#This Row],[Customer ID]],Table2_1[Customer ID],Table2_1[Country])</f>
        <v>United States</v>
      </c>
      <c r="K195" s="2" t="str" cm="1">
        <f t="array" ref="K195">_xlfn.XLOOKUP(OrderData[[#This Row],[Customer ID]],Table2_1[[#All],[Customer ID]],Table2_1[[#All],[Loyalty Card]])</f>
        <v>No</v>
      </c>
      <c r="L195" s="2" t="str">
        <f>_xlfn.XLOOKUP(OrderData[[#This Row],[Product ID]],products!A:A,products!C:C)</f>
        <v>L</v>
      </c>
      <c r="M195" s="2">
        <f>_xlfn.XLOOKUP(OrderData[[#This Row],[Product ID]],products!A:A,products!D:D)</f>
        <v>1</v>
      </c>
    </row>
    <row r="196" spans="1:13" x14ac:dyDescent="0.25">
      <c r="A196" s="2" t="s">
        <v>426</v>
      </c>
      <c r="B196" s="3">
        <v>44398</v>
      </c>
      <c r="C196" s="2" t="s">
        <v>427</v>
      </c>
      <c r="D196" t="s">
        <v>29</v>
      </c>
      <c r="E196" s="2" t="str" cm="1">
        <f t="array" ref="E196">_xlfn.XLOOKUP(OrderData[[#This Row],[Customer ID]],Table2_1[[#All],[Customer ID]],Table2_1[[#All],[Customer Name]])</f>
        <v>Emlynne Laird</v>
      </c>
      <c r="F196" s="2">
        <v>5</v>
      </c>
      <c r="G196" s="2" t="str">
        <f>VLOOKUP(OrderData[[#This Row],[Product ID]],products!A:B,2,0)</f>
        <v>Exc</v>
      </c>
      <c r="H196" s="2">
        <f>_xlfn.XLOOKUP(D196, products!A:A, products!E:E)</f>
        <v>7.29</v>
      </c>
      <c r="I196" s="2">
        <f>OrderData[[#This Row],[Quantity]]*OrderData[[#This Row],[Unit Price]]</f>
        <v>36.450000000000003</v>
      </c>
      <c r="J196" s="2" t="str">
        <f>_xlfn.XLOOKUP(OrderData[[#This Row],[Customer ID]],Table2_1[Customer ID],Table2_1[Country])</f>
        <v>United States</v>
      </c>
      <c r="K196" s="2" t="str" cm="1">
        <f t="array" ref="K196">_xlfn.XLOOKUP(OrderData[[#This Row],[Customer ID]],Table2_1[[#All],[Customer ID]],Table2_1[[#All],[Loyalty Card]])</f>
        <v>No</v>
      </c>
      <c r="L196" s="2" t="str">
        <f>_xlfn.XLOOKUP(OrderData[[#This Row],[Product ID]],products!A:A,products!C:C)</f>
        <v>D</v>
      </c>
      <c r="M196" s="2">
        <f>_xlfn.XLOOKUP(OrderData[[#This Row],[Product ID]],products!A:A,products!D:D)</f>
        <v>0.5</v>
      </c>
    </row>
    <row r="197" spans="1:13" x14ac:dyDescent="0.25">
      <c r="A197" s="2" t="s">
        <v>428</v>
      </c>
      <c r="B197" s="3">
        <v>43683</v>
      </c>
      <c r="C197" s="2" t="s">
        <v>429</v>
      </c>
      <c r="D197" t="s">
        <v>19</v>
      </c>
      <c r="E197" s="2" t="str" cm="1">
        <f t="array" ref="E197">_xlfn.XLOOKUP(OrderData[[#This Row],[Customer ID]],Table2_1[[#All],[Customer ID]],Table2_1[[#All],[Customer Name]])</f>
        <v>Marlena Howsden</v>
      </c>
      <c r="F197" s="2">
        <v>3</v>
      </c>
      <c r="G197" s="2" t="str">
        <f>VLOOKUP(OrderData[[#This Row],[Product ID]],products!A:B,2,0)</f>
        <v>Ara</v>
      </c>
      <c r="H197" s="2">
        <f>_xlfn.XLOOKUP(D197, products!A:A, products!E:E)</f>
        <v>12.95</v>
      </c>
      <c r="I197" s="2">
        <f>OrderData[[#This Row],[Quantity]]*OrderData[[#This Row],[Unit Price]]</f>
        <v>38.849999999999994</v>
      </c>
      <c r="J197" s="2" t="str">
        <f>_xlfn.XLOOKUP(OrderData[[#This Row],[Customer ID]],Table2_1[Customer ID],Table2_1[Country])</f>
        <v>United States</v>
      </c>
      <c r="K197" s="2" t="str" cm="1">
        <f t="array" ref="K197">_xlfn.XLOOKUP(OrderData[[#This Row],[Customer ID]],Table2_1[[#All],[Customer ID]],Table2_1[[#All],[Loyalty Card]])</f>
        <v>No</v>
      </c>
      <c r="L197" s="2" t="str">
        <f>_xlfn.XLOOKUP(OrderData[[#This Row],[Product ID]],products!A:A,products!C:C)</f>
        <v>L</v>
      </c>
      <c r="M197" s="2">
        <f>_xlfn.XLOOKUP(OrderData[[#This Row],[Product ID]],products!A:A,products!D:D)</f>
        <v>1</v>
      </c>
    </row>
    <row r="198" spans="1:13" x14ac:dyDescent="0.25">
      <c r="A198" s="2" t="s">
        <v>430</v>
      </c>
      <c r="B198" s="3">
        <v>44339</v>
      </c>
      <c r="C198" s="2" t="s">
        <v>431</v>
      </c>
      <c r="D198" t="s">
        <v>189</v>
      </c>
      <c r="E198" s="2" t="str" cm="1">
        <f t="array" ref="E198">_xlfn.XLOOKUP(OrderData[[#This Row],[Customer ID]],Table2_1[[#All],[Customer ID]],Table2_1[[#All],[Customer Name]])</f>
        <v>Nealson Cuttler</v>
      </c>
      <c r="F198" s="2">
        <v>6</v>
      </c>
      <c r="G198" s="2" t="str">
        <f>VLOOKUP(OrderData[[#This Row],[Product ID]],products!A:B,2,0)</f>
        <v>Exc</v>
      </c>
      <c r="H198" s="2">
        <f>_xlfn.XLOOKUP(D198, products!A:A, products!E:E)</f>
        <v>8.91</v>
      </c>
      <c r="I198" s="2">
        <f>OrderData[[#This Row],[Quantity]]*OrderData[[#This Row],[Unit Price]]</f>
        <v>53.46</v>
      </c>
      <c r="J198" s="2" t="str">
        <f>_xlfn.XLOOKUP(OrderData[[#This Row],[Customer ID]],Table2_1[Customer ID],Table2_1[Country])</f>
        <v>United States</v>
      </c>
      <c r="K198" s="2" t="str" cm="1">
        <f t="array" ref="K198">_xlfn.XLOOKUP(OrderData[[#This Row],[Customer ID]],Table2_1[[#All],[Customer ID]],Table2_1[[#All],[Loyalty Card]])</f>
        <v>No</v>
      </c>
      <c r="L198" s="2" t="str">
        <f>_xlfn.XLOOKUP(OrderData[[#This Row],[Product ID]],products!A:A,products!C:C)</f>
        <v>L</v>
      </c>
      <c r="M198" s="2">
        <f>_xlfn.XLOOKUP(OrderData[[#This Row],[Product ID]],products!A:A,products!D:D)</f>
        <v>0.5</v>
      </c>
    </row>
    <row r="199" spans="1:13" x14ac:dyDescent="0.25">
      <c r="A199" s="2" t="s">
        <v>430</v>
      </c>
      <c r="B199" s="3">
        <v>44339</v>
      </c>
      <c r="C199" s="2" t="s">
        <v>431</v>
      </c>
      <c r="D199" t="s">
        <v>122</v>
      </c>
      <c r="E199" s="2" t="str" cm="1">
        <f t="array" ref="E199">_xlfn.XLOOKUP(OrderData[[#This Row],[Customer ID]],Table2_1[[#All],[Customer ID]],Table2_1[[#All],[Customer Name]])</f>
        <v>Nealson Cuttler</v>
      </c>
      <c r="F199" s="2">
        <v>2</v>
      </c>
      <c r="G199" s="2" t="str">
        <f>VLOOKUP(OrderData[[#This Row],[Product ID]],products!A:B,2,0)</f>
        <v>Lib</v>
      </c>
      <c r="H199" s="2">
        <f>_xlfn.XLOOKUP(D199, products!A:A, products!E:E)</f>
        <v>29.784999999999997</v>
      </c>
      <c r="I199" s="2">
        <f>OrderData[[#This Row],[Quantity]]*OrderData[[#This Row],[Unit Price]]</f>
        <v>59.569999999999993</v>
      </c>
      <c r="J199" s="2" t="str">
        <f>_xlfn.XLOOKUP(OrderData[[#This Row],[Customer ID]],Table2_1[Customer ID],Table2_1[Country])</f>
        <v>United States</v>
      </c>
      <c r="K199" s="2" t="str" cm="1">
        <f t="array" ref="K199">_xlfn.XLOOKUP(OrderData[[#This Row],[Customer ID]],Table2_1[[#All],[Customer ID]],Table2_1[[#All],[Loyalty Card]])</f>
        <v>No</v>
      </c>
      <c r="L199" s="2" t="str">
        <f>_xlfn.XLOOKUP(OrderData[[#This Row],[Product ID]],products!A:A,products!C:C)</f>
        <v>D</v>
      </c>
      <c r="M199" s="2">
        <f>_xlfn.XLOOKUP(OrderData[[#This Row],[Product ID]],products!A:A,products!D:D)</f>
        <v>2.5</v>
      </c>
    </row>
    <row r="200" spans="1:13" x14ac:dyDescent="0.25">
      <c r="A200" s="2" t="s">
        <v>430</v>
      </c>
      <c r="B200" s="3">
        <v>44339</v>
      </c>
      <c r="C200" s="2" t="s">
        <v>431</v>
      </c>
      <c r="D200" t="s">
        <v>122</v>
      </c>
      <c r="E200" s="2" t="str" cm="1">
        <f t="array" ref="E200">_xlfn.XLOOKUP(OrderData[[#This Row],[Customer ID]],Table2_1[[#All],[Customer ID]],Table2_1[[#All],[Customer Name]])</f>
        <v>Nealson Cuttler</v>
      </c>
      <c r="F200" s="2">
        <v>3</v>
      </c>
      <c r="G200" s="2" t="str">
        <f>VLOOKUP(OrderData[[#This Row],[Product ID]],products!A:B,2,0)</f>
        <v>Lib</v>
      </c>
      <c r="H200" s="2">
        <f>_xlfn.XLOOKUP(D200, products!A:A, products!E:E)</f>
        <v>29.784999999999997</v>
      </c>
      <c r="I200" s="2">
        <f>OrderData[[#This Row],[Quantity]]*OrderData[[#This Row],[Unit Price]]</f>
        <v>89.35499999999999</v>
      </c>
      <c r="J200" s="2" t="str">
        <f>_xlfn.XLOOKUP(OrderData[[#This Row],[Customer ID]],Table2_1[Customer ID],Table2_1[Country])</f>
        <v>United States</v>
      </c>
      <c r="K200" s="2" t="str" cm="1">
        <f t="array" ref="K200">_xlfn.XLOOKUP(OrderData[[#This Row],[Customer ID]],Table2_1[[#All],[Customer ID]],Table2_1[[#All],[Loyalty Card]])</f>
        <v>No</v>
      </c>
      <c r="L200" s="2" t="str">
        <f>_xlfn.XLOOKUP(OrderData[[#This Row],[Product ID]],products!A:A,products!C:C)</f>
        <v>D</v>
      </c>
      <c r="M200" s="2">
        <f>_xlfn.XLOOKUP(OrderData[[#This Row],[Product ID]],products!A:A,products!D:D)</f>
        <v>2.5</v>
      </c>
    </row>
    <row r="201" spans="1:13" x14ac:dyDescent="0.25">
      <c r="A201" s="2" t="s">
        <v>430</v>
      </c>
      <c r="B201" s="3">
        <v>44339</v>
      </c>
      <c r="C201" s="2" t="s">
        <v>431</v>
      </c>
      <c r="D201" t="s">
        <v>96</v>
      </c>
      <c r="E201" s="2" t="str" cm="1">
        <f t="array" ref="E201">_xlfn.XLOOKUP(OrderData[[#This Row],[Customer ID]],Table2_1[[#All],[Customer ID]],Table2_1[[#All],[Customer Name]])</f>
        <v>Nealson Cuttler</v>
      </c>
      <c r="F201" s="2">
        <v>4</v>
      </c>
      <c r="G201" s="2" t="str">
        <f>VLOOKUP(OrderData[[#This Row],[Product ID]],products!A:B,2,0)</f>
        <v>Lib</v>
      </c>
      <c r="H201" s="2">
        <f>_xlfn.XLOOKUP(D201, products!A:A, products!E:E)</f>
        <v>9.51</v>
      </c>
      <c r="I201" s="2">
        <f>OrderData[[#This Row],[Quantity]]*OrderData[[#This Row],[Unit Price]]</f>
        <v>38.04</v>
      </c>
      <c r="J201" s="2" t="str">
        <f>_xlfn.XLOOKUP(OrderData[[#This Row],[Customer ID]],Table2_1[Customer ID],Table2_1[Country])</f>
        <v>United States</v>
      </c>
      <c r="K201" s="2" t="str" cm="1">
        <f t="array" ref="K201">_xlfn.XLOOKUP(OrderData[[#This Row],[Customer ID]],Table2_1[[#All],[Customer ID]],Table2_1[[#All],[Loyalty Card]])</f>
        <v>No</v>
      </c>
      <c r="L201" s="2" t="str">
        <f>_xlfn.XLOOKUP(OrderData[[#This Row],[Product ID]],products!A:A,products!C:C)</f>
        <v>L</v>
      </c>
      <c r="M201" s="2">
        <f>_xlfn.XLOOKUP(OrderData[[#This Row],[Product ID]],products!A:A,products!D:D)</f>
        <v>0.5</v>
      </c>
    </row>
    <row r="202" spans="1:13" x14ac:dyDescent="0.25">
      <c r="A202" s="2" t="s">
        <v>430</v>
      </c>
      <c r="B202" s="3">
        <v>44339</v>
      </c>
      <c r="C202" s="2" t="s">
        <v>431</v>
      </c>
      <c r="D202" t="s">
        <v>22</v>
      </c>
      <c r="E202" s="2" t="str" cm="1">
        <f t="array" ref="E202">_xlfn.XLOOKUP(OrderData[[#This Row],[Customer ID]],Table2_1[[#All],[Customer ID]],Table2_1[[#All],[Customer Name]])</f>
        <v>Nealson Cuttler</v>
      </c>
      <c r="F202" s="2">
        <v>3</v>
      </c>
      <c r="G202" s="2" t="str">
        <f>VLOOKUP(OrderData[[#This Row],[Product ID]],products!A:B,2,0)</f>
        <v>Exc</v>
      </c>
      <c r="H202" s="2">
        <f>_xlfn.XLOOKUP(D202, products!A:A, products!E:E)</f>
        <v>13.75</v>
      </c>
      <c r="I202" s="2">
        <f>OrderData[[#This Row],[Quantity]]*OrderData[[#This Row],[Unit Price]]</f>
        <v>41.25</v>
      </c>
      <c r="J202" s="2" t="str">
        <f>_xlfn.XLOOKUP(OrderData[[#This Row],[Customer ID]],Table2_1[Customer ID],Table2_1[Country])</f>
        <v>United States</v>
      </c>
      <c r="K202" s="2" t="str" cm="1">
        <f t="array" ref="K202">_xlfn.XLOOKUP(OrderData[[#This Row],[Customer ID]],Table2_1[[#All],[Customer ID]],Table2_1[[#All],[Loyalty Card]])</f>
        <v>No</v>
      </c>
      <c r="L202" s="2" t="str">
        <f>_xlfn.XLOOKUP(OrderData[[#This Row],[Product ID]],products!A:A,products!C:C)</f>
        <v>M</v>
      </c>
      <c r="M202" s="2">
        <f>_xlfn.XLOOKUP(OrderData[[#This Row],[Product ID]],products!A:A,products!D:D)</f>
        <v>1</v>
      </c>
    </row>
    <row r="203" spans="1:13" x14ac:dyDescent="0.25">
      <c r="A203" s="2" t="s">
        <v>432</v>
      </c>
      <c r="B203" s="3">
        <v>44294</v>
      </c>
      <c r="C203" s="2" t="s">
        <v>433</v>
      </c>
      <c r="D203" t="s">
        <v>96</v>
      </c>
      <c r="E203" s="2" t="str" cm="1">
        <f t="array" ref="E203">_xlfn.XLOOKUP(OrderData[[#This Row],[Customer ID]],Table2_1[[#All],[Customer ID]],Table2_1[[#All],[Customer Name]])</f>
        <v>Adriana Lazarus</v>
      </c>
      <c r="F203" s="2">
        <v>6</v>
      </c>
      <c r="G203" s="2" t="str">
        <f>VLOOKUP(OrderData[[#This Row],[Product ID]],products!A:B,2,0)</f>
        <v>Lib</v>
      </c>
      <c r="H203" s="2">
        <f>_xlfn.XLOOKUP(D203, products!A:A, products!E:E)</f>
        <v>9.51</v>
      </c>
      <c r="I203" s="2">
        <f>OrderData[[#This Row],[Quantity]]*OrderData[[#This Row],[Unit Price]]</f>
        <v>57.06</v>
      </c>
      <c r="J203" s="2" t="str">
        <f>_xlfn.XLOOKUP(OrderData[[#This Row],[Customer ID]],Table2_1[Customer ID],Table2_1[Country])</f>
        <v>United States</v>
      </c>
      <c r="K203" s="2" t="str" cm="1">
        <f t="array" ref="K203">_xlfn.XLOOKUP(OrderData[[#This Row],[Customer ID]],Table2_1[[#All],[Customer ID]],Table2_1[[#All],[Loyalty Card]])</f>
        <v>No</v>
      </c>
      <c r="L203" s="2" t="str">
        <f>_xlfn.XLOOKUP(OrderData[[#This Row],[Product ID]],products!A:A,products!C:C)</f>
        <v>L</v>
      </c>
      <c r="M203" s="2">
        <f>_xlfn.XLOOKUP(OrderData[[#This Row],[Product ID]],products!A:A,products!D:D)</f>
        <v>0.5</v>
      </c>
    </row>
    <row r="204" spans="1:13" x14ac:dyDescent="0.25">
      <c r="A204" s="2" t="s">
        <v>434</v>
      </c>
      <c r="B204" s="3">
        <v>44486</v>
      </c>
      <c r="C204" s="2" t="s">
        <v>435</v>
      </c>
      <c r="D204" t="s">
        <v>122</v>
      </c>
      <c r="E204" s="2" t="str" cm="1">
        <f t="array" ref="E204">_xlfn.XLOOKUP(OrderData[[#This Row],[Customer ID]],Table2_1[[#All],[Customer ID]],Table2_1[[#All],[Customer Name]])</f>
        <v>Tallie felip</v>
      </c>
      <c r="F204" s="2">
        <v>6</v>
      </c>
      <c r="G204" s="2" t="str">
        <f>VLOOKUP(OrderData[[#This Row],[Product ID]],products!A:B,2,0)</f>
        <v>Lib</v>
      </c>
      <c r="H204" s="2">
        <f>_xlfn.XLOOKUP(D204, products!A:A, products!E:E)</f>
        <v>29.784999999999997</v>
      </c>
      <c r="I204" s="2">
        <f>OrderData[[#This Row],[Quantity]]*OrderData[[#This Row],[Unit Price]]</f>
        <v>178.70999999999998</v>
      </c>
      <c r="J204" s="2" t="str">
        <f>_xlfn.XLOOKUP(OrderData[[#This Row],[Customer ID]],Table2_1[Customer ID],Table2_1[Country])</f>
        <v>United States</v>
      </c>
      <c r="K204" s="2" t="str" cm="1">
        <f t="array" ref="K204">_xlfn.XLOOKUP(OrderData[[#This Row],[Customer ID]],Table2_1[[#All],[Customer ID]],Table2_1[[#All],[Loyalty Card]])</f>
        <v>Yes</v>
      </c>
      <c r="L204" s="2" t="str">
        <f>_xlfn.XLOOKUP(OrderData[[#This Row],[Product ID]],products!A:A,products!C:C)</f>
        <v>D</v>
      </c>
      <c r="M204" s="2">
        <f>_xlfn.XLOOKUP(OrderData[[#This Row],[Product ID]],products!A:A,products!D:D)</f>
        <v>2.5</v>
      </c>
    </row>
    <row r="205" spans="1:13" x14ac:dyDescent="0.25">
      <c r="A205" s="2" t="s">
        <v>436</v>
      </c>
      <c r="B205" s="3">
        <v>44608</v>
      </c>
      <c r="C205" s="2" t="s">
        <v>437</v>
      </c>
      <c r="D205" t="s">
        <v>32</v>
      </c>
      <c r="E205" s="2" t="str" cm="1">
        <f t="array" ref="E205">_xlfn.XLOOKUP(OrderData[[#This Row],[Customer ID]],Table2_1[[#All],[Customer ID]],Table2_1[[#All],[Customer Name]])</f>
        <v>Vanna Le - Count</v>
      </c>
      <c r="F205" s="2">
        <v>1</v>
      </c>
      <c r="G205" s="2" t="str">
        <f>VLOOKUP(OrderData[[#This Row],[Product ID]],products!A:B,2,0)</f>
        <v>Lib</v>
      </c>
      <c r="H205" s="2">
        <f>_xlfn.XLOOKUP(D205, products!A:A, products!E:E)</f>
        <v>4.7549999999999999</v>
      </c>
      <c r="I205" s="2">
        <f>OrderData[[#This Row],[Quantity]]*OrderData[[#This Row],[Unit Price]]</f>
        <v>4.7549999999999999</v>
      </c>
      <c r="J205" s="2" t="str">
        <f>_xlfn.XLOOKUP(OrderData[[#This Row],[Customer ID]],Table2_1[Customer ID],Table2_1[Country])</f>
        <v>United States</v>
      </c>
      <c r="K205" s="2" t="str" cm="1">
        <f t="array" ref="K205">_xlfn.XLOOKUP(OrderData[[#This Row],[Customer ID]],Table2_1[[#All],[Customer ID]],Table2_1[[#All],[Loyalty Card]])</f>
        <v>No</v>
      </c>
      <c r="L205" s="2" t="str">
        <f>_xlfn.XLOOKUP(OrderData[[#This Row],[Product ID]],products!A:A,products!C:C)</f>
        <v>L</v>
      </c>
      <c r="M205" s="2">
        <f>_xlfn.XLOOKUP(OrderData[[#This Row],[Product ID]],products!A:A,products!D:D)</f>
        <v>0.2</v>
      </c>
    </row>
    <row r="206" spans="1:13" x14ac:dyDescent="0.25">
      <c r="A206" s="2" t="s">
        <v>438</v>
      </c>
      <c r="B206" s="3">
        <v>44027</v>
      </c>
      <c r="C206" s="2" t="s">
        <v>439</v>
      </c>
      <c r="D206" t="s">
        <v>22</v>
      </c>
      <c r="E206" s="2" t="str" cm="1">
        <f t="array" ref="E206">_xlfn.XLOOKUP(OrderData[[#This Row],[Customer ID]],Table2_1[[#All],[Customer ID]],Table2_1[[#All],[Customer Name]])</f>
        <v>Sarette Ducarel</v>
      </c>
      <c r="F206" s="2">
        <v>6</v>
      </c>
      <c r="G206" s="2" t="str">
        <f>VLOOKUP(OrderData[[#This Row],[Product ID]],products!A:B,2,0)</f>
        <v>Exc</v>
      </c>
      <c r="H206" s="2">
        <f>_xlfn.XLOOKUP(D206, products!A:A, products!E:E)</f>
        <v>13.75</v>
      </c>
      <c r="I206" s="2">
        <f>OrderData[[#This Row],[Quantity]]*OrderData[[#This Row],[Unit Price]]</f>
        <v>82.5</v>
      </c>
      <c r="J206" s="2" t="str">
        <f>_xlfn.XLOOKUP(OrderData[[#This Row],[Customer ID]],Table2_1[Customer ID],Table2_1[Country])</f>
        <v>United States</v>
      </c>
      <c r="K206" s="2" t="str" cm="1">
        <f t="array" ref="K206">_xlfn.XLOOKUP(OrderData[[#This Row],[Customer ID]],Table2_1[[#All],[Customer ID]],Table2_1[[#All],[Loyalty Card]])</f>
        <v>No</v>
      </c>
      <c r="L206" s="2" t="str">
        <f>_xlfn.XLOOKUP(OrderData[[#This Row],[Product ID]],products!A:A,products!C:C)</f>
        <v>M</v>
      </c>
      <c r="M206" s="2">
        <f>_xlfn.XLOOKUP(OrderData[[#This Row],[Product ID]],products!A:A,products!D:D)</f>
        <v>1</v>
      </c>
    </row>
    <row r="207" spans="1:13" x14ac:dyDescent="0.25">
      <c r="A207" s="2" t="s">
        <v>440</v>
      </c>
      <c r="B207" s="3">
        <v>43883</v>
      </c>
      <c r="C207" s="2" t="s">
        <v>441</v>
      </c>
      <c r="D207" t="s">
        <v>114</v>
      </c>
      <c r="E207" s="2" t="str" cm="1">
        <f t="array" ref="E207">_xlfn.XLOOKUP(OrderData[[#This Row],[Customer ID]],Table2_1[[#All],[Customer ID]],Table2_1[[#All],[Customer Name]])</f>
        <v>Kendra Glison</v>
      </c>
      <c r="F207" s="2">
        <v>3</v>
      </c>
      <c r="G207" s="2" t="str">
        <f>VLOOKUP(OrderData[[#This Row],[Product ID]],products!A:B,2,0)</f>
        <v>Rob</v>
      </c>
      <c r="H207" s="2">
        <f>_xlfn.XLOOKUP(D207, products!A:A, products!E:E)</f>
        <v>2.6849999999999996</v>
      </c>
      <c r="I207" s="2">
        <f>OrderData[[#This Row],[Quantity]]*OrderData[[#This Row],[Unit Price]]</f>
        <v>8.0549999999999997</v>
      </c>
      <c r="J207" s="2" t="str">
        <f>_xlfn.XLOOKUP(OrderData[[#This Row],[Customer ID]],Table2_1[Customer ID],Table2_1[Country])</f>
        <v>United States</v>
      </c>
      <c r="K207" s="2" t="str" cm="1">
        <f t="array" ref="K207">_xlfn.XLOOKUP(OrderData[[#This Row],[Customer ID]],Table2_1[[#All],[Customer ID]],Table2_1[[#All],[Loyalty Card]])</f>
        <v>Yes</v>
      </c>
      <c r="L207" s="2" t="str">
        <f>_xlfn.XLOOKUP(OrderData[[#This Row],[Product ID]],products!A:A,products!C:C)</f>
        <v>D</v>
      </c>
      <c r="M207" s="2">
        <f>_xlfn.XLOOKUP(OrderData[[#This Row],[Product ID]],products!A:A,products!D:D)</f>
        <v>0.2</v>
      </c>
    </row>
    <row r="208" spans="1:13" x14ac:dyDescent="0.25">
      <c r="A208" s="2" t="s">
        <v>442</v>
      </c>
      <c r="B208" s="3">
        <v>44211</v>
      </c>
      <c r="C208" s="2" t="s">
        <v>443</v>
      </c>
      <c r="D208" t="s">
        <v>74</v>
      </c>
      <c r="E208" s="2" t="str" cm="1">
        <f t="array" ref="E208">_xlfn.XLOOKUP(OrderData[[#This Row],[Customer ID]],Table2_1[[#All],[Customer ID]],Table2_1[[#All],[Customer Name]])</f>
        <v>Nertie Poolman</v>
      </c>
      <c r="F208" s="2">
        <v>2</v>
      </c>
      <c r="G208" s="2" t="str">
        <f>VLOOKUP(OrderData[[#This Row],[Product ID]],products!A:B,2,0)</f>
        <v>Ara</v>
      </c>
      <c r="H208" s="2">
        <f>_xlfn.XLOOKUP(D208, products!A:A, products!E:E)</f>
        <v>11.25</v>
      </c>
      <c r="I208" s="2">
        <f>OrderData[[#This Row],[Quantity]]*OrderData[[#This Row],[Unit Price]]</f>
        <v>22.5</v>
      </c>
      <c r="J208" s="2" t="str">
        <f>_xlfn.XLOOKUP(OrderData[[#This Row],[Customer ID]],Table2_1[Customer ID],Table2_1[Country])</f>
        <v>United States</v>
      </c>
      <c r="K208" s="2" t="str" cm="1">
        <f t="array" ref="K208">_xlfn.XLOOKUP(OrderData[[#This Row],[Customer ID]],Table2_1[[#All],[Customer ID]],Table2_1[[#All],[Loyalty Card]])</f>
        <v>No</v>
      </c>
      <c r="L208" s="2" t="str">
        <f>_xlfn.XLOOKUP(OrderData[[#This Row],[Product ID]],products!A:A,products!C:C)</f>
        <v>M</v>
      </c>
      <c r="M208" s="2">
        <f>_xlfn.XLOOKUP(OrderData[[#This Row],[Product ID]],products!A:A,products!D:D)</f>
        <v>1</v>
      </c>
    </row>
    <row r="209" spans="1:13" x14ac:dyDescent="0.25">
      <c r="A209" s="2" t="s">
        <v>444</v>
      </c>
      <c r="B209" s="3">
        <v>44207</v>
      </c>
      <c r="C209" s="2" t="s">
        <v>445</v>
      </c>
      <c r="D209" t="s">
        <v>80</v>
      </c>
      <c r="E209" s="2" t="str" cm="1">
        <f t="array" ref="E209">_xlfn.XLOOKUP(OrderData[[#This Row],[Customer ID]],Table2_1[[#All],[Customer ID]],Table2_1[[#All],[Customer Name]])</f>
        <v>Orbadiah Duny</v>
      </c>
      <c r="F209" s="2">
        <v>6</v>
      </c>
      <c r="G209" s="2" t="str">
        <f>VLOOKUP(OrderData[[#This Row],[Product ID]],products!A:B,2,0)</f>
        <v>Ara</v>
      </c>
      <c r="H209" s="2">
        <f>_xlfn.XLOOKUP(D209, products!A:A, products!E:E)</f>
        <v>6.75</v>
      </c>
      <c r="I209" s="2">
        <f>OrderData[[#This Row],[Quantity]]*OrderData[[#This Row],[Unit Price]]</f>
        <v>40.5</v>
      </c>
      <c r="J209" s="2" t="str">
        <f>_xlfn.XLOOKUP(OrderData[[#This Row],[Customer ID]],Table2_1[Customer ID],Table2_1[Country])</f>
        <v>United States</v>
      </c>
      <c r="K209" s="2" t="str" cm="1">
        <f t="array" ref="K209">_xlfn.XLOOKUP(OrderData[[#This Row],[Customer ID]],Table2_1[[#All],[Customer ID]],Table2_1[[#All],[Loyalty Card]])</f>
        <v>Yes</v>
      </c>
      <c r="L209" s="2" t="str">
        <f>_xlfn.XLOOKUP(OrderData[[#This Row],[Product ID]],products!A:A,products!C:C)</f>
        <v>M</v>
      </c>
      <c r="M209" s="2">
        <f>_xlfn.XLOOKUP(OrderData[[#This Row],[Product ID]],products!A:A,products!D:D)</f>
        <v>0.5</v>
      </c>
    </row>
    <row r="210" spans="1:13" x14ac:dyDescent="0.25">
      <c r="A210" s="2" t="s">
        <v>446</v>
      </c>
      <c r="B210" s="3">
        <v>44659</v>
      </c>
      <c r="C210" s="2" t="s">
        <v>447</v>
      </c>
      <c r="D210" t="s">
        <v>29</v>
      </c>
      <c r="E210" s="2" t="str" cm="1">
        <f t="array" ref="E210">_xlfn.XLOOKUP(OrderData[[#This Row],[Customer ID]],Table2_1[[#All],[Customer ID]],Table2_1[[#All],[Customer Name]])</f>
        <v>Constance Halfhide</v>
      </c>
      <c r="F210" s="2">
        <v>4</v>
      </c>
      <c r="G210" s="2" t="str">
        <f>VLOOKUP(OrderData[[#This Row],[Product ID]],products!A:B,2,0)</f>
        <v>Exc</v>
      </c>
      <c r="H210" s="2">
        <f>_xlfn.XLOOKUP(D210, products!A:A, products!E:E)</f>
        <v>7.29</v>
      </c>
      <c r="I210" s="2">
        <f>OrderData[[#This Row],[Quantity]]*OrderData[[#This Row],[Unit Price]]</f>
        <v>29.16</v>
      </c>
      <c r="J210" s="2" t="str">
        <f>_xlfn.XLOOKUP(OrderData[[#This Row],[Customer ID]],Table2_1[Customer ID],Table2_1[Country])</f>
        <v>Ireland</v>
      </c>
      <c r="K210" s="2" t="str" cm="1">
        <f t="array" ref="K210">_xlfn.XLOOKUP(OrderData[[#This Row],[Customer ID]],Table2_1[[#All],[Customer ID]],Table2_1[[#All],[Loyalty Card]])</f>
        <v>Yes</v>
      </c>
      <c r="L210" s="2" t="str">
        <f>_xlfn.XLOOKUP(OrderData[[#This Row],[Product ID]],products!A:A,products!C:C)</f>
        <v>D</v>
      </c>
      <c r="M210" s="2">
        <f>_xlfn.XLOOKUP(OrderData[[#This Row],[Product ID]],products!A:A,products!D:D)</f>
        <v>0.5</v>
      </c>
    </row>
    <row r="211" spans="1:13" x14ac:dyDescent="0.25">
      <c r="A211" s="2" t="s">
        <v>448</v>
      </c>
      <c r="B211" s="3">
        <v>44105</v>
      </c>
      <c r="C211" s="2" t="s">
        <v>449</v>
      </c>
      <c r="D211" t="s">
        <v>80</v>
      </c>
      <c r="E211" s="2" t="str" cm="1">
        <f t="array" ref="E211">_xlfn.XLOOKUP(OrderData[[#This Row],[Customer ID]],Table2_1[[#All],[Customer ID]],Table2_1[[#All],[Customer Name]])</f>
        <v>Fransisco Malecky</v>
      </c>
      <c r="F211" s="2">
        <v>1</v>
      </c>
      <c r="G211" s="2" t="str">
        <f>VLOOKUP(OrderData[[#This Row],[Product ID]],products!A:B,2,0)</f>
        <v>Ara</v>
      </c>
      <c r="H211" s="2">
        <f>_xlfn.XLOOKUP(D211, products!A:A, products!E:E)</f>
        <v>6.75</v>
      </c>
      <c r="I211" s="2">
        <f>OrderData[[#This Row],[Quantity]]*OrderData[[#This Row],[Unit Price]]</f>
        <v>6.75</v>
      </c>
      <c r="J211" s="2" t="str">
        <f>_xlfn.XLOOKUP(OrderData[[#This Row],[Customer ID]],Table2_1[Customer ID],Table2_1[Country])</f>
        <v>United Kingdom</v>
      </c>
      <c r="K211" s="2" t="str" cm="1">
        <f t="array" ref="K211">_xlfn.XLOOKUP(OrderData[[#This Row],[Customer ID]],Table2_1[[#All],[Customer ID]],Table2_1[[#All],[Loyalty Card]])</f>
        <v>No</v>
      </c>
      <c r="L211" s="2" t="str">
        <f>_xlfn.XLOOKUP(OrderData[[#This Row],[Product ID]],products!A:A,products!C:C)</f>
        <v>M</v>
      </c>
      <c r="M211" s="2">
        <f>_xlfn.XLOOKUP(OrderData[[#This Row],[Product ID]],products!A:A,products!D:D)</f>
        <v>0.5</v>
      </c>
    </row>
    <row r="212" spans="1:13" x14ac:dyDescent="0.25">
      <c r="A212" s="2" t="s">
        <v>450</v>
      </c>
      <c r="B212" s="3">
        <v>43766</v>
      </c>
      <c r="C212" s="2" t="s">
        <v>451</v>
      </c>
      <c r="D212" t="s">
        <v>26</v>
      </c>
      <c r="E212" s="2" t="str" cm="1">
        <f t="array" ref="E212">_xlfn.XLOOKUP(OrderData[[#This Row],[Customer ID]],Table2_1[[#All],[Customer ID]],Table2_1[[#All],[Customer Name]])</f>
        <v>Anselma Attwater</v>
      </c>
      <c r="F212" s="2">
        <v>4</v>
      </c>
      <c r="G212" s="2" t="str">
        <f>VLOOKUP(OrderData[[#This Row],[Product ID]],products!A:B,2,0)</f>
        <v>Lib</v>
      </c>
      <c r="H212" s="2">
        <f>_xlfn.XLOOKUP(D212, products!A:A, products!E:E)</f>
        <v>12.95</v>
      </c>
      <c r="I212" s="2">
        <f>OrderData[[#This Row],[Quantity]]*OrderData[[#This Row],[Unit Price]]</f>
        <v>51.8</v>
      </c>
      <c r="J212" s="2" t="str">
        <f>_xlfn.XLOOKUP(OrderData[[#This Row],[Customer ID]],Table2_1[Customer ID],Table2_1[Country])</f>
        <v>United States</v>
      </c>
      <c r="K212" s="2" t="str" cm="1">
        <f t="array" ref="K212">_xlfn.XLOOKUP(OrderData[[#This Row],[Customer ID]],Table2_1[[#All],[Customer ID]],Table2_1[[#All],[Loyalty Card]])</f>
        <v>Yes</v>
      </c>
      <c r="L212" s="2" t="str">
        <f>_xlfn.XLOOKUP(OrderData[[#This Row],[Product ID]],products!A:A,products!C:C)</f>
        <v>D</v>
      </c>
      <c r="M212" s="2">
        <f>_xlfn.XLOOKUP(OrderData[[#This Row],[Product ID]],products!A:A,products!D:D)</f>
        <v>1</v>
      </c>
    </row>
    <row r="213" spans="1:13" x14ac:dyDescent="0.25">
      <c r="A213" s="2" t="s">
        <v>452</v>
      </c>
      <c r="B213" s="3">
        <v>44283</v>
      </c>
      <c r="C213" s="2" t="s">
        <v>453</v>
      </c>
      <c r="D213" t="s">
        <v>189</v>
      </c>
      <c r="E213" s="2" t="str" cm="1">
        <f t="array" ref="E213">_xlfn.XLOOKUP(OrderData[[#This Row],[Customer ID]],Table2_1[[#All],[Customer ID]],Table2_1[[#All],[Customer Name]])</f>
        <v>Minette Whellans</v>
      </c>
      <c r="F213" s="2">
        <v>6</v>
      </c>
      <c r="G213" s="2" t="str">
        <f>VLOOKUP(OrderData[[#This Row],[Product ID]],products!A:B,2,0)</f>
        <v>Exc</v>
      </c>
      <c r="H213" s="2">
        <f>_xlfn.XLOOKUP(D213, products!A:A, products!E:E)</f>
        <v>8.91</v>
      </c>
      <c r="I213" s="2">
        <f>OrderData[[#This Row],[Quantity]]*OrderData[[#This Row],[Unit Price]]</f>
        <v>53.46</v>
      </c>
      <c r="J213" s="2" t="str">
        <f>_xlfn.XLOOKUP(OrderData[[#This Row],[Customer ID]],Table2_1[Customer ID],Table2_1[Country])</f>
        <v>United States</v>
      </c>
      <c r="K213" s="2" t="str" cm="1">
        <f t="array" ref="K213">_xlfn.XLOOKUP(OrderData[[#This Row],[Customer ID]],Table2_1[[#All],[Customer ID]],Table2_1[[#All],[Loyalty Card]])</f>
        <v>No</v>
      </c>
      <c r="L213" s="2" t="str">
        <f>_xlfn.XLOOKUP(OrderData[[#This Row],[Product ID]],products!A:A,products!C:C)</f>
        <v>L</v>
      </c>
      <c r="M213" s="2">
        <f>_xlfn.XLOOKUP(OrderData[[#This Row],[Product ID]],products!A:A,products!D:D)</f>
        <v>0.5</v>
      </c>
    </row>
    <row r="214" spans="1:13" x14ac:dyDescent="0.25">
      <c r="A214" s="2" t="s">
        <v>454</v>
      </c>
      <c r="B214" s="3">
        <v>43921</v>
      </c>
      <c r="C214" s="2" t="s">
        <v>455</v>
      </c>
      <c r="D214" t="s">
        <v>64</v>
      </c>
      <c r="E214" s="2" t="str" cm="1">
        <f t="array" ref="E214">_xlfn.XLOOKUP(OrderData[[#This Row],[Customer ID]],Table2_1[[#All],[Customer ID]],Table2_1[[#All],[Customer Name]])</f>
        <v>Dael Camilletti</v>
      </c>
      <c r="F214" s="2">
        <v>4</v>
      </c>
      <c r="G214" s="2" t="str">
        <f>VLOOKUP(OrderData[[#This Row],[Product ID]],products!A:B,2,0)</f>
        <v>Exc</v>
      </c>
      <c r="H214" s="2">
        <f>_xlfn.XLOOKUP(D214, products!A:A, products!E:E)</f>
        <v>3.645</v>
      </c>
      <c r="I214" s="2">
        <f>OrderData[[#This Row],[Quantity]]*OrderData[[#This Row],[Unit Price]]</f>
        <v>14.58</v>
      </c>
      <c r="J214" s="2" t="str">
        <f>_xlfn.XLOOKUP(OrderData[[#This Row],[Customer ID]],Table2_1[Customer ID],Table2_1[Country])</f>
        <v>United States</v>
      </c>
      <c r="K214" s="2" t="str" cm="1">
        <f t="array" ref="K214">_xlfn.XLOOKUP(OrderData[[#This Row],[Customer ID]],Table2_1[[#All],[Customer ID]],Table2_1[[#All],[Loyalty Card]])</f>
        <v>Yes</v>
      </c>
      <c r="L214" s="2" t="str">
        <f>_xlfn.XLOOKUP(OrderData[[#This Row],[Product ID]],products!A:A,products!C:C)</f>
        <v>D</v>
      </c>
      <c r="M214" s="2">
        <f>_xlfn.XLOOKUP(OrderData[[#This Row],[Product ID]],products!A:A,products!D:D)</f>
        <v>0.2</v>
      </c>
    </row>
    <row r="215" spans="1:13" x14ac:dyDescent="0.25">
      <c r="A215" s="2" t="s">
        <v>456</v>
      </c>
      <c r="B215" s="3">
        <v>44646</v>
      </c>
      <c r="C215" s="2" t="s">
        <v>457</v>
      </c>
      <c r="D215" t="s">
        <v>48</v>
      </c>
      <c r="E215" s="2" t="str" cm="1">
        <f t="array" ref="E215">_xlfn.XLOOKUP(OrderData[[#This Row],[Customer ID]],Table2_1[[#All],[Customer ID]],Table2_1[[#All],[Customer Name]])</f>
        <v>Emiline Galgey</v>
      </c>
      <c r="F215" s="2">
        <v>1</v>
      </c>
      <c r="G215" s="2" t="str">
        <f>VLOOKUP(OrderData[[#This Row],[Product ID]],products!A:B,2,0)</f>
        <v>Rob</v>
      </c>
      <c r="H215" s="2">
        <f>_xlfn.XLOOKUP(D215, products!A:A, products!E:E)</f>
        <v>20.584999999999997</v>
      </c>
      <c r="I215" s="2">
        <f>OrderData[[#This Row],[Quantity]]*OrderData[[#This Row],[Unit Price]]</f>
        <v>20.584999999999997</v>
      </c>
      <c r="J215" s="2" t="str">
        <f>_xlfn.XLOOKUP(OrderData[[#This Row],[Customer ID]],Table2_1[Customer ID],Table2_1[Country])</f>
        <v>United States</v>
      </c>
      <c r="K215" s="2" t="str" cm="1">
        <f t="array" ref="K215">_xlfn.XLOOKUP(OrderData[[#This Row],[Customer ID]],Table2_1[[#All],[Customer ID]],Table2_1[[#All],[Loyalty Card]])</f>
        <v>No</v>
      </c>
      <c r="L215" s="2" t="str">
        <f>_xlfn.XLOOKUP(OrderData[[#This Row],[Product ID]],products!A:A,products!C:C)</f>
        <v>D</v>
      </c>
      <c r="M215" s="2">
        <f>_xlfn.XLOOKUP(OrderData[[#This Row],[Product ID]],products!A:A,products!D:D)</f>
        <v>2.5</v>
      </c>
    </row>
    <row r="216" spans="1:13" x14ac:dyDescent="0.25">
      <c r="A216" s="2" t="s">
        <v>458</v>
      </c>
      <c r="B216" s="3">
        <v>43775</v>
      </c>
      <c r="C216" s="2" t="s">
        <v>459</v>
      </c>
      <c r="D216" t="s">
        <v>145</v>
      </c>
      <c r="E216" s="2" t="str" cm="1">
        <f t="array" ref="E216">_xlfn.XLOOKUP(OrderData[[#This Row],[Customer ID]],Table2_1[[#All],[Customer ID]],Table2_1[[#All],[Customer Name]])</f>
        <v>Murdock Hame</v>
      </c>
      <c r="F216" s="2">
        <v>2</v>
      </c>
      <c r="G216" s="2" t="str">
        <f>VLOOKUP(OrderData[[#This Row],[Product ID]],products!A:B,2,0)</f>
        <v>Lib</v>
      </c>
      <c r="H216" s="2">
        <f>_xlfn.XLOOKUP(D216, products!A:A, products!E:E)</f>
        <v>15.85</v>
      </c>
      <c r="I216" s="2">
        <f>OrderData[[#This Row],[Quantity]]*OrderData[[#This Row],[Unit Price]]</f>
        <v>31.7</v>
      </c>
      <c r="J216" s="2" t="str">
        <f>_xlfn.XLOOKUP(OrderData[[#This Row],[Customer ID]],Table2_1[Customer ID],Table2_1[Country])</f>
        <v>Ireland</v>
      </c>
      <c r="K216" s="2" t="str" cm="1">
        <f t="array" ref="K216">_xlfn.XLOOKUP(OrderData[[#This Row],[Customer ID]],Table2_1[[#All],[Customer ID]],Table2_1[[#All],[Loyalty Card]])</f>
        <v>No</v>
      </c>
      <c r="L216" s="2" t="str">
        <f>_xlfn.XLOOKUP(OrderData[[#This Row],[Product ID]],products!A:A,products!C:C)</f>
        <v>L</v>
      </c>
      <c r="M216" s="2">
        <f>_xlfn.XLOOKUP(OrderData[[#This Row],[Product ID]],products!A:A,products!D:D)</f>
        <v>1</v>
      </c>
    </row>
    <row r="217" spans="1:13" x14ac:dyDescent="0.25">
      <c r="A217" s="2" t="s">
        <v>460</v>
      </c>
      <c r="B217" s="3">
        <v>43829</v>
      </c>
      <c r="C217" s="2" t="s">
        <v>461</v>
      </c>
      <c r="D217" t="s">
        <v>51</v>
      </c>
      <c r="E217" s="2" t="str" cm="1">
        <f t="array" ref="E217">_xlfn.XLOOKUP(OrderData[[#This Row],[Customer ID]],Table2_1[[#All],[Customer ID]],Table2_1[[#All],[Customer Name]])</f>
        <v>Ilka Gurnee</v>
      </c>
      <c r="F217" s="2">
        <v>6</v>
      </c>
      <c r="G217" s="2" t="str">
        <f>VLOOKUP(OrderData[[#This Row],[Product ID]],products!A:B,2,0)</f>
        <v>Lib</v>
      </c>
      <c r="H217" s="2">
        <f>_xlfn.XLOOKUP(D217, products!A:A, products!E:E)</f>
        <v>3.8849999999999998</v>
      </c>
      <c r="I217" s="2">
        <f>OrderData[[#This Row],[Quantity]]*OrderData[[#This Row],[Unit Price]]</f>
        <v>23.31</v>
      </c>
      <c r="J217" s="2" t="str">
        <f>_xlfn.XLOOKUP(OrderData[[#This Row],[Customer ID]],Table2_1[Customer ID],Table2_1[Country])</f>
        <v>United States</v>
      </c>
      <c r="K217" s="2" t="str" cm="1">
        <f t="array" ref="K217">_xlfn.XLOOKUP(OrderData[[#This Row],[Customer ID]],Table2_1[[#All],[Customer ID]],Table2_1[[#All],[Loyalty Card]])</f>
        <v>No</v>
      </c>
      <c r="L217" s="2" t="str">
        <f>_xlfn.XLOOKUP(OrderData[[#This Row],[Product ID]],products!A:A,products!C:C)</f>
        <v>D</v>
      </c>
      <c r="M217" s="2">
        <f>_xlfn.XLOOKUP(OrderData[[#This Row],[Product ID]],products!A:A,products!D:D)</f>
        <v>0.2</v>
      </c>
    </row>
    <row r="218" spans="1:13" x14ac:dyDescent="0.25">
      <c r="A218" s="2" t="s">
        <v>462</v>
      </c>
      <c r="B218" s="3">
        <v>44470</v>
      </c>
      <c r="C218" s="2" t="s">
        <v>463</v>
      </c>
      <c r="D218" t="s">
        <v>109</v>
      </c>
      <c r="E218" s="2" t="str" cm="1">
        <f t="array" ref="E218">_xlfn.XLOOKUP(OrderData[[#This Row],[Customer ID]],Table2_1[[#All],[Customer ID]],Table2_1[[#All],[Customer Name]])</f>
        <v>Alfy Snowding</v>
      </c>
      <c r="F218" s="2">
        <v>4</v>
      </c>
      <c r="G218" s="2" t="str">
        <f>VLOOKUP(OrderData[[#This Row],[Product ID]],products!A:B,2,0)</f>
        <v>Lib</v>
      </c>
      <c r="H218" s="2">
        <f>_xlfn.XLOOKUP(D218, products!A:A, products!E:E)</f>
        <v>14.55</v>
      </c>
      <c r="I218" s="2">
        <f>OrderData[[#This Row],[Quantity]]*OrderData[[#This Row],[Unit Price]]</f>
        <v>58.2</v>
      </c>
      <c r="J218" s="2" t="str">
        <f>_xlfn.XLOOKUP(OrderData[[#This Row],[Customer ID]],Table2_1[Customer ID],Table2_1[Country])</f>
        <v>United States</v>
      </c>
      <c r="K218" s="2" t="str" cm="1">
        <f t="array" ref="K218">_xlfn.XLOOKUP(OrderData[[#This Row],[Customer ID]],Table2_1[[#All],[Customer ID]],Table2_1[[#All],[Loyalty Card]])</f>
        <v>Yes</v>
      </c>
      <c r="L218" s="2" t="str">
        <f>_xlfn.XLOOKUP(OrderData[[#This Row],[Product ID]],products!A:A,products!C:C)</f>
        <v>M</v>
      </c>
      <c r="M218" s="2">
        <f>_xlfn.XLOOKUP(OrderData[[#This Row],[Product ID]],products!A:A,products!D:D)</f>
        <v>1</v>
      </c>
    </row>
    <row r="219" spans="1:13" x14ac:dyDescent="0.25">
      <c r="A219" s="2" t="s">
        <v>464</v>
      </c>
      <c r="B219" s="3">
        <v>44174</v>
      </c>
      <c r="C219" s="2" t="s">
        <v>465</v>
      </c>
      <c r="D219" t="s">
        <v>189</v>
      </c>
      <c r="E219" s="2" t="str" cm="1">
        <f t="array" ref="E219">_xlfn.XLOOKUP(OrderData[[#This Row],[Customer ID]],Table2_1[[#All],[Customer ID]],Table2_1[[#All],[Customer Name]])</f>
        <v>Godfry Poinsett</v>
      </c>
      <c r="F219" s="2">
        <v>4</v>
      </c>
      <c r="G219" s="2" t="str">
        <f>VLOOKUP(OrderData[[#This Row],[Product ID]],products!A:B,2,0)</f>
        <v>Exc</v>
      </c>
      <c r="H219" s="2">
        <f>_xlfn.XLOOKUP(D219, products!A:A, products!E:E)</f>
        <v>8.91</v>
      </c>
      <c r="I219" s="2">
        <f>OrderData[[#This Row],[Quantity]]*OrderData[[#This Row],[Unit Price]]</f>
        <v>35.64</v>
      </c>
      <c r="J219" s="2" t="str">
        <f>_xlfn.XLOOKUP(OrderData[[#This Row],[Customer ID]],Table2_1[Customer ID],Table2_1[Country])</f>
        <v>United States</v>
      </c>
      <c r="K219" s="2" t="str" cm="1">
        <f t="array" ref="K219">_xlfn.XLOOKUP(OrderData[[#This Row],[Customer ID]],Table2_1[[#All],[Customer ID]],Table2_1[[#All],[Loyalty Card]])</f>
        <v>No</v>
      </c>
      <c r="L219" s="2" t="str">
        <f>_xlfn.XLOOKUP(OrderData[[#This Row],[Product ID]],products!A:A,products!C:C)</f>
        <v>L</v>
      </c>
      <c r="M219" s="2">
        <f>_xlfn.XLOOKUP(OrderData[[#This Row],[Product ID]],products!A:A,products!D:D)</f>
        <v>0.5</v>
      </c>
    </row>
    <row r="220" spans="1:13" x14ac:dyDescent="0.25">
      <c r="A220" s="2" t="s">
        <v>466</v>
      </c>
      <c r="B220" s="3">
        <v>44317</v>
      </c>
      <c r="C220" s="2" t="s">
        <v>467</v>
      </c>
      <c r="D220" t="s">
        <v>74</v>
      </c>
      <c r="E220" s="2" t="str" cm="1">
        <f t="array" ref="E220">_xlfn.XLOOKUP(OrderData[[#This Row],[Customer ID]],Table2_1[[#All],[Customer ID]],Table2_1[[#All],[Customer Name]])</f>
        <v>Rem Furman</v>
      </c>
      <c r="F220" s="2">
        <v>5</v>
      </c>
      <c r="G220" s="2" t="str">
        <f>VLOOKUP(OrderData[[#This Row],[Product ID]],products!A:B,2,0)</f>
        <v>Ara</v>
      </c>
      <c r="H220" s="2">
        <f>_xlfn.XLOOKUP(D220, products!A:A, products!E:E)</f>
        <v>11.25</v>
      </c>
      <c r="I220" s="2">
        <f>OrderData[[#This Row],[Quantity]]*OrderData[[#This Row],[Unit Price]]</f>
        <v>56.25</v>
      </c>
      <c r="J220" s="2" t="str">
        <f>_xlfn.XLOOKUP(OrderData[[#This Row],[Customer ID]],Table2_1[Customer ID],Table2_1[Country])</f>
        <v>Ireland</v>
      </c>
      <c r="K220" s="2" t="str" cm="1">
        <f t="array" ref="K220">_xlfn.XLOOKUP(OrderData[[#This Row],[Customer ID]],Table2_1[[#All],[Customer ID]],Table2_1[[#All],[Loyalty Card]])</f>
        <v>Yes</v>
      </c>
      <c r="L220" s="2" t="str">
        <f>_xlfn.XLOOKUP(OrderData[[#This Row],[Product ID]],products!A:A,products!C:C)</f>
        <v>M</v>
      </c>
      <c r="M220" s="2">
        <f>_xlfn.XLOOKUP(OrderData[[#This Row],[Product ID]],products!A:A,products!D:D)</f>
        <v>1</v>
      </c>
    </row>
    <row r="221" spans="1:13" x14ac:dyDescent="0.25">
      <c r="A221" s="2" t="s">
        <v>468</v>
      </c>
      <c r="B221" s="3">
        <v>44777</v>
      </c>
      <c r="C221" s="2" t="s">
        <v>469</v>
      </c>
      <c r="D221" t="s">
        <v>195</v>
      </c>
      <c r="E221" s="2" t="str" cm="1">
        <f t="array" ref="E221">_xlfn.XLOOKUP(OrderData[[#This Row],[Customer ID]],Table2_1[[#All],[Customer ID]],Table2_1[[#All],[Customer Name]])</f>
        <v>Charis Crosier</v>
      </c>
      <c r="F221" s="2">
        <v>3</v>
      </c>
      <c r="G221" s="2" t="str">
        <f>VLOOKUP(OrderData[[#This Row],[Product ID]],products!A:B,2,0)</f>
        <v>Rob</v>
      </c>
      <c r="H221" s="2">
        <f>_xlfn.XLOOKUP(D221, products!A:A, products!E:E)</f>
        <v>3.5849999999999995</v>
      </c>
      <c r="I221" s="2">
        <f>OrderData[[#This Row],[Quantity]]*OrderData[[#This Row],[Unit Price]]</f>
        <v>10.754999999999999</v>
      </c>
      <c r="J221" s="2" t="str">
        <f>_xlfn.XLOOKUP(OrderData[[#This Row],[Customer ID]],Table2_1[Customer ID],Table2_1[Country])</f>
        <v>United States</v>
      </c>
      <c r="K221" s="2" t="str" cm="1">
        <f t="array" ref="K221">_xlfn.XLOOKUP(OrderData[[#This Row],[Customer ID]],Table2_1[[#All],[Customer ID]],Table2_1[[#All],[Loyalty Card]])</f>
        <v>No</v>
      </c>
      <c r="L221" s="2" t="str">
        <f>_xlfn.XLOOKUP(OrderData[[#This Row],[Product ID]],products!A:A,products!C:C)</f>
        <v>L</v>
      </c>
      <c r="M221" s="2">
        <f>_xlfn.XLOOKUP(OrderData[[#This Row],[Product ID]],products!A:A,products!D:D)</f>
        <v>0.2</v>
      </c>
    </row>
    <row r="222" spans="1:13" x14ac:dyDescent="0.25">
      <c r="A222" s="2" t="s">
        <v>468</v>
      </c>
      <c r="B222" s="3">
        <v>44777</v>
      </c>
      <c r="C222" s="2" t="s">
        <v>469</v>
      </c>
      <c r="D222" t="s">
        <v>175</v>
      </c>
      <c r="E222" s="2" t="str" cm="1">
        <f t="array" ref="E222">_xlfn.XLOOKUP(OrderData[[#This Row],[Customer ID]],Table2_1[[#All],[Customer ID]],Table2_1[[#All],[Customer Name]])</f>
        <v>Charis Crosier</v>
      </c>
      <c r="F222" s="2">
        <v>5</v>
      </c>
      <c r="G222" s="2" t="str">
        <f>VLOOKUP(OrderData[[#This Row],[Product ID]],products!A:B,2,0)</f>
        <v>Rob</v>
      </c>
      <c r="H222" s="2">
        <f>_xlfn.XLOOKUP(D222, products!A:A, products!E:E)</f>
        <v>2.9849999999999999</v>
      </c>
      <c r="I222" s="2">
        <f>OrderData[[#This Row],[Quantity]]*OrderData[[#This Row],[Unit Price]]</f>
        <v>14.924999999999999</v>
      </c>
      <c r="J222" s="2" t="str">
        <f>_xlfn.XLOOKUP(OrderData[[#This Row],[Customer ID]],Table2_1[Customer ID],Table2_1[Country])</f>
        <v>United States</v>
      </c>
      <c r="K222" s="2" t="str" cm="1">
        <f t="array" ref="K222">_xlfn.XLOOKUP(OrderData[[#This Row],[Customer ID]],Table2_1[[#All],[Customer ID]],Table2_1[[#All],[Loyalty Card]])</f>
        <v>No</v>
      </c>
      <c r="L222" s="2" t="str">
        <f>_xlfn.XLOOKUP(OrderData[[#This Row],[Product ID]],products!A:A,products!C:C)</f>
        <v>M</v>
      </c>
      <c r="M222" s="2">
        <f>_xlfn.XLOOKUP(OrderData[[#This Row],[Product ID]],products!A:A,products!D:D)</f>
        <v>0.2</v>
      </c>
    </row>
    <row r="223" spans="1:13" x14ac:dyDescent="0.25">
      <c r="A223" s="2" t="s">
        <v>470</v>
      </c>
      <c r="B223" s="3">
        <v>44513</v>
      </c>
      <c r="C223" s="2" t="s">
        <v>471</v>
      </c>
      <c r="D223" t="s">
        <v>19</v>
      </c>
      <c r="E223" s="2" t="str" cm="1">
        <f t="array" ref="E223">_xlfn.XLOOKUP(OrderData[[#This Row],[Customer ID]],Table2_1[[#All],[Customer ID]],Table2_1[[#All],[Customer Name]])</f>
        <v>Lenka Rushmer</v>
      </c>
      <c r="F223" s="2">
        <v>6</v>
      </c>
      <c r="G223" s="2" t="str">
        <f>VLOOKUP(OrderData[[#This Row],[Product ID]],products!A:B,2,0)</f>
        <v>Ara</v>
      </c>
      <c r="H223" s="2">
        <f>_xlfn.XLOOKUP(D223, products!A:A, products!E:E)</f>
        <v>12.95</v>
      </c>
      <c r="I223" s="2">
        <f>OrderData[[#This Row],[Quantity]]*OrderData[[#This Row],[Unit Price]]</f>
        <v>77.699999999999989</v>
      </c>
      <c r="J223" s="2" t="str">
        <f>_xlfn.XLOOKUP(OrderData[[#This Row],[Customer ID]],Table2_1[Customer ID],Table2_1[Country])</f>
        <v>United States</v>
      </c>
      <c r="K223" s="2" t="str" cm="1">
        <f t="array" ref="K223">_xlfn.XLOOKUP(OrderData[[#This Row],[Customer ID]],Table2_1[[#All],[Customer ID]],Table2_1[[#All],[Loyalty Card]])</f>
        <v>Yes</v>
      </c>
      <c r="L223" s="2" t="str">
        <f>_xlfn.XLOOKUP(OrderData[[#This Row],[Product ID]],products!A:A,products!C:C)</f>
        <v>L</v>
      </c>
      <c r="M223" s="2">
        <f>_xlfn.XLOOKUP(OrderData[[#This Row],[Product ID]],products!A:A,products!D:D)</f>
        <v>1</v>
      </c>
    </row>
    <row r="224" spans="1:13" x14ac:dyDescent="0.25">
      <c r="A224" s="2" t="s">
        <v>472</v>
      </c>
      <c r="B224" s="3">
        <v>44090</v>
      </c>
      <c r="C224" s="2" t="s">
        <v>473</v>
      </c>
      <c r="D224" t="s">
        <v>136</v>
      </c>
      <c r="E224" s="2" t="str" cm="1">
        <f t="array" ref="E224">_xlfn.XLOOKUP(OrderData[[#This Row],[Customer ID]],Table2_1[[#All],[Customer ID]],Table2_1[[#All],[Customer Name]])</f>
        <v>Waneta Edinborough</v>
      </c>
      <c r="F224" s="2">
        <v>3</v>
      </c>
      <c r="G224" s="2" t="str">
        <f>VLOOKUP(OrderData[[#This Row],[Product ID]],products!A:B,2,0)</f>
        <v>Lib</v>
      </c>
      <c r="H224" s="2">
        <f>_xlfn.XLOOKUP(D224, products!A:A, products!E:E)</f>
        <v>7.77</v>
      </c>
      <c r="I224" s="2">
        <f>OrderData[[#This Row],[Quantity]]*OrderData[[#This Row],[Unit Price]]</f>
        <v>23.31</v>
      </c>
      <c r="J224" s="2" t="str">
        <f>_xlfn.XLOOKUP(OrderData[[#This Row],[Customer ID]],Table2_1[Customer ID],Table2_1[Country])</f>
        <v>United States</v>
      </c>
      <c r="K224" s="2" t="str" cm="1">
        <f t="array" ref="K224">_xlfn.XLOOKUP(OrderData[[#This Row],[Customer ID]],Table2_1[[#All],[Customer ID]],Table2_1[[#All],[Loyalty Card]])</f>
        <v>No</v>
      </c>
      <c r="L224" s="2" t="str">
        <f>_xlfn.XLOOKUP(OrderData[[#This Row],[Product ID]],products!A:A,products!C:C)</f>
        <v>D</v>
      </c>
      <c r="M224" s="2">
        <f>_xlfn.XLOOKUP(OrderData[[#This Row],[Product ID]],products!A:A,products!D:D)</f>
        <v>0.5</v>
      </c>
    </row>
    <row r="225" spans="1:13" x14ac:dyDescent="0.25">
      <c r="A225" s="2" t="s">
        <v>474</v>
      </c>
      <c r="B225" s="3">
        <v>44109</v>
      </c>
      <c r="C225" s="2" t="s">
        <v>475</v>
      </c>
      <c r="D225" t="s">
        <v>150</v>
      </c>
      <c r="E225" s="2" t="str" cm="1">
        <f t="array" ref="E225">_xlfn.XLOOKUP(OrderData[[#This Row],[Customer ID]],Table2_1[[#All],[Customer ID]],Table2_1[[#All],[Customer Name]])</f>
        <v>Bobbe Piggott</v>
      </c>
      <c r="F225" s="2">
        <v>4</v>
      </c>
      <c r="G225" s="2" t="str">
        <f>VLOOKUP(OrderData[[#This Row],[Product ID]],products!A:B,2,0)</f>
        <v>Exc</v>
      </c>
      <c r="H225" s="2">
        <f>_xlfn.XLOOKUP(D225, products!A:A, products!E:E)</f>
        <v>14.85</v>
      </c>
      <c r="I225" s="2">
        <f>OrderData[[#This Row],[Quantity]]*OrderData[[#This Row],[Unit Price]]</f>
        <v>59.4</v>
      </c>
      <c r="J225" s="2" t="str">
        <f>_xlfn.XLOOKUP(OrderData[[#This Row],[Customer ID]],Table2_1[Customer ID],Table2_1[Country])</f>
        <v>United States</v>
      </c>
      <c r="K225" s="2" t="str" cm="1">
        <f t="array" ref="K225">_xlfn.XLOOKUP(OrderData[[#This Row],[Customer ID]],Table2_1[[#All],[Customer ID]],Table2_1[[#All],[Loyalty Card]])</f>
        <v>Yes</v>
      </c>
      <c r="L225" s="2" t="str">
        <f>_xlfn.XLOOKUP(OrderData[[#This Row],[Product ID]],products!A:A,products!C:C)</f>
        <v>L</v>
      </c>
      <c r="M225" s="2">
        <f>_xlfn.XLOOKUP(OrderData[[#This Row],[Product ID]],products!A:A,products!D:D)</f>
        <v>1</v>
      </c>
    </row>
    <row r="226" spans="1:13" x14ac:dyDescent="0.25">
      <c r="A226" s="2" t="s">
        <v>476</v>
      </c>
      <c r="B226" s="3">
        <v>43836</v>
      </c>
      <c r="C226" s="2" t="s">
        <v>477</v>
      </c>
      <c r="D226" t="s">
        <v>122</v>
      </c>
      <c r="E226" s="2" t="str" cm="1">
        <f t="array" ref="E226">_xlfn.XLOOKUP(OrderData[[#This Row],[Customer ID]],Table2_1[[#All],[Customer ID]],Table2_1[[#All],[Customer Name]])</f>
        <v>Ketty Bromehead</v>
      </c>
      <c r="F226" s="2">
        <v>4</v>
      </c>
      <c r="G226" s="2" t="str">
        <f>VLOOKUP(OrderData[[#This Row],[Product ID]],products!A:B,2,0)</f>
        <v>Lib</v>
      </c>
      <c r="H226" s="2">
        <f>_xlfn.XLOOKUP(D226, products!A:A, products!E:E)</f>
        <v>29.784999999999997</v>
      </c>
      <c r="I226" s="2">
        <f>OrderData[[#This Row],[Quantity]]*OrderData[[#This Row],[Unit Price]]</f>
        <v>119.13999999999999</v>
      </c>
      <c r="J226" s="2" t="str">
        <f>_xlfn.XLOOKUP(OrderData[[#This Row],[Customer ID]],Table2_1[Customer ID],Table2_1[Country])</f>
        <v>United States</v>
      </c>
      <c r="K226" s="2" t="str" cm="1">
        <f t="array" ref="K226">_xlfn.XLOOKUP(OrderData[[#This Row],[Customer ID]],Table2_1[[#All],[Customer ID]],Table2_1[[#All],[Loyalty Card]])</f>
        <v>Yes</v>
      </c>
      <c r="L226" s="2" t="str">
        <f>_xlfn.XLOOKUP(OrderData[[#This Row],[Product ID]],products!A:A,products!C:C)</f>
        <v>D</v>
      </c>
      <c r="M226" s="2">
        <f>_xlfn.XLOOKUP(OrderData[[#This Row],[Product ID]],products!A:A,products!D:D)</f>
        <v>2.5</v>
      </c>
    </row>
    <row r="227" spans="1:13" x14ac:dyDescent="0.25">
      <c r="A227" s="2" t="s">
        <v>478</v>
      </c>
      <c r="B227" s="3">
        <v>44337</v>
      </c>
      <c r="C227" s="2" t="s">
        <v>479</v>
      </c>
      <c r="D227" t="s">
        <v>195</v>
      </c>
      <c r="E227" s="2" t="str" cm="1">
        <f t="array" ref="E227">_xlfn.XLOOKUP(OrderData[[#This Row],[Customer ID]],Table2_1[[#All],[Customer ID]],Table2_1[[#All],[Customer Name]])</f>
        <v>Elsbeth Westerman</v>
      </c>
      <c r="F227" s="2">
        <v>4</v>
      </c>
      <c r="G227" s="2" t="str">
        <f>VLOOKUP(OrderData[[#This Row],[Product ID]],products!A:B,2,0)</f>
        <v>Rob</v>
      </c>
      <c r="H227" s="2">
        <f>_xlfn.XLOOKUP(D227, products!A:A, products!E:E)</f>
        <v>3.5849999999999995</v>
      </c>
      <c r="I227" s="2">
        <f>OrderData[[#This Row],[Quantity]]*OrderData[[#This Row],[Unit Price]]</f>
        <v>14.339999999999998</v>
      </c>
      <c r="J227" s="2" t="str">
        <f>_xlfn.XLOOKUP(OrderData[[#This Row],[Customer ID]],Table2_1[Customer ID],Table2_1[Country])</f>
        <v>Ireland</v>
      </c>
      <c r="K227" s="2" t="str" cm="1">
        <f t="array" ref="K227">_xlfn.XLOOKUP(OrderData[[#This Row],[Customer ID]],Table2_1[[#All],[Customer ID]],Table2_1[[#All],[Loyalty Card]])</f>
        <v>No</v>
      </c>
      <c r="L227" s="2" t="str">
        <f>_xlfn.XLOOKUP(OrderData[[#This Row],[Product ID]],products!A:A,products!C:C)</f>
        <v>L</v>
      </c>
      <c r="M227" s="2">
        <f>_xlfn.XLOOKUP(OrderData[[#This Row],[Product ID]],products!A:A,products!D:D)</f>
        <v>0.2</v>
      </c>
    </row>
    <row r="228" spans="1:13" x14ac:dyDescent="0.25">
      <c r="A228" s="2" t="s">
        <v>480</v>
      </c>
      <c r="B228" s="3">
        <v>43887</v>
      </c>
      <c r="C228" s="2" t="s">
        <v>481</v>
      </c>
      <c r="D228" t="s">
        <v>184</v>
      </c>
      <c r="E228" s="2" t="str" cm="1">
        <f t="array" ref="E228">_xlfn.XLOOKUP(OrderData[[#This Row],[Customer ID]],Table2_1[[#All],[Customer ID]],Table2_1[[#All],[Customer Name]])</f>
        <v>Anabelle Hutchens</v>
      </c>
      <c r="F228" s="2">
        <v>5</v>
      </c>
      <c r="G228" s="2" t="str">
        <f>VLOOKUP(OrderData[[#This Row],[Product ID]],products!A:B,2,0)</f>
        <v>Ara</v>
      </c>
      <c r="H228" s="2">
        <f>_xlfn.XLOOKUP(D228, products!A:A, products!E:E)</f>
        <v>25.874999999999996</v>
      </c>
      <c r="I228" s="2">
        <f>OrderData[[#This Row],[Quantity]]*OrderData[[#This Row],[Unit Price]]</f>
        <v>129.37499999999997</v>
      </c>
      <c r="J228" s="2" t="str">
        <f>_xlfn.XLOOKUP(OrderData[[#This Row],[Customer ID]],Table2_1[Customer ID],Table2_1[Country])</f>
        <v>United States</v>
      </c>
      <c r="K228" s="2" t="str" cm="1">
        <f t="array" ref="K228">_xlfn.XLOOKUP(OrderData[[#This Row],[Customer ID]],Table2_1[[#All],[Customer ID]],Table2_1[[#All],[Loyalty Card]])</f>
        <v>No</v>
      </c>
      <c r="L228" s="2" t="str">
        <f>_xlfn.XLOOKUP(OrderData[[#This Row],[Product ID]],products!A:A,products!C:C)</f>
        <v>M</v>
      </c>
      <c r="M228" s="2">
        <f>_xlfn.XLOOKUP(OrderData[[#This Row],[Product ID]],products!A:A,products!D:D)</f>
        <v>2.5</v>
      </c>
    </row>
    <row r="229" spans="1:13" x14ac:dyDescent="0.25">
      <c r="A229" s="2" t="s">
        <v>482</v>
      </c>
      <c r="B229" s="3">
        <v>43880</v>
      </c>
      <c r="C229" s="2" t="s">
        <v>483</v>
      </c>
      <c r="D229" t="s">
        <v>114</v>
      </c>
      <c r="E229" s="2" t="str" cm="1">
        <f t="array" ref="E229">_xlfn.XLOOKUP(OrderData[[#This Row],[Customer ID]],Table2_1[[#All],[Customer ID]],Table2_1[[#All],[Customer Name]])</f>
        <v>Noak Wyvill</v>
      </c>
      <c r="F229" s="2">
        <v>6</v>
      </c>
      <c r="G229" s="2" t="str">
        <f>VLOOKUP(OrderData[[#This Row],[Product ID]],products!A:B,2,0)</f>
        <v>Rob</v>
      </c>
      <c r="H229" s="2">
        <f>_xlfn.XLOOKUP(D229, products!A:A, products!E:E)</f>
        <v>2.6849999999999996</v>
      </c>
      <c r="I229" s="2">
        <f>OrderData[[#This Row],[Quantity]]*OrderData[[#This Row],[Unit Price]]</f>
        <v>16.11</v>
      </c>
      <c r="J229" s="2" t="str">
        <f>_xlfn.XLOOKUP(OrderData[[#This Row],[Customer ID]],Table2_1[Customer ID],Table2_1[Country])</f>
        <v>United Kingdom</v>
      </c>
      <c r="K229" s="2" t="str" cm="1">
        <f t="array" ref="K229">_xlfn.XLOOKUP(OrderData[[#This Row],[Customer ID]],Table2_1[[#All],[Customer ID]],Table2_1[[#All],[Loyalty Card]])</f>
        <v>Yes</v>
      </c>
      <c r="L229" s="2" t="str">
        <f>_xlfn.XLOOKUP(OrderData[[#This Row],[Product ID]],products!A:A,products!C:C)</f>
        <v>D</v>
      </c>
      <c r="M229" s="2">
        <f>_xlfn.XLOOKUP(OrderData[[#This Row],[Product ID]],products!A:A,products!D:D)</f>
        <v>0.2</v>
      </c>
    </row>
    <row r="230" spans="1:13" x14ac:dyDescent="0.25">
      <c r="A230" s="2" t="s">
        <v>484</v>
      </c>
      <c r="B230" s="3">
        <v>44376</v>
      </c>
      <c r="C230" s="2" t="s">
        <v>485</v>
      </c>
      <c r="D230" t="s">
        <v>195</v>
      </c>
      <c r="E230" s="2" t="str" cm="1">
        <f t="array" ref="E230">_xlfn.XLOOKUP(OrderData[[#This Row],[Customer ID]],Table2_1[[#All],[Customer ID]],Table2_1[[#All],[Customer Name]])</f>
        <v>Beltran Mathon</v>
      </c>
      <c r="F230" s="2">
        <v>5</v>
      </c>
      <c r="G230" s="2" t="str">
        <f>VLOOKUP(OrderData[[#This Row],[Product ID]],products!A:B,2,0)</f>
        <v>Rob</v>
      </c>
      <c r="H230" s="2">
        <f>_xlfn.XLOOKUP(D230, products!A:A, products!E:E)</f>
        <v>3.5849999999999995</v>
      </c>
      <c r="I230" s="2">
        <f>OrderData[[#This Row],[Quantity]]*OrderData[[#This Row],[Unit Price]]</f>
        <v>17.924999999999997</v>
      </c>
      <c r="J230" s="2" t="str">
        <f>_xlfn.XLOOKUP(OrderData[[#This Row],[Customer ID]],Table2_1[Customer ID],Table2_1[Country])</f>
        <v>United States</v>
      </c>
      <c r="K230" s="2" t="str" cm="1">
        <f t="array" ref="K230">_xlfn.XLOOKUP(OrderData[[#This Row],[Customer ID]],Table2_1[[#All],[Customer ID]],Table2_1[[#All],[Loyalty Card]])</f>
        <v>No</v>
      </c>
      <c r="L230" s="2" t="str">
        <f>_xlfn.XLOOKUP(OrderData[[#This Row],[Product ID]],products!A:A,products!C:C)</f>
        <v>L</v>
      </c>
      <c r="M230" s="2">
        <f>_xlfn.XLOOKUP(OrderData[[#This Row],[Product ID]],products!A:A,products!D:D)</f>
        <v>0.2</v>
      </c>
    </row>
    <row r="231" spans="1:13" x14ac:dyDescent="0.25">
      <c r="A231" s="2" t="s">
        <v>486</v>
      </c>
      <c r="B231" s="3">
        <v>44282</v>
      </c>
      <c r="C231" s="2" t="s">
        <v>487</v>
      </c>
      <c r="D231" t="s">
        <v>90</v>
      </c>
      <c r="E231" s="2" t="str" cm="1">
        <f t="array" ref="E231">_xlfn.XLOOKUP(OrderData[[#This Row],[Customer ID]],Table2_1[[#All],[Customer ID]],Table2_1[[#All],[Customer Name]])</f>
        <v>Kristos Streight</v>
      </c>
      <c r="F231" s="2">
        <v>2</v>
      </c>
      <c r="G231" s="2" t="str">
        <f>VLOOKUP(OrderData[[#This Row],[Product ID]],products!A:B,2,0)</f>
        <v>Lib</v>
      </c>
      <c r="H231" s="2">
        <f>_xlfn.XLOOKUP(D231, products!A:A, products!E:E)</f>
        <v>4.3650000000000002</v>
      </c>
      <c r="I231" s="2">
        <f>OrderData[[#This Row],[Quantity]]*OrderData[[#This Row],[Unit Price]]</f>
        <v>8.73</v>
      </c>
      <c r="J231" s="2" t="str">
        <f>_xlfn.XLOOKUP(OrderData[[#This Row],[Customer ID]],Table2_1[Customer ID],Table2_1[Country])</f>
        <v>United States</v>
      </c>
      <c r="K231" s="2" t="str" cm="1">
        <f t="array" ref="K231">_xlfn.XLOOKUP(OrderData[[#This Row],[Customer ID]],Table2_1[[#All],[Customer ID]],Table2_1[[#All],[Loyalty Card]])</f>
        <v>No</v>
      </c>
      <c r="L231" s="2" t="str">
        <f>_xlfn.XLOOKUP(OrderData[[#This Row],[Product ID]],products!A:A,products!C:C)</f>
        <v>M</v>
      </c>
      <c r="M231" s="2">
        <f>_xlfn.XLOOKUP(OrderData[[#This Row],[Product ID]],products!A:A,products!D:D)</f>
        <v>0.2</v>
      </c>
    </row>
    <row r="232" spans="1:13" x14ac:dyDescent="0.25">
      <c r="A232" s="2" t="s">
        <v>488</v>
      </c>
      <c r="B232" s="3">
        <v>44496</v>
      </c>
      <c r="C232" s="2" t="s">
        <v>489</v>
      </c>
      <c r="D232" t="s">
        <v>184</v>
      </c>
      <c r="E232" s="2" t="str" cm="1">
        <f t="array" ref="E232">_xlfn.XLOOKUP(OrderData[[#This Row],[Customer ID]],Table2_1[[#All],[Customer ID]],Table2_1[[#All],[Customer Name]])</f>
        <v>Portie Cutchie</v>
      </c>
      <c r="F232" s="2">
        <v>2</v>
      </c>
      <c r="G232" s="2" t="str">
        <f>VLOOKUP(OrderData[[#This Row],[Product ID]],products!A:B,2,0)</f>
        <v>Ara</v>
      </c>
      <c r="H232" s="2">
        <f>_xlfn.XLOOKUP(D232, products!A:A, products!E:E)</f>
        <v>25.874999999999996</v>
      </c>
      <c r="I232" s="2">
        <f>OrderData[[#This Row],[Quantity]]*OrderData[[#This Row],[Unit Price]]</f>
        <v>51.749999999999993</v>
      </c>
      <c r="J232" s="2" t="str">
        <f>_xlfn.XLOOKUP(OrderData[[#This Row],[Customer ID]],Table2_1[Customer ID],Table2_1[Country])</f>
        <v>United States</v>
      </c>
      <c r="K232" s="2" t="str" cm="1">
        <f t="array" ref="K232">_xlfn.XLOOKUP(OrderData[[#This Row],[Customer ID]],Table2_1[[#All],[Customer ID]],Table2_1[[#All],[Loyalty Card]])</f>
        <v>No</v>
      </c>
      <c r="L232" s="2" t="str">
        <f>_xlfn.XLOOKUP(OrderData[[#This Row],[Product ID]],products!A:A,products!C:C)</f>
        <v>M</v>
      </c>
      <c r="M232" s="2">
        <f>_xlfn.XLOOKUP(OrderData[[#This Row],[Product ID]],products!A:A,products!D:D)</f>
        <v>2.5</v>
      </c>
    </row>
    <row r="233" spans="1:13" x14ac:dyDescent="0.25">
      <c r="A233" s="2" t="s">
        <v>490</v>
      </c>
      <c r="B233" s="3">
        <v>43628</v>
      </c>
      <c r="C233" s="2" t="s">
        <v>491</v>
      </c>
      <c r="D233" t="s">
        <v>90</v>
      </c>
      <c r="E233" s="2" t="str" cm="1">
        <f t="array" ref="E233">_xlfn.XLOOKUP(OrderData[[#This Row],[Customer ID]],Table2_1[[#All],[Customer ID]],Table2_1[[#All],[Customer Name]])</f>
        <v>Sinclare Edsell</v>
      </c>
      <c r="F233" s="2">
        <v>2</v>
      </c>
      <c r="G233" s="2" t="str">
        <f>VLOOKUP(OrderData[[#This Row],[Product ID]],products!A:B,2,0)</f>
        <v>Lib</v>
      </c>
      <c r="H233" s="2">
        <f>_xlfn.XLOOKUP(D233, products!A:A, products!E:E)</f>
        <v>4.3650000000000002</v>
      </c>
      <c r="I233" s="2">
        <f>OrderData[[#This Row],[Quantity]]*OrderData[[#This Row],[Unit Price]]</f>
        <v>8.73</v>
      </c>
      <c r="J233" s="2" t="str">
        <f>_xlfn.XLOOKUP(OrderData[[#This Row],[Customer ID]],Table2_1[Customer ID],Table2_1[Country])</f>
        <v>United States</v>
      </c>
      <c r="K233" s="2" t="str" cm="1">
        <f t="array" ref="K233">_xlfn.XLOOKUP(OrderData[[#This Row],[Customer ID]],Table2_1[[#All],[Customer ID]],Table2_1[[#All],[Loyalty Card]])</f>
        <v>Yes</v>
      </c>
      <c r="L233" s="2" t="str">
        <f>_xlfn.XLOOKUP(OrderData[[#This Row],[Product ID]],products!A:A,products!C:C)</f>
        <v>M</v>
      </c>
      <c r="M233" s="2">
        <f>_xlfn.XLOOKUP(OrderData[[#This Row],[Product ID]],products!A:A,products!D:D)</f>
        <v>0.2</v>
      </c>
    </row>
    <row r="234" spans="1:13" x14ac:dyDescent="0.25">
      <c r="A234" s="2" t="s">
        <v>492</v>
      </c>
      <c r="B234" s="3">
        <v>44010</v>
      </c>
      <c r="C234" s="2" t="s">
        <v>493</v>
      </c>
      <c r="D234" t="s">
        <v>32</v>
      </c>
      <c r="E234" s="2" t="str" cm="1">
        <f t="array" ref="E234">_xlfn.XLOOKUP(OrderData[[#This Row],[Customer ID]],Table2_1[[#All],[Customer ID]],Table2_1[[#All],[Customer Name]])</f>
        <v>Conny Gheraldi</v>
      </c>
      <c r="F234" s="2">
        <v>5</v>
      </c>
      <c r="G234" s="2" t="str">
        <f>VLOOKUP(OrderData[[#This Row],[Product ID]],products!A:B,2,0)</f>
        <v>Lib</v>
      </c>
      <c r="H234" s="2">
        <f>_xlfn.XLOOKUP(D234, products!A:A, products!E:E)</f>
        <v>4.7549999999999999</v>
      </c>
      <c r="I234" s="2">
        <f>OrderData[[#This Row],[Quantity]]*OrderData[[#This Row],[Unit Price]]</f>
        <v>23.774999999999999</v>
      </c>
      <c r="J234" s="2" t="str">
        <f>_xlfn.XLOOKUP(OrderData[[#This Row],[Customer ID]],Table2_1[Customer ID],Table2_1[Country])</f>
        <v>United Kingdom</v>
      </c>
      <c r="K234" s="2" t="str" cm="1">
        <f t="array" ref="K234">_xlfn.XLOOKUP(OrderData[[#This Row],[Customer ID]],Table2_1[[#All],[Customer ID]],Table2_1[[#All],[Loyalty Card]])</f>
        <v>No</v>
      </c>
      <c r="L234" s="2" t="str">
        <f>_xlfn.XLOOKUP(OrderData[[#This Row],[Product ID]],products!A:A,products!C:C)</f>
        <v>L</v>
      </c>
      <c r="M234" s="2">
        <f>_xlfn.XLOOKUP(OrderData[[#This Row],[Product ID]],products!A:A,products!D:D)</f>
        <v>0.2</v>
      </c>
    </row>
    <row r="235" spans="1:13" x14ac:dyDescent="0.25">
      <c r="A235" s="2" t="s">
        <v>494</v>
      </c>
      <c r="B235" s="3">
        <v>44278</v>
      </c>
      <c r="C235" s="2" t="s">
        <v>495</v>
      </c>
      <c r="D235" t="s">
        <v>77</v>
      </c>
      <c r="E235" s="2" t="str" cm="1">
        <f t="array" ref="E235">_xlfn.XLOOKUP(OrderData[[#This Row],[Customer ID]],Table2_1[[#All],[Customer ID]],Table2_1[[#All],[Customer Name]])</f>
        <v>Beryle Kenwell</v>
      </c>
      <c r="F235" s="2">
        <v>5</v>
      </c>
      <c r="G235" s="2" t="str">
        <f>VLOOKUP(OrderData[[#This Row],[Product ID]],products!A:B,2,0)</f>
        <v>Exc</v>
      </c>
      <c r="H235" s="2">
        <f>_xlfn.XLOOKUP(D235, products!A:A, products!E:E)</f>
        <v>4.125</v>
      </c>
      <c r="I235" s="2">
        <f>OrderData[[#This Row],[Quantity]]*OrderData[[#This Row],[Unit Price]]</f>
        <v>20.625</v>
      </c>
      <c r="J235" s="2" t="str">
        <f>_xlfn.XLOOKUP(OrderData[[#This Row],[Customer ID]],Table2_1[Customer ID],Table2_1[Country])</f>
        <v>United States</v>
      </c>
      <c r="K235" s="2" t="str" cm="1">
        <f t="array" ref="K235">_xlfn.XLOOKUP(OrderData[[#This Row],[Customer ID]],Table2_1[[#All],[Customer ID]],Table2_1[[#All],[Loyalty Card]])</f>
        <v>No</v>
      </c>
      <c r="L235" s="2" t="str">
        <f>_xlfn.XLOOKUP(OrderData[[#This Row],[Product ID]],products!A:A,products!C:C)</f>
        <v>M</v>
      </c>
      <c r="M235" s="2">
        <f>_xlfn.XLOOKUP(OrderData[[#This Row],[Product ID]],products!A:A,products!D:D)</f>
        <v>0.2</v>
      </c>
    </row>
    <row r="236" spans="1:13" x14ac:dyDescent="0.25">
      <c r="A236" s="2" t="s">
        <v>496</v>
      </c>
      <c r="B236" s="3">
        <v>44602</v>
      </c>
      <c r="C236" s="2" t="s">
        <v>497</v>
      </c>
      <c r="D236" t="s">
        <v>117</v>
      </c>
      <c r="E236" s="2" t="str" cm="1">
        <f t="array" ref="E236">_xlfn.XLOOKUP(OrderData[[#This Row],[Customer ID]],Table2_1[[#All],[Customer ID]],Table2_1[[#All],[Customer Name]])</f>
        <v>Tomas Sutty</v>
      </c>
      <c r="F236" s="2">
        <v>1</v>
      </c>
      <c r="G236" s="2" t="str">
        <f>VLOOKUP(OrderData[[#This Row],[Product ID]],products!A:B,2,0)</f>
        <v>Lib</v>
      </c>
      <c r="H236" s="2">
        <f>_xlfn.XLOOKUP(D236, products!A:A, products!E:E)</f>
        <v>36.454999999999998</v>
      </c>
      <c r="I236" s="2">
        <f>OrderData[[#This Row],[Quantity]]*OrderData[[#This Row],[Unit Price]]</f>
        <v>36.454999999999998</v>
      </c>
      <c r="J236" s="2" t="str">
        <f>_xlfn.XLOOKUP(OrderData[[#This Row],[Customer ID]],Table2_1[Customer ID],Table2_1[Country])</f>
        <v>United States</v>
      </c>
      <c r="K236" s="2" t="str" cm="1">
        <f t="array" ref="K236">_xlfn.XLOOKUP(OrderData[[#This Row],[Customer ID]],Table2_1[[#All],[Customer ID]],Table2_1[[#All],[Loyalty Card]])</f>
        <v>No</v>
      </c>
      <c r="L236" s="2" t="str">
        <f>_xlfn.XLOOKUP(OrderData[[#This Row],[Product ID]],products!A:A,products!C:C)</f>
        <v>L</v>
      </c>
      <c r="M236" s="2">
        <f>_xlfn.XLOOKUP(OrderData[[#This Row],[Product ID]],products!A:A,products!D:D)</f>
        <v>2.5</v>
      </c>
    </row>
    <row r="237" spans="1:13" x14ac:dyDescent="0.25">
      <c r="A237" s="2" t="s">
        <v>498</v>
      </c>
      <c r="B237" s="3">
        <v>43571</v>
      </c>
      <c r="C237" s="2" t="s">
        <v>499</v>
      </c>
      <c r="D237" t="s">
        <v>117</v>
      </c>
      <c r="E237" s="2" t="str" cm="1">
        <f t="array" ref="E237">_xlfn.XLOOKUP(OrderData[[#This Row],[Customer ID]],Table2_1[[#All],[Customer ID]],Table2_1[[#All],[Customer Name]])</f>
        <v>Samuele Ales0</v>
      </c>
      <c r="F237" s="2">
        <v>5</v>
      </c>
      <c r="G237" s="2" t="str">
        <f>VLOOKUP(OrderData[[#This Row],[Product ID]],products!A:B,2,0)</f>
        <v>Lib</v>
      </c>
      <c r="H237" s="2">
        <f>_xlfn.XLOOKUP(D237, products!A:A, products!E:E)</f>
        <v>36.454999999999998</v>
      </c>
      <c r="I237" s="2">
        <f>OrderData[[#This Row],[Quantity]]*OrderData[[#This Row],[Unit Price]]</f>
        <v>182.27499999999998</v>
      </c>
      <c r="J237" s="2" t="str">
        <f>_xlfn.XLOOKUP(OrderData[[#This Row],[Customer ID]],Table2_1[Customer ID],Table2_1[Country])</f>
        <v>Ireland</v>
      </c>
      <c r="K237" s="2" t="str" cm="1">
        <f t="array" ref="K237">_xlfn.XLOOKUP(OrderData[[#This Row],[Customer ID]],Table2_1[[#All],[Customer ID]],Table2_1[[#All],[Loyalty Card]])</f>
        <v>No</v>
      </c>
      <c r="L237" s="2" t="str">
        <f>_xlfn.XLOOKUP(OrderData[[#This Row],[Product ID]],products!A:A,products!C:C)</f>
        <v>L</v>
      </c>
      <c r="M237" s="2">
        <f>_xlfn.XLOOKUP(OrderData[[#This Row],[Product ID]],products!A:A,products!D:D)</f>
        <v>2.5</v>
      </c>
    </row>
    <row r="238" spans="1:13" x14ac:dyDescent="0.25">
      <c r="A238" s="2" t="s">
        <v>500</v>
      </c>
      <c r="B238" s="3">
        <v>43873</v>
      </c>
      <c r="C238" s="2" t="s">
        <v>501</v>
      </c>
      <c r="D238" t="s">
        <v>122</v>
      </c>
      <c r="E238" s="2" t="str" cm="1">
        <f t="array" ref="E238">_xlfn.XLOOKUP(OrderData[[#This Row],[Customer ID]],Table2_1[[#All],[Customer ID]],Table2_1[[#All],[Customer Name]])</f>
        <v>Carlie Harce</v>
      </c>
      <c r="F238" s="2">
        <v>3</v>
      </c>
      <c r="G238" s="2" t="str">
        <f>VLOOKUP(OrderData[[#This Row],[Product ID]],products!A:B,2,0)</f>
        <v>Lib</v>
      </c>
      <c r="H238" s="2">
        <f>_xlfn.XLOOKUP(D238, products!A:A, products!E:E)</f>
        <v>29.784999999999997</v>
      </c>
      <c r="I238" s="2">
        <f>OrderData[[#This Row],[Quantity]]*OrderData[[#This Row],[Unit Price]]</f>
        <v>89.35499999999999</v>
      </c>
      <c r="J238" s="2" t="str">
        <f>_xlfn.XLOOKUP(OrderData[[#This Row],[Customer ID]],Table2_1[Customer ID],Table2_1[Country])</f>
        <v>Ireland</v>
      </c>
      <c r="K238" s="2" t="str" cm="1">
        <f t="array" ref="K238">_xlfn.XLOOKUP(OrderData[[#This Row],[Customer ID]],Table2_1[[#All],[Customer ID]],Table2_1[[#All],[Loyalty Card]])</f>
        <v>No</v>
      </c>
      <c r="L238" s="2" t="str">
        <f>_xlfn.XLOOKUP(OrderData[[#This Row],[Product ID]],products!A:A,products!C:C)</f>
        <v>D</v>
      </c>
      <c r="M238" s="2">
        <f>_xlfn.XLOOKUP(OrderData[[#This Row],[Product ID]],products!A:A,products!D:D)</f>
        <v>2.5</v>
      </c>
    </row>
    <row r="239" spans="1:13" x14ac:dyDescent="0.25">
      <c r="A239" s="2" t="s">
        <v>502</v>
      </c>
      <c r="B239" s="3">
        <v>44563</v>
      </c>
      <c r="C239" s="2" t="s">
        <v>503</v>
      </c>
      <c r="D239" t="s">
        <v>195</v>
      </c>
      <c r="E239" s="2" t="str" cm="1">
        <f t="array" ref="E239">_xlfn.XLOOKUP(OrderData[[#This Row],[Customer ID]],Table2_1[[#All],[Customer ID]],Table2_1[[#All],[Customer Name]])</f>
        <v>Craggy Bril</v>
      </c>
      <c r="F239" s="2">
        <v>1</v>
      </c>
      <c r="G239" s="2" t="str">
        <f>VLOOKUP(OrderData[[#This Row],[Product ID]],products!A:B,2,0)</f>
        <v>Rob</v>
      </c>
      <c r="H239" s="2">
        <f>_xlfn.XLOOKUP(D239, products!A:A, products!E:E)</f>
        <v>3.5849999999999995</v>
      </c>
      <c r="I239" s="2">
        <f>OrderData[[#This Row],[Quantity]]*OrderData[[#This Row],[Unit Price]]</f>
        <v>3.5849999999999995</v>
      </c>
      <c r="J239" s="2" t="str">
        <f>_xlfn.XLOOKUP(OrderData[[#This Row],[Customer ID]],Table2_1[Customer ID],Table2_1[Country])</f>
        <v>United States</v>
      </c>
      <c r="K239" s="2" t="str" cm="1">
        <f t="array" ref="K239">_xlfn.XLOOKUP(OrderData[[#This Row],[Customer ID]],Table2_1[[#All],[Customer ID]],Table2_1[[#All],[Loyalty Card]])</f>
        <v>Yes</v>
      </c>
      <c r="L239" s="2" t="str">
        <f>_xlfn.XLOOKUP(OrderData[[#This Row],[Product ID]],products!A:A,products!C:C)</f>
        <v>L</v>
      </c>
      <c r="M239" s="2">
        <f>_xlfn.XLOOKUP(OrderData[[#This Row],[Product ID]],products!A:A,products!D:D)</f>
        <v>0.2</v>
      </c>
    </row>
    <row r="240" spans="1:13" x14ac:dyDescent="0.25">
      <c r="A240" s="2" t="s">
        <v>504</v>
      </c>
      <c r="B240" s="3">
        <v>44172</v>
      </c>
      <c r="C240" s="2" t="s">
        <v>505</v>
      </c>
      <c r="D240" t="s">
        <v>54</v>
      </c>
      <c r="E240" s="2" t="str" cm="1">
        <f t="array" ref="E240">_xlfn.XLOOKUP(OrderData[[#This Row],[Customer ID]],Table2_1[[#All],[Customer ID]],Table2_1[[#All],[Customer Name]])</f>
        <v>Friederike Drysdale</v>
      </c>
      <c r="F240" s="2">
        <v>2</v>
      </c>
      <c r="G240" s="2" t="str">
        <f>VLOOKUP(OrderData[[#This Row],[Product ID]],products!A:B,2,0)</f>
        <v>Rob</v>
      </c>
      <c r="H240" s="2">
        <f>_xlfn.XLOOKUP(D240, products!A:A, products!E:E)</f>
        <v>22.884999999999998</v>
      </c>
      <c r="I240" s="2">
        <f>OrderData[[#This Row],[Quantity]]*OrderData[[#This Row],[Unit Price]]</f>
        <v>45.769999999999996</v>
      </c>
      <c r="J240" s="2" t="str">
        <f>_xlfn.XLOOKUP(OrderData[[#This Row],[Customer ID]],Table2_1[Customer ID],Table2_1[Country])</f>
        <v>United States</v>
      </c>
      <c r="K240" s="2" t="str" cm="1">
        <f t="array" ref="K240">_xlfn.XLOOKUP(OrderData[[#This Row],[Customer ID]],Table2_1[[#All],[Customer ID]],Table2_1[[#All],[Loyalty Card]])</f>
        <v>Yes</v>
      </c>
      <c r="L240" s="2" t="str">
        <f>_xlfn.XLOOKUP(OrderData[[#This Row],[Product ID]],products!A:A,products!C:C)</f>
        <v>M</v>
      </c>
      <c r="M240" s="2">
        <f>_xlfn.XLOOKUP(OrderData[[#This Row],[Product ID]],products!A:A,products!D:D)</f>
        <v>2.5</v>
      </c>
    </row>
    <row r="241" spans="1:13" x14ac:dyDescent="0.25">
      <c r="A241" s="2" t="s">
        <v>506</v>
      </c>
      <c r="B241" s="3">
        <v>43881</v>
      </c>
      <c r="C241" s="2" t="s">
        <v>507</v>
      </c>
      <c r="D241" t="s">
        <v>150</v>
      </c>
      <c r="E241" s="2" t="str" cm="1">
        <f t="array" ref="E241">_xlfn.XLOOKUP(OrderData[[#This Row],[Customer ID]],Table2_1[[#All],[Customer ID]],Table2_1[[#All],[Customer Name]])</f>
        <v>Devon Magowan</v>
      </c>
      <c r="F241" s="2">
        <v>4</v>
      </c>
      <c r="G241" s="2" t="str">
        <f>VLOOKUP(OrderData[[#This Row],[Product ID]],products!A:B,2,0)</f>
        <v>Exc</v>
      </c>
      <c r="H241" s="2">
        <f>_xlfn.XLOOKUP(D241, products!A:A, products!E:E)</f>
        <v>14.85</v>
      </c>
      <c r="I241" s="2">
        <f>OrderData[[#This Row],[Quantity]]*OrderData[[#This Row],[Unit Price]]</f>
        <v>59.4</v>
      </c>
      <c r="J241" s="2" t="str">
        <f>_xlfn.XLOOKUP(OrderData[[#This Row],[Customer ID]],Table2_1[Customer ID],Table2_1[Country])</f>
        <v>United States</v>
      </c>
      <c r="K241" s="2" t="str" cm="1">
        <f t="array" ref="K241">_xlfn.XLOOKUP(OrderData[[#This Row],[Customer ID]],Table2_1[[#All],[Customer ID]],Table2_1[[#All],[Loyalty Card]])</f>
        <v>No</v>
      </c>
      <c r="L241" s="2" t="str">
        <f>_xlfn.XLOOKUP(OrderData[[#This Row],[Product ID]],products!A:A,products!C:C)</f>
        <v>L</v>
      </c>
      <c r="M241" s="2">
        <f>_xlfn.XLOOKUP(OrderData[[#This Row],[Product ID]],products!A:A,products!D:D)</f>
        <v>1</v>
      </c>
    </row>
    <row r="242" spans="1:13" x14ac:dyDescent="0.25">
      <c r="A242" s="2" t="s">
        <v>508</v>
      </c>
      <c r="B242" s="3">
        <v>43993</v>
      </c>
      <c r="C242" s="2" t="s">
        <v>509</v>
      </c>
      <c r="D242" t="s">
        <v>184</v>
      </c>
      <c r="E242" s="2" t="str" cm="1">
        <f t="array" ref="E242">_xlfn.XLOOKUP(OrderData[[#This Row],[Customer ID]],Table2_1[[#All],[Customer ID]],Table2_1[[#All],[Customer Name]])</f>
        <v>Codi Littrell</v>
      </c>
      <c r="F242" s="2">
        <v>6</v>
      </c>
      <c r="G242" s="2" t="str">
        <f>VLOOKUP(OrderData[[#This Row],[Product ID]],products!A:B,2,0)</f>
        <v>Ara</v>
      </c>
      <c r="H242" s="2">
        <f>_xlfn.XLOOKUP(D242, products!A:A, products!E:E)</f>
        <v>25.874999999999996</v>
      </c>
      <c r="I242" s="2">
        <f>OrderData[[#This Row],[Quantity]]*OrderData[[#This Row],[Unit Price]]</f>
        <v>155.24999999999997</v>
      </c>
      <c r="J242" s="2" t="str">
        <f>_xlfn.XLOOKUP(OrderData[[#This Row],[Customer ID]],Table2_1[Customer ID],Table2_1[Country])</f>
        <v>United States</v>
      </c>
      <c r="K242" s="2" t="str" cm="1">
        <f t="array" ref="K242">_xlfn.XLOOKUP(OrderData[[#This Row],[Customer ID]],Table2_1[[#All],[Customer ID]],Table2_1[[#All],[Loyalty Card]])</f>
        <v>Yes</v>
      </c>
      <c r="L242" s="2" t="str">
        <f>_xlfn.XLOOKUP(OrderData[[#This Row],[Product ID]],products!A:A,products!C:C)</f>
        <v>M</v>
      </c>
      <c r="M242" s="2">
        <f>_xlfn.XLOOKUP(OrderData[[#This Row],[Product ID]],products!A:A,products!D:D)</f>
        <v>2.5</v>
      </c>
    </row>
    <row r="243" spans="1:13" x14ac:dyDescent="0.25">
      <c r="A243" s="2" t="s">
        <v>510</v>
      </c>
      <c r="B243" s="3">
        <v>44082</v>
      </c>
      <c r="C243" s="2" t="s">
        <v>511</v>
      </c>
      <c r="D243" t="s">
        <v>54</v>
      </c>
      <c r="E243" s="2" t="str" cm="1">
        <f t="array" ref="E243">_xlfn.XLOOKUP(OrderData[[#This Row],[Customer ID]],Table2_1[[#All],[Customer ID]],Table2_1[[#All],[Customer Name]])</f>
        <v>Christel Speak</v>
      </c>
      <c r="F243" s="2">
        <v>2</v>
      </c>
      <c r="G243" s="2" t="str">
        <f>VLOOKUP(OrderData[[#This Row],[Product ID]],products!A:B,2,0)</f>
        <v>Rob</v>
      </c>
      <c r="H243" s="2">
        <f>_xlfn.XLOOKUP(D243, products!A:A, products!E:E)</f>
        <v>22.884999999999998</v>
      </c>
      <c r="I243" s="2">
        <f>OrderData[[#This Row],[Quantity]]*OrderData[[#This Row],[Unit Price]]</f>
        <v>45.769999999999996</v>
      </c>
      <c r="J243" s="2" t="str">
        <f>_xlfn.XLOOKUP(OrderData[[#This Row],[Customer ID]],Table2_1[Customer ID],Table2_1[Country])</f>
        <v>United States</v>
      </c>
      <c r="K243" s="2" t="str" cm="1">
        <f t="array" ref="K243">_xlfn.XLOOKUP(OrderData[[#This Row],[Customer ID]],Table2_1[[#All],[Customer ID]],Table2_1[[#All],[Loyalty Card]])</f>
        <v>No</v>
      </c>
      <c r="L243" s="2" t="str">
        <f>_xlfn.XLOOKUP(OrderData[[#This Row],[Product ID]],products!A:A,products!C:C)</f>
        <v>M</v>
      </c>
      <c r="M243" s="2">
        <f>_xlfn.XLOOKUP(OrderData[[#This Row],[Product ID]],products!A:A,products!D:D)</f>
        <v>2.5</v>
      </c>
    </row>
    <row r="244" spans="1:13" x14ac:dyDescent="0.25">
      <c r="A244" s="2" t="s">
        <v>512</v>
      </c>
      <c r="B244" s="3">
        <v>43918</v>
      </c>
      <c r="C244" s="2" t="s">
        <v>513</v>
      </c>
      <c r="D244" t="s">
        <v>258</v>
      </c>
      <c r="E244" s="2" t="str" cm="1">
        <f t="array" ref="E244">_xlfn.XLOOKUP(OrderData[[#This Row],[Customer ID]],Table2_1[[#All],[Customer ID]],Table2_1[[#All],[Customer Name]])</f>
        <v>Sibella Rushbrooke</v>
      </c>
      <c r="F244" s="2">
        <v>3</v>
      </c>
      <c r="G244" s="2" t="str">
        <f>VLOOKUP(OrderData[[#This Row],[Product ID]],products!A:B,2,0)</f>
        <v>Exc</v>
      </c>
      <c r="H244" s="2">
        <f>_xlfn.XLOOKUP(D244, products!A:A, products!E:E)</f>
        <v>12.15</v>
      </c>
      <c r="I244" s="2">
        <f>OrderData[[#This Row],[Quantity]]*OrderData[[#This Row],[Unit Price]]</f>
        <v>36.450000000000003</v>
      </c>
      <c r="J244" s="2" t="str">
        <f>_xlfn.XLOOKUP(OrderData[[#This Row],[Customer ID]],Table2_1[Customer ID],Table2_1[Country])</f>
        <v>United States</v>
      </c>
      <c r="K244" s="2" t="str" cm="1">
        <f t="array" ref="K244">_xlfn.XLOOKUP(OrderData[[#This Row],[Customer ID]],Table2_1[[#All],[Customer ID]],Table2_1[[#All],[Loyalty Card]])</f>
        <v>Yes</v>
      </c>
      <c r="L244" s="2" t="str">
        <f>_xlfn.XLOOKUP(OrderData[[#This Row],[Product ID]],products!A:A,products!C:C)</f>
        <v>D</v>
      </c>
      <c r="M244" s="2">
        <f>_xlfn.XLOOKUP(OrderData[[#This Row],[Product ID]],products!A:A,products!D:D)</f>
        <v>1</v>
      </c>
    </row>
    <row r="245" spans="1:13" x14ac:dyDescent="0.25">
      <c r="A245" s="2" t="s">
        <v>514</v>
      </c>
      <c r="B245" s="3">
        <v>44114</v>
      </c>
      <c r="C245" s="2" t="s">
        <v>515</v>
      </c>
      <c r="D245" t="s">
        <v>29</v>
      </c>
      <c r="E245" s="2" t="str" cm="1">
        <f t="array" ref="E245">_xlfn.XLOOKUP(OrderData[[#This Row],[Customer ID]],Table2_1[[#All],[Customer ID]],Table2_1[[#All],[Customer Name]])</f>
        <v>Tammie Drynan</v>
      </c>
      <c r="F245" s="2">
        <v>4</v>
      </c>
      <c r="G245" s="2" t="str">
        <f>VLOOKUP(OrderData[[#This Row],[Product ID]],products!A:B,2,0)</f>
        <v>Exc</v>
      </c>
      <c r="H245" s="2">
        <f>_xlfn.XLOOKUP(D245, products!A:A, products!E:E)</f>
        <v>7.29</v>
      </c>
      <c r="I245" s="2">
        <f>OrderData[[#This Row],[Quantity]]*OrderData[[#This Row],[Unit Price]]</f>
        <v>29.16</v>
      </c>
      <c r="J245" s="2" t="str">
        <f>_xlfn.XLOOKUP(OrderData[[#This Row],[Customer ID]],Table2_1[Customer ID],Table2_1[Country])</f>
        <v>United States</v>
      </c>
      <c r="K245" s="2" t="str" cm="1">
        <f t="array" ref="K245">_xlfn.XLOOKUP(OrderData[[#This Row],[Customer ID]],Table2_1[[#All],[Customer ID]],Table2_1[[#All],[Loyalty Card]])</f>
        <v>Yes</v>
      </c>
      <c r="L245" s="2" t="str">
        <f>_xlfn.XLOOKUP(OrderData[[#This Row],[Product ID]],products!A:A,products!C:C)</f>
        <v>D</v>
      </c>
      <c r="M245" s="2">
        <f>_xlfn.XLOOKUP(OrderData[[#This Row],[Product ID]],products!A:A,products!D:D)</f>
        <v>0.5</v>
      </c>
    </row>
    <row r="246" spans="1:13" x14ac:dyDescent="0.25">
      <c r="A246" s="2" t="s">
        <v>516</v>
      </c>
      <c r="B246" s="3">
        <v>44702</v>
      </c>
      <c r="C246" s="2" t="s">
        <v>517</v>
      </c>
      <c r="D246" t="s">
        <v>210</v>
      </c>
      <c r="E246" s="2" t="str" cm="1">
        <f t="array" ref="E246">_xlfn.XLOOKUP(OrderData[[#This Row],[Customer ID]],Table2_1[[#All],[Customer ID]],Table2_1[[#All],[Customer Name]])</f>
        <v>Effie Yurkov</v>
      </c>
      <c r="F246" s="2">
        <v>4</v>
      </c>
      <c r="G246" s="2" t="str">
        <f>VLOOKUP(OrderData[[#This Row],[Product ID]],products!A:B,2,0)</f>
        <v>Lib</v>
      </c>
      <c r="H246" s="2">
        <f>_xlfn.XLOOKUP(D246, products!A:A, products!E:E)</f>
        <v>33.464999999999996</v>
      </c>
      <c r="I246" s="2">
        <f>OrderData[[#This Row],[Quantity]]*OrderData[[#This Row],[Unit Price]]</f>
        <v>133.85999999999999</v>
      </c>
      <c r="J246" s="2" t="str">
        <f>_xlfn.XLOOKUP(OrderData[[#This Row],[Customer ID]],Table2_1[Customer ID],Table2_1[Country])</f>
        <v>United States</v>
      </c>
      <c r="K246" s="2" t="str" cm="1">
        <f t="array" ref="K246">_xlfn.XLOOKUP(OrderData[[#This Row],[Customer ID]],Table2_1[[#All],[Customer ID]],Table2_1[[#All],[Loyalty Card]])</f>
        <v>No</v>
      </c>
      <c r="L246" s="2" t="str">
        <f>_xlfn.XLOOKUP(OrderData[[#This Row],[Product ID]],products!A:A,products!C:C)</f>
        <v>M</v>
      </c>
      <c r="M246" s="2">
        <f>_xlfn.XLOOKUP(OrderData[[#This Row],[Product ID]],products!A:A,products!D:D)</f>
        <v>2.5</v>
      </c>
    </row>
    <row r="247" spans="1:13" x14ac:dyDescent="0.25">
      <c r="A247" s="2" t="s">
        <v>518</v>
      </c>
      <c r="B247" s="3">
        <v>43951</v>
      </c>
      <c r="C247" s="2" t="s">
        <v>519</v>
      </c>
      <c r="D247" t="s">
        <v>32</v>
      </c>
      <c r="E247" s="2" t="str" cm="1">
        <f t="array" ref="E247">_xlfn.XLOOKUP(OrderData[[#This Row],[Customer ID]],Table2_1[[#All],[Customer ID]],Table2_1[[#All],[Customer Name]])</f>
        <v>Lexie Mallan</v>
      </c>
      <c r="F247" s="2">
        <v>5</v>
      </c>
      <c r="G247" s="2" t="str">
        <f>VLOOKUP(OrderData[[#This Row],[Product ID]],products!A:B,2,0)</f>
        <v>Lib</v>
      </c>
      <c r="H247" s="2">
        <f>_xlfn.XLOOKUP(D247, products!A:A, products!E:E)</f>
        <v>4.7549999999999999</v>
      </c>
      <c r="I247" s="2">
        <f>OrderData[[#This Row],[Quantity]]*OrderData[[#This Row],[Unit Price]]</f>
        <v>23.774999999999999</v>
      </c>
      <c r="J247" s="2" t="str">
        <f>_xlfn.XLOOKUP(OrderData[[#This Row],[Customer ID]],Table2_1[Customer ID],Table2_1[Country])</f>
        <v>United States</v>
      </c>
      <c r="K247" s="2" t="str" cm="1">
        <f t="array" ref="K247">_xlfn.XLOOKUP(OrderData[[#This Row],[Customer ID]],Table2_1[[#All],[Customer ID]],Table2_1[[#All],[Loyalty Card]])</f>
        <v>Yes</v>
      </c>
      <c r="L247" s="2" t="str">
        <f>_xlfn.XLOOKUP(OrderData[[#This Row],[Product ID]],products!A:A,products!C:C)</f>
        <v>L</v>
      </c>
      <c r="M247" s="2">
        <f>_xlfn.XLOOKUP(OrderData[[#This Row],[Product ID]],products!A:A,products!D:D)</f>
        <v>0.2</v>
      </c>
    </row>
    <row r="248" spans="1:13" x14ac:dyDescent="0.25">
      <c r="A248" s="2" t="s">
        <v>520</v>
      </c>
      <c r="B248" s="3">
        <v>44542</v>
      </c>
      <c r="C248" s="2" t="s">
        <v>521</v>
      </c>
      <c r="D248" t="s">
        <v>26</v>
      </c>
      <c r="E248" s="2" t="str" cm="1">
        <f t="array" ref="E248">_xlfn.XLOOKUP(OrderData[[#This Row],[Customer ID]],Table2_1[[#All],[Customer ID]],Table2_1[[#All],[Customer Name]])</f>
        <v>Georgena Bentjens</v>
      </c>
      <c r="F248" s="2">
        <v>3</v>
      </c>
      <c r="G248" s="2" t="str">
        <f>VLOOKUP(OrderData[[#This Row],[Product ID]],products!A:B,2,0)</f>
        <v>Lib</v>
      </c>
      <c r="H248" s="2">
        <f>_xlfn.XLOOKUP(D248, products!A:A, products!E:E)</f>
        <v>12.95</v>
      </c>
      <c r="I248" s="2">
        <f>OrderData[[#This Row],[Quantity]]*OrderData[[#This Row],[Unit Price]]</f>
        <v>38.849999999999994</v>
      </c>
      <c r="J248" s="2" t="str">
        <f>_xlfn.XLOOKUP(OrderData[[#This Row],[Customer ID]],Table2_1[Customer ID],Table2_1[Country])</f>
        <v>United Kingdom</v>
      </c>
      <c r="K248" s="2" t="str" cm="1">
        <f t="array" ref="K248">_xlfn.XLOOKUP(OrderData[[#This Row],[Customer ID]],Table2_1[[#All],[Customer ID]],Table2_1[[#All],[Loyalty Card]])</f>
        <v>No</v>
      </c>
      <c r="L248" s="2" t="str">
        <f>_xlfn.XLOOKUP(OrderData[[#This Row],[Product ID]],products!A:A,products!C:C)</f>
        <v>D</v>
      </c>
      <c r="M248" s="2">
        <f>_xlfn.XLOOKUP(OrderData[[#This Row],[Product ID]],products!A:A,products!D:D)</f>
        <v>1</v>
      </c>
    </row>
    <row r="249" spans="1:13" x14ac:dyDescent="0.25">
      <c r="A249" s="2" t="s">
        <v>522</v>
      </c>
      <c r="B249" s="3">
        <v>44131</v>
      </c>
      <c r="C249" s="2" t="s">
        <v>523</v>
      </c>
      <c r="D249" t="s">
        <v>195</v>
      </c>
      <c r="E249" s="2" t="str" cm="1">
        <f t="array" ref="E249">_xlfn.XLOOKUP(OrderData[[#This Row],[Customer ID]],Table2_1[[#All],[Customer ID]],Table2_1[[#All],[Customer Name]])</f>
        <v>Delmar Beasant</v>
      </c>
      <c r="F249" s="2">
        <v>6</v>
      </c>
      <c r="G249" s="2" t="str">
        <f>VLOOKUP(OrderData[[#This Row],[Product ID]],products!A:B,2,0)</f>
        <v>Rob</v>
      </c>
      <c r="H249" s="2">
        <f>_xlfn.XLOOKUP(D249, products!A:A, products!E:E)</f>
        <v>3.5849999999999995</v>
      </c>
      <c r="I249" s="2">
        <f>OrderData[[#This Row],[Quantity]]*OrderData[[#This Row],[Unit Price]]</f>
        <v>21.509999999999998</v>
      </c>
      <c r="J249" s="2" t="str">
        <f>_xlfn.XLOOKUP(OrderData[[#This Row],[Customer ID]],Table2_1[Customer ID],Table2_1[Country])</f>
        <v>Ireland</v>
      </c>
      <c r="K249" s="2" t="str" cm="1">
        <f t="array" ref="K249">_xlfn.XLOOKUP(OrderData[[#This Row],[Customer ID]],Table2_1[[#All],[Customer ID]],Table2_1[[#All],[Loyalty Card]])</f>
        <v>Yes</v>
      </c>
      <c r="L249" s="2" t="str">
        <f>_xlfn.XLOOKUP(OrderData[[#This Row],[Product ID]],products!A:A,products!C:C)</f>
        <v>L</v>
      </c>
      <c r="M249" s="2">
        <f>_xlfn.XLOOKUP(OrderData[[#This Row],[Product ID]],products!A:A,products!D:D)</f>
        <v>0.2</v>
      </c>
    </row>
    <row r="250" spans="1:13" x14ac:dyDescent="0.25">
      <c r="A250" s="2" t="s">
        <v>524</v>
      </c>
      <c r="B250" s="3">
        <v>44019</v>
      </c>
      <c r="C250" s="2" t="s">
        <v>525</v>
      </c>
      <c r="D250" t="s">
        <v>40</v>
      </c>
      <c r="E250" s="2" t="str" cm="1">
        <f t="array" ref="E250">_xlfn.XLOOKUP(OrderData[[#This Row],[Customer ID]],Table2_1[[#All],[Customer ID]],Table2_1[[#All],[Customer Name]])</f>
        <v>Lyn Entwistle</v>
      </c>
      <c r="F250" s="2">
        <v>1</v>
      </c>
      <c r="G250" s="2" t="str">
        <f>VLOOKUP(OrderData[[#This Row],[Product ID]],products!A:B,2,0)</f>
        <v>Ara</v>
      </c>
      <c r="H250" s="2">
        <f>_xlfn.XLOOKUP(D250, products!A:A, products!E:E)</f>
        <v>9.9499999999999993</v>
      </c>
      <c r="I250" s="2">
        <f>OrderData[[#This Row],[Quantity]]*OrderData[[#This Row],[Unit Price]]</f>
        <v>9.9499999999999993</v>
      </c>
      <c r="J250" s="2" t="str">
        <f>_xlfn.XLOOKUP(OrderData[[#This Row],[Customer ID]],Table2_1[Customer ID],Table2_1[Country])</f>
        <v>United States</v>
      </c>
      <c r="K250" s="2" t="str" cm="1">
        <f t="array" ref="K250">_xlfn.XLOOKUP(OrderData[[#This Row],[Customer ID]],Table2_1[[#All],[Customer ID]],Table2_1[[#All],[Loyalty Card]])</f>
        <v>Yes</v>
      </c>
      <c r="L250" s="2" t="str">
        <f>_xlfn.XLOOKUP(OrderData[[#This Row],[Product ID]],products!A:A,products!C:C)</f>
        <v>D</v>
      </c>
      <c r="M250" s="2">
        <f>_xlfn.XLOOKUP(OrderData[[#This Row],[Product ID]],products!A:A,products!D:D)</f>
        <v>1</v>
      </c>
    </row>
    <row r="251" spans="1:13" x14ac:dyDescent="0.25">
      <c r="A251" s="2" t="s">
        <v>526</v>
      </c>
      <c r="B251" s="3">
        <v>43861</v>
      </c>
      <c r="C251" s="2" t="s">
        <v>527</v>
      </c>
      <c r="D251" t="s">
        <v>145</v>
      </c>
      <c r="E251" s="2" t="str" cm="1">
        <f t="array" ref="E251">_xlfn.XLOOKUP(OrderData[[#This Row],[Customer ID]],Table2_1[[#All],[Customer ID]],Table2_1[[#All],[Customer Name]])</f>
        <v>Zacharias Kiffe</v>
      </c>
      <c r="F251" s="2">
        <v>1</v>
      </c>
      <c r="G251" s="2" t="str">
        <f>VLOOKUP(OrderData[[#This Row],[Product ID]],products!A:B,2,0)</f>
        <v>Lib</v>
      </c>
      <c r="H251" s="2">
        <f>_xlfn.XLOOKUP(D251, products!A:A, products!E:E)</f>
        <v>15.85</v>
      </c>
      <c r="I251" s="2">
        <f>OrderData[[#This Row],[Quantity]]*OrderData[[#This Row],[Unit Price]]</f>
        <v>15.85</v>
      </c>
      <c r="J251" s="2" t="str">
        <f>_xlfn.XLOOKUP(OrderData[[#This Row],[Customer ID]],Table2_1[Customer ID],Table2_1[Country])</f>
        <v>United States</v>
      </c>
      <c r="K251" s="2" t="str" cm="1">
        <f t="array" ref="K251">_xlfn.XLOOKUP(OrderData[[#This Row],[Customer ID]],Table2_1[[#All],[Customer ID]],Table2_1[[#All],[Loyalty Card]])</f>
        <v>Yes</v>
      </c>
      <c r="L251" s="2" t="str">
        <f>_xlfn.XLOOKUP(OrderData[[#This Row],[Product ID]],products!A:A,products!C:C)</f>
        <v>L</v>
      </c>
      <c r="M251" s="2">
        <f>_xlfn.XLOOKUP(OrderData[[#This Row],[Product ID]],products!A:A,products!D:D)</f>
        <v>1</v>
      </c>
    </row>
    <row r="252" spans="1:13" x14ac:dyDescent="0.25">
      <c r="A252" s="2" t="s">
        <v>528</v>
      </c>
      <c r="B252" s="3">
        <v>43879</v>
      </c>
      <c r="C252" s="2" t="s">
        <v>529</v>
      </c>
      <c r="D252" t="s">
        <v>175</v>
      </c>
      <c r="E252" s="2" t="str" cm="1">
        <f t="array" ref="E252">_xlfn.XLOOKUP(OrderData[[#This Row],[Customer ID]],Table2_1[[#All],[Customer ID]],Table2_1[[#All],[Customer Name]])</f>
        <v>Mercedes Acott</v>
      </c>
      <c r="F252" s="2">
        <v>1</v>
      </c>
      <c r="G252" s="2" t="str">
        <f>VLOOKUP(OrderData[[#This Row],[Product ID]],products!A:B,2,0)</f>
        <v>Rob</v>
      </c>
      <c r="H252" s="2">
        <f>_xlfn.XLOOKUP(D252, products!A:A, products!E:E)</f>
        <v>2.9849999999999999</v>
      </c>
      <c r="I252" s="2">
        <f>OrderData[[#This Row],[Quantity]]*OrderData[[#This Row],[Unit Price]]</f>
        <v>2.9849999999999999</v>
      </c>
      <c r="J252" s="2" t="str">
        <f>_xlfn.XLOOKUP(OrderData[[#This Row],[Customer ID]],Table2_1[Customer ID],Table2_1[Country])</f>
        <v>United States</v>
      </c>
      <c r="K252" s="2" t="str" cm="1">
        <f t="array" ref="K252">_xlfn.XLOOKUP(OrderData[[#This Row],[Customer ID]],Table2_1[[#All],[Customer ID]],Table2_1[[#All],[Loyalty Card]])</f>
        <v>Yes</v>
      </c>
      <c r="L252" s="2" t="str">
        <f>_xlfn.XLOOKUP(OrderData[[#This Row],[Product ID]],products!A:A,products!C:C)</f>
        <v>M</v>
      </c>
      <c r="M252" s="2">
        <f>_xlfn.XLOOKUP(OrderData[[#This Row],[Product ID]],products!A:A,products!D:D)</f>
        <v>0.2</v>
      </c>
    </row>
    <row r="253" spans="1:13" x14ac:dyDescent="0.25">
      <c r="A253" s="2" t="s">
        <v>530</v>
      </c>
      <c r="B253" s="3">
        <v>44360</v>
      </c>
      <c r="C253" s="2" t="s">
        <v>531</v>
      </c>
      <c r="D253" t="s">
        <v>22</v>
      </c>
      <c r="E253" s="2" t="str" cm="1">
        <f t="array" ref="E253">_xlfn.XLOOKUP(OrderData[[#This Row],[Customer ID]],Table2_1[[#All],[Customer ID]],Table2_1[[#All],[Customer Name]])</f>
        <v>Connor Heaviside</v>
      </c>
      <c r="F253" s="2">
        <v>5</v>
      </c>
      <c r="G253" s="2" t="str">
        <f>VLOOKUP(OrderData[[#This Row],[Product ID]],products!A:B,2,0)</f>
        <v>Exc</v>
      </c>
      <c r="H253" s="2">
        <f>_xlfn.XLOOKUP(D253, products!A:A, products!E:E)</f>
        <v>13.75</v>
      </c>
      <c r="I253" s="2">
        <f>OrderData[[#This Row],[Quantity]]*OrderData[[#This Row],[Unit Price]]</f>
        <v>68.75</v>
      </c>
      <c r="J253" s="2" t="str">
        <f>_xlfn.XLOOKUP(OrderData[[#This Row],[Customer ID]],Table2_1[Customer ID],Table2_1[Country])</f>
        <v>United States</v>
      </c>
      <c r="K253" s="2" t="str" cm="1">
        <f t="array" ref="K253">_xlfn.XLOOKUP(OrderData[[#This Row],[Customer ID]],Table2_1[[#All],[Customer ID]],Table2_1[[#All],[Loyalty Card]])</f>
        <v>Yes</v>
      </c>
      <c r="L253" s="2" t="str">
        <f>_xlfn.XLOOKUP(OrderData[[#This Row],[Product ID]],products!A:A,products!C:C)</f>
        <v>M</v>
      </c>
      <c r="M253" s="2">
        <f>_xlfn.XLOOKUP(OrderData[[#This Row],[Product ID]],products!A:A,products!D:D)</f>
        <v>1</v>
      </c>
    </row>
    <row r="254" spans="1:13" x14ac:dyDescent="0.25">
      <c r="A254" s="2" t="s">
        <v>532</v>
      </c>
      <c r="B254" s="3">
        <v>44779</v>
      </c>
      <c r="C254" s="2" t="s">
        <v>533</v>
      </c>
      <c r="D254" t="s">
        <v>40</v>
      </c>
      <c r="E254" s="2" t="str" cm="1">
        <f t="array" ref="E254">_xlfn.XLOOKUP(OrderData[[#This Row],[Customer ID]],Table2_1[[#All],[Customer ID]],Table2_1[[#All],[Customer Name]])</f>
        <v>Devy Bulbrook</v>
      </c>
      <c r="F254" s="2">
        <v>3</v>
      </c>
      <c r="G254" s="2" t="str">
        <f>VLOOKUP(OrderData[[#This Row],[Product ID]],products!A:B,2,0)</f>
        <v>Ara</v>
      </c>
      <c r="H254" s="2">
        <f>_xlfn.XLOOKUP(D254, products!A:A, products!E:E)</f>
        <v>9.9499999999999993</v>
      </c>
      <c r="I254" s="2">
        <f>OrderData[[#This Row],[Quantity]]*OrderData[[#This Row],[Unit Price]]</f>
        <v>29.849999999999998</v>
      </c>
      <c r="J254" s="2" t="str">
        <f>_xlfn.XLOOKUP(OrderData[[#This Row],[Customer ID]],Table2_1[Customer ID],Table2_1[Country])</f>
        <v>United States</v>
      </c>
      <c r="K254" s="2" t="str" cm="1">
        <f t="array" ref="K254">_xlfn.XLOOKUP(OrderData[[#This Row],[Customer ID]],Table2_1[[#All],[Customer ID]],Table2_1[[#All],[Loyalty Card]])</f>
        <v>No</v>
      </c>
      <c r="L254" s="2" t="str">
        <f>_xlfn.XLOOKUP(OrderData[[#This Row],[Product ID]],products!A:A,products!C:C)</f>
        <v>D</v>
      </c>
      <c r="M254" s="2">
        <f>_xlfn.XLOOKUP(OrderData[[#This Row],[Product ID]],products!A:A,products!D:D)</f>
        <v>1</v>
      </c>
    </row>
    <row r="255" spans="1:13" x14ac:dyDescent="0.25">
      <c r="A255" s="2" t="s">
        <v>534</v>
      </c>
      <c r="B255" s="3">
        <v>44523</v>
      </c>
      <c r="C255" s="2" t="s">
        <v>535</v>
      </c>
      <c r="D255" t="s">
        <v>109</v>
      </c>
      <c r="E255" s="2" t="str" cm="1">
        <f t="array" ref="E255">_xlfn.XLOOKUP(OrderData[[#This Row],[Customer ID]],Table2_1[[#All],[Customer ID]],Table2_1[[#All],[Customer Name]])</f>
        <v>Leia Kernan</v>
      </c>
      <c r="F255" s="2">
        <v>4</v>
      </c>
      <c r="G255" s="2" t="str">
        <f>VLOOKUP(OrderData[[#This Row],[Product ID]],products!A:B,2,0)</f>
        <v>Lib</v>
      </c>
      <c r="H255" s="2">
        <f>_xlfn.XLOOKUP(D255, products!A:A, products!E:E)</f>
        <v>14.55</v>
      </c>
      <c r="I255" s="2">
        <f>OrderData[[#This Row],[Quantity]]*OrderData[[#This Row],[Unit Price]]</f>
        <v>58.2</v>
      </c>
      <c r="J255" s="2" t="str">
        <f>_xlfn.XLOOKUP(OrderData[[#This Row],[Customer ID]],Table2_1[Customer ID],Table2_1[Country])</f>
        <v>United States</v>
      </c>
      <c r="K255" s="2" t="str" cm="1">
        <f t="array" ref="K255">_xlfn.XLOOKUP(OrderData[[#This Row],[Customer ID]],Table2_1[[#All],[Customer ID]],Table2_1[[#All],[Loyalty Card]])</f>
        <v>No</v>
      </c>
      <c r="L255" s="2" t="str">
        <f>_xlfn.XLOOKUP(OrderData[[#This Row],[Product ID]],products!A:A,products!C:C)</f>
        <v>M</v>
      </c>
      <c r="M255" s="2">
        <f>_xlfn.XLOOKUP(OrderData[[#This Row],[Product ID]],products!A:A,products!D:D)</f>
        <v>1</v>
      </c>
    </row>
    <row r="256" spans="1:13" x14ac:dyDescent="0.25">
      <c r="A256" s="2" t="s">
        <v>536</v>
      </c>
      <c r="B256" s="3">
        <v>44482</v>
      </c>
      <c r="C256" s="2" t="s">
        <v>537</v>
      </c>
      <c r="D256" t="s">
        <v>170</v>
      </c>
      <c r="E256" s="2" t="str" cm="1">
        <f t="array" ref="E256">_xlfn.XLOOKUP(OrderData[[#This Row],[Customer ID]],Table2_1[[#All],[Customer ID]],Table2_1[[#All],[Customer Name]])</f>
        <v>Rosaline McLae</v>
      </c>
      <c r="F256" s="2">
        <v>4</v>
      </c>
      <c r="G256" s="2" t="str">
        <f>VLOOKUP(OrderData[[#This Row],[Product ID]],products!A:B,2,0)</f>
        <v>Rob</v>
      </c>
      <c r="H256" s="2">
        <f>_xlfn.XLOOKUP(D256, products!A:A, products!E:E)</f>
        <v>7.169999999999999</v>
      </c>
      <c r="I256" s="2">
        <f>OrderData[[#This Row],[Quantity]]*OrderData[[#This Row],[Unit Price]]</f>
        <v>28.679999999999996</v>
      </c>
      <c r="J256" s="2" t="str">
        <f>_xlfn.XLOOKUP(OrderData[[#This Row],[Customer ID]],Table2_1[Customer ID],Table2_1[Country])</f>
        <v>United Kingdom</v>
      </c>
      <c r="K256" s="2" t="str" cm="1">
        <f t="array" ref="K256">_xlfn.XLOOKUP(OrderData[[#This Row],[Customer ID]],Table2_1[[#All],[Customer ID]],Table2_1[[#All],[Loyalty Card]])</f>
        <v>No</v>
      </c>
      <c r="L256" s="2" t="str">
        <f>_xlfn.XLOOKUP(OrderData[[#This Row],[Product ID]],products!A:A,products!C:C)</f>
        <v>L</v>
      </c>
      <c r="M256" s="2">
        <f>_xlfn.XLOOKUP(OrderData[[#This Row],[Product ID]],products!A:A,products!D:D)</f>
        <v>0.5</v>
      </c>
    </row>
    <row r="257" spans="1:13" x14ac:dyDescent="0.25">
      <c r="A257" s="2" t="s">
        <v>538</v>
      </c>
      <c r="B257" s="3">
        <v>44439</v>
      </c>
      <c r="C257" s="2" t="s">
        <v>539</v>
      </c>
      <c r="D257" t="s">
        <v>170</v>
      </c>
      <c r="E257" s="2" t="str" cm="1">
        <f t="array" ref="E257">_xlfn.XLOOKUP(OrderData[[#This Row],[Customer ID]],Table2_1[[#All],[Customer ID]],Table2_1[[#All],[Customer Name]])</f>
        <v>Cleve Blowfelde</v>
      </c>
      <c r="F257" s="2">
        <v>3</v>
      </c>
      <c r="G257" s="2" t="str">
        <f>VLOOKUP(OrderData[[#This Row],[Product ID]],products!A:B,2,0)</f>
        <v>Rob</v>
      </c>
      <c r="H257" s="2">
        <f>_xlfn.XLOOKUP(D257, products!A:A, products!E:E)</f>
        <v>7.169999999999999</v>
      </c>
      <c r="I257" s="2">
        <f>OrderData[[#This Row],[Quantity]]*OrderData[[#This Row],[Unit Price]]</f>
        <v>21.509999999999998</v>
      </c>
      <c r="J257" s="2" t="str">
        <f>_xlfn.XLOOKUP(OrderData[[#This Row],[Customer ID]],Table2_1[Customer ID],Table2_1[Country])</f>
        <v>United States</v>
      </c>
      <c r="K257" s="2" t="str" cm="1">
        <f t="array" ref="K257">_xlfn.XLOOKUP(OrderData[[#This Row],[Customer ID]],Table2_1[[#All],[Customer ID]],Table2_1[[#All],[Loyalty Card]])</f>
        <v>No</v>
      </c>
      <c r="L257" s="2" t="str">
        <f>_xlfn.XLOOKUP(OrderData[[#This Row],[Product ID]],products!A:A,products!C:C)</f>
        <v>L</v>
      </c>
      <c r="M257" s="2">
        <f>_xlfn.XLOOKUP(OrderData[[#This Row],[Product ID]],products!A:A,products!D:D)</f>
        <v>0.5</v>
      </c>
    </row>
    <row r="258" spans="1:13" x14ac:dyDescent="0.25">
      <c r="A258" s="2" t="s">
        <v>540</v>
      </c>
      <c r="B258" s="3">
        <v>43846</v>
      </c>
      <c r="C258" s="2" t="s">
        <v>527</v>
      </c>
      <c r="D258" t="s">
        <v>91</v>
      </c>
      <c r="E258" s="2" t="str" cm="1">
        <f t="array" ref="E258">_xlfn.XLOOKUP(OrderData[[#This Row],[Customer ID]],Table2_1[[#All],[Customer ID]],Table2_1[[#All],[Customer Name]])</f>
        <v>Zacharias Kiffe</v>
      </c>
      <c r="F258" s="2">
        <v>2</v>
      </c>
      <c r="G258" s="2" t="str">
        <f>VLOOKUP(OrderData[[#This Row],[Product ID]],products!A:B,2,0)</f>
        <v>Lib</v>
      </c>
      <c r="H258" s="2">
        <f>_xlfn.XLOOKUP(D258, products!A:A, products!E:E)</f>
        <v>8.73</v>
      </c>
      <c r="I258" s="2">
        <f>OrderData[[#This Row],[Quantity]]*OrderData[[#This Row],[Unit Price]]</f>
        <v>17.46</v>
      </c>
      <c r="J258" s="2" t="str">
        <f>_xlfn.XLOOKUP(OrderData[[#This Row],[Customer ID]],Table2_1[Customer ID],Table2_1[Country])</f>
        <v>United States</v>
      </c>
      <c r="K258" s="2" t="str" cm="1">
        <f t="array" ref="K258">_xlfn.XLOOKUP(OrderData[[#This Row],[Customer ID]],Table2_1[[#All],[Customer ID]],Table2_1[[#All],[Loyalty Card]])</f>
        <v>Yes</v>
      </c>
      <c r="L258" s="2" t="str">
        <f>_xlfn.XLOOKUP(OrderData[[#This Row],[Product ID]],products!A:A,products!C:C)</f>
        <v>M</v>
      </c>
      <c r="M258" s="2">
        <f>_xlfn.XLOOKUP(OrderData[[#This Row],[Product ID]],products!A:A,products!D:D)</f>
        <v>0.5</v>
      </c>
    </row>
    <row r="259" spans="1:13" x14ac:dyDescent="0.25">
      <c r="A259" s="2" t="s">
        <v>541</v>
      </c>
      <c r="B259" s="3">
        <v>44676</v>
      </c>
      <c r="C259" s="2" t="s">
        <v>542</v>
      </c>
      <c r="D259" t="s">
        <v>543</v>
      </c>
      <c r="E259" s="2" t="str" cm="1">
        <f t="array" ref="E259">_xlfn.XLOOKUP(OrderData[[#This Row],[Customer ID]],Table2_1[[#All],[Customer ID]],Table2_1[[#All],[Customer Name]])</f>
        <v>Denyse O'Calleran</v>
      </c>
      <c r="F259" s="2">
        <v>1</v>
      </c>
      <c r="G259" s="2" t="str">
        <f>VLOOKUP(OrderData[[#This Row],[Product ID]],products!A:B,2,0)</f>
        <v>Exc</v>
      </c>
      <c r="H259" s="2">
        <f>_xlfn.XLOOKUP(D259, products!A:A, products!E:E)</f>
        <v>27.945</v>
      </c>
      <c r="I259" s="2">
        <f>OrderData[[#This Row],[Quantity]]*OrderData[[#This Row],[Unit Price]]</f>
        <v>27.945</v>
      </c>
      <c r="J259" s="2" t="str">
        <f>_xlfn.XLOOKUP(OrderData[[#This Row],[Customer ID]],Table2_1[Customer ID],Table2_1[Country])</f>
        <v>United States</v>
      </c>
      <c r="K259" s="2" t="str" cm="1">
        <f t="array" ref="K259">_xlfn.XLOOKUP(OrderData[[#This Row],[Customer ID]],Table2_1[[#All],[Customer ID]],Table2_1[[#All],[Loyalty Card]])</f>
        <v>Yes</v>
      </c>
      <c r="L259" s="2" t="str">
        <f>_xlfn.XLOOKUP(OrderData[[#This Row],[Product ID]],products!A:A,products!C:C)</f>
        <v>D</v>
      </c>
      <c r="M259" s="2">
        <f>_xlfn.XLOOKUP(OrderData[[#This Row],[Product ID]],products!A:A,products!D:D)</f>
        <v>2.5</v>
      </c>
    </row>
    <row r="260" spans="1:13" x14ac:dyDescent="0.25">
      <c r="A260" s="2" t="s">
        <v>544</v>
      </c>
      <c r="B260" s="3">
        <v>44513</v>
      </c>
      <c r="C260" s="2" t="s">
        <v>545</v>
      </c>
      <c r="D260" t="s">
        <v>543</v>
      </c>
      <c r="E260" s="2" t="str" cm="1">
        <f t="array" ref="E260">_xlfn.XLOOKUP(OrderData[[#This Row],[Customer ID]],Table2_1[[#All],[Customer ID]],Table2_1[[#All],[Customer Name]])</f>
        <v>Cobby Cromwell</v>
      </c>
      <c r="F260" s="2">
        <v>5</v>
      </c>
      <c r="G260" s="2" t="str">
        <f>VLOOKUP(OrderData[[#This Row],[Product ID]],products!A:B,2,0)</f>
        <v>Exc</v>
      </c>
      <c r="H260" s="2">
        <f>_xlfn.XLOOKUP(D260, products!A:A, products!E:E)</f>
        <v>27.945</v>
      </c>
      <c r="I260" s="2">
        <f>OrderData[[#This Row],[Quantity]]*OrderData[[#This Row],[Unit Price]]</f>
        <v>139.72499999999999</v>
      </c>
      <c r="J260" s="2" t="str">
        <f>_xlfn.XLOOKUP(OrderData[[#This Row],[Customer ID]],Table2_1[Customer ID],Table2_1[Country])</f>
        <v>United States</v>
      </c>
      <c r="K260" s="2" t="str" cm="1">
        <f t="array" ref="K260">_xlfn.XLOOKUP(OrderData[[#This Row],[Customer ID]],Table2_1[[#All],[Customer ID]],Table2_1[[#All],[Loyalty Card]])</f>
        <v>No</v>
      </c>
      <c r="L260" s="2" t="str">
        <f>_xlfn.XLOOKUP(OrderData[[#This Row],[Product ID]],products!A:A,products!C:C)</f>
        <v>D</v>
      </c>
      <c r="M260" s="2">
        <f>_xlfn.XLOOKUP(OrderData[[#This Row],[Product ID]],products!A:A,products!D:D)</f>
        <v>2.5</v>
      </c>
    </row>
    <row r="261" spans="1:13" x14ac:dyDescent="0.25">
      <c r="A261" s="2" t="s">
        <v>546</v>
      </c>
      <c r="B261" s="3">
        <v>44355</v>
      </c>
      <c r="C261" s="2" t="s">
        <v>547</v>
      </c>
      <c r="D261" t="s">
        <v>175</v>
      </c>
      <c r="E261" s="2" t="str" cm="1">
        <f t="array" ref="E261">_xlfn.XLOOKUP(OrderData[[#This Row],[Customer ID]],Table2_1[[#All],[Customer ID]],Table2_1[[#All],[Customer Name]])</f>
        <v>Irv Hay</v>
      </c>
      <c r="F261" s="2">
        <v>2</v>
      </c>
      <c r="G261" s="2" t="str">
        <f>VLOOKUP(OrderData[[#This Row],[Product ID]],products!A:B,2,0)</f>
        <v>Rob</v>
      </c>
      <c r="H261" s="2">
        <f>_xlfn.XLOOKUP(D261, products!A:A, products!E:E)</f>
        <v>2.9849999999999999</v>
      </c>
      <c r="I261" s="2">
        <f>OrderData[[#This Row],[Quantity]]*OrderData[[#This Row],[Unit Price]]</f>
        <v>5.97</v>
      </c>
      <c r="J261" s="2" t="str">
        <f>_xlfn.XLOOKUP(OrderData[[#This Row],[Customer ID]],Table2_1[Customer ID],Table2_1[Country])</f>
        <v>United Kingdom</v>
      </c>
      <c r="K261" s="2" t="str" cm="1">
        <f t="array" ref="K261">_xlfn.XLOOKUP(OrderData[[#This Row],[Customer ID]],Table2_1[[#All],[Customer ID]],Table2_1[[#All],[Loyalty Card]])</f>
        <v>No</v>
      </c>
      <c r="L261" s="2" t="str">
        <f>_xlfn.XLOOKUP(OrderData[[#This Row],[Product ID]],products!A:A,products!C:C)</f>
        <v>M</v>
      </c>
      <c r="M261" s="2">
        <f>_xlfn.XLOOKUP(OrderData[[#This Row],[Product ID]],products!A:A,products!D:D)</f>
        <v>0.2</v>
      </c>
    </row>
    <row r="262" spans="1:13" x14ac:dyDescent="0.25">
      <c r="A262" s="2" t="s">
        <v>548</v>
      </c>
      <c r="B262" s="3">
        <v>44156</v>
      </c>
      <c r="C262" s="2" t="s">
        <v>549</v>
      </c>
      <c r="D262" t="s">
        <v>23</v>
      </c>
      <c r="E262" s="2" t="str" cm="1">
        <f t="array" ref="E262">_xlfn.XLOOKUP(OrderData[[#This Row],[Customer ID]],Table2_1[[#All],[Customer ID]],Table2_1[[#All],[Customer Name]])</f>
        <v>Tani Taffarello</v>
      </c>
      <c r="F262" s="2">
        <v>1</v>
      </c>
      <c r="G262" s="2" t="str">
        <f>VLOOKUP(OrderData[[#This Row],[Product ID]],products!A:B,2,0)</f>
        <v>Rob</v>
      </c>
      <c r="H262" s="2">
        <f>_xlfn.XLOOKUP(D262, products!A:A, products!E:E)</f>
        <v>27.484999999999996</v>
      </c>
      <c r="I262" s="2">
        <f>OrderData[[#This Row],[Quantity]]*OrderData[[#This Row],[Unit Price]]</f>
        <v>27.484999999999996</v>
      </c>
      <c r="J262" s="2" t="str">
        <f>_xlfn.XLOOKUP(OrderData[[#This Row],[Customer ID]],Table2_1[Customer ID],Table2_1[Country])</f>
        <v>United States</v>
      </c>
      <c r="K262" s="2" t="str" cm="1">
        <f t="array" ref="K262">_xlfn.XLOOKUP(OrderData[[#This Row],[Customer ID]],Table2_1[[#All],[Customer ID]],Table2_1[[#All],[Loyalty Card]])</f>
        <v>Yes</v>
      </c>
      <c r="L262" s="2" t="str">
        <f>_xlfn.XLOOKUP(OrderData[[#This Row],[Product ID]],products!A:A,products!C:C)</f>
        <v>L</v>
      </c>
      <c r="M262" s="2">
        <f>_xlfn.XLOOKUP(OrderData[[#This Row],[Product ID]],products!A:A,products!D:D)</f>
        <v>2.5</v>
      </c>
    </row>
    <row r="263" spans="1:13" x14ac:dyDescent="0.25">
      <c r="A263" s="2" t="s">
        <v>550</v>
      </c>
      <c r="B263" s="3">
        <v>43538</v>
      </c>
      <c r="C263" s="2" t="s">
        <v>551</v>
      </c>
      <c r="D263" t="s">
        <v>202</v>
      </c>
      <c r="E263" s="2" t="str" cm="1">
        <f t="array" ref="E263">_xlfn.XLOOKUP(OrderData[[#This Row],[Customer ID]],Table2_1[[#All],[Customer ID]],Table2_1[[#All],[Customer Name]])</f>
        <v>Monique Canty</v>
      </c>
      <c r="F263" s="2">
        <v>5</v>
      </c>
      <c r="G263" s="2" t="str">
        <f>VLOOKUP(OrderData[[#This Row],[Product ID]],products!A:B,2,0)</f>
        <v>Rob</v>
      </c>
      <c r="H263" s="2">
        <f>_xlfn.XLOOKUP(D263, products!A:A, products!E:E)</f>
        <v>11.95</v>
      </c>
      <c r="I263" s="2">
        <f>OrderData[[#This Row],[Quantity]]*OrderData[[#This Row],[Unit Price]]</f>
        <v>59.75</v>
      </c>
      <c r="J263" s="2" t="str">
        <f>_xlfn.XLOOKUP(OrderData[[#This Row],[Customer ID]],Table2_1[Customer ID],Table2_1[Country])</f>
        <v>United States</v>
      </c>
      <c r="K263" s="2" t="str" cm="1">
        <f t="array" ref="K263">_xlfn.XLOOKUP(OrderData[[#This Row],[Customer ID]],Table2_1[[#All],[Customer ID]],Table2_1[[#All],[Loyalty Card]])</f>
        <v>Yes</v>
      </c>
      <c r="L263" s="2" t="str">
        <f>_xlfn.XLOOKUP(OrderData[[#This Row],[Product ID]],products!A:A,products!C:C)</f>
        <v>L</v>
      </c>
      <c r="M263" s="2">
        <f>_xlfn.XLOOKUP(OrderData[[#This Row],[Product ID]],products!A:A,products!D:D)</f>
        <v>1</v>
      </c>
    </row>
    <row r="264" spans="1:13" x14ac:dyDescent="0.25">
      <c r="A264" s="2" t="s">
        <v>552</v>
      </c>
      <c r="B264" s="3">
        <v>43693</v>
      </c>
      <c r="C264" s="2" t="s">
        <v>553</v>
      </c>
      <c r="D264" t="s">
        <v>22</v>
      </c>
      <c r="E264" s="2" t="str" cm="1">
        <f t="array" ref="E264">_xlfn.XLOOKUP(OrderData[[#This Row],[Customer ID]],Table2_1[[#All],[Customer ID]],Table2_1[[#All],[Customer Name]])</f>
        <v>Javier Kopke</v>
      </c>
      <c r="F264" s="2">
        <v>3</v>
      </c>
      <c r="G264" s="2" t="str">
        <f>VLOOKUP(OrderData[[#This Row],[Product ID]],products!A:B,2,0)</f>
        <v>Exc</v>
      </c>
      <c r="H264" s="2">
        <f>_xlfn.XLOOKUP(D264, products!A:A, products!E:E)</f>
        <v>13.75</v>
      </c>
      <c r="I264" s="2">
        <f>OrderData[[#This Row],[Quantity]]*OrderData[[#This Row],[Unit Price]]</f>
        <v>41.25</v>
      </c>
      <c r="J264" s="2" t="str">
        <f>_xlfn.XLOOKUP(OrderData[[#This Row],[Customer ID]],Table2_1[Customer ID],Table2_1[Country])</f>
        <v>United States</v>
      </c>
      <c r="K264" s="2" t="str" cm="1">
        <f t="array" ref="K264">_xlfn.XLOOKUP(OrderData[[#This Row],[Customer ID]],Table2_1[[#All],[Customer ID]],Table2_1[[#All],[Loyalty Card]])</f>
        <v>No</v>
      </c>
      <c r="L264" s="2" t="str">
        <f>_xlfn.XLOOKUP(OrderData[[#This Row],[Product ID]],products!A:A,products!C:C)</f>
        <v>M</v>
      </c>
      <c r="M264" s="2">
        <f>_xlfn.XLOOKUP(OrderData[[#This Row],[Product ID]],products!A:A,products!D:D)</f>
        <v>1</v>
      </c>
    </row>
    <row r="265" spans="1:13" x14ac:dyDescent="0.25">
      <c r="A265" s="2" t="s">
        <v>554</v>
      </c>
      <c r="B265" s="3">
        <v>43577</v>
      </c>
      <c r="C265" s="2" t="s">
        <v>555</v>
      </c>
      <c r="D265" t="s">
        <v>210</v>
      </c>
      <c r="E265" s="2" t="str" cm="1">
        <f t="array" ref="E265">_xlfn.XLOOKUP(OrderData[[#This Row],[Customer ID]],Table2_1[[#All],[Customer ID]],Table2_1[[#All],[Customer Name]])</f>
        <v>Mar McIver</v>
      </c>
      <c r="F265" s="2">
        <v>4</v>
      </c>
      <c r="G265" s="2" t="str">
        <f>VLOOKUP(OrderData[[#This Row],[Product ID]],products!A:B,2,0)</f>
        <v>Lib</v>
      </c>
      <c r="H265" s="2">
        <f>_xlfn.XLOOKUP(D265, products!A:A, products!E:E)</f>
        <v>33.464999999999996</v>
      </c>
      <c r="I265" s="2">
        <f>OrderData[[#This Row],[Quantity]]*OrderData[[#This Row],[Unit Price]]</f>
        <v>133.85999999999999</v>
      </c>
      <c r="J265" s="2" t="str">
        <f>_xlfn.XLOOKUP(OrderData[[#This Row],[Customer ID]],Table2_1[Customer ID],Table2_1[Country])</f>
        <v>United States</v>
      </c>
      <c r="K265" s="2" t="str" cm="1">
        <f t="array" ref="K265">_xlfn.XLOOKUP(OrderData[[#This Row],[Customer ID]],Table2_1[[#All],[Customer ID]],Table2_1[[#All],[Loyalty Card]])</f>
        <v>No</v>
      </c>
      <c r="L265" s="2" t="str">
        <f>_xlfn.XLOOKUP(OrderData[[#This Row],[Product ID]],products!A:A,products!C:C)</f>
        <v>M</v>
      </c>
      <c r="M265" s="2">
        <f>_xlfn.XLOOKUP(OrderData[[#This Row],[Product ID]],products!A:A,products!D:D)</f>
        <v>2.5</v>
      </c>
    </row>
    <row r="266" spans="1:13" x14ac:dyDescent="0.25">
      <c r="A266" s="2" t="s">
        <v>556</v>
      </c>
      <c r="B266" s="3">
        <v>44683</v>
      </c>
      <c r="C266" s="2" t="s">
        <v>557</v>
      </c>
      <c r="D266" t="s">
        <v>202</v>
      </c>
      <c r="E266" s="2" t="str" cm="1">
        <f t="array" ref="E266">_xlfn.XLOOKUP(OrderData[[#This Row],[Customer ID]],Table2_1[[#All],[Customer ID]],Table2_1[[#All],[Customer Name]])</f>
        <v>Arabella Fransewich</v>
      </c>
      <c r="F266" s="2">
        <v>5</v>
      </c>
      <c r="G266" s="2" t="str">
        <f>VLOOKUP(OrderData[[#This Row],[Product ID]],products!A:B,2,0)</f>
        <v>Rob</v>
      </c>
      <c r="H266" s="2">
        <f>_xlfn.XLOOKUP(D266, products!A:A, products!E:E)</f>
        <v>11.95</v>
      </c>
      <c r="I266" s="2">
        <f>OrderData[[#This Row],[Quantity]]*OrderData[[#This Row],[Unit Price]]</f>
        <v>59.75</v>
      </c>
      <c r="J266" s="2" t="str">
        <f>_xlfn.XLOOKUP(OrderData[[#This Row],[Customer ID]],Table2_1[Customer ID],Table2_1[Country])</f>
        <v>Ireland</v>
      </c>
      <c r="K266" s="2" t="str" cm="1">
        <f t="array" ref="K266">_xlfn.XLOOKUP(OrderData[[#This Row],[Customer ID]],Table2_1[[#All],[Customer ID]],Table2_1[[#All],[Loyalty Card]])</f>
        <v>Yes</v>
      </c>
      <c r="L266" s="2" t="str">
        <f>_xlfn.XLOOKUP(OrderData[[#This Row],[Product ID]],products!A:A,products!C:C)</f>
        <v>L</v>
      </c>
      <c r="M266" s="2">
        <f>_xlfn.XLOOKUP(OrderData[[#This Row],[Product ID]],products!A:A,products!D:D)</f>
        <v>1</v>
      </c>
    </row>
    <row r="267" spans="1:13" x14ac:dyDescent="0.25">
      <c r="A267" s="2" t="s">
        <v>558</v>
      </c>
      <c r="B267" s="3">
        <v>43872</v>
      </c>
      <c r="C267" s="2" t="s">
        <v>559</v>
      </c>
      <c r="D267" t="s">
        <v>85</v>
      </c>
      <c r="E267" s="2" t="str" cm="1">
        <f t="array" ref="E267">_xlfn.XLOOKUP(OrderData[[#This Row],[Customer ID]],Table2_1[[#All],[Customer ID]],Table2_1[[#All],[Customer Name]])</f>
        <v>Violette Hellmore</v>
      </c>
      <c r="F267" s="2">
        <v>1</v>
      </c>
      <c r="G267" s="2" t="str">
        <f>VLOOKUP(OrderData[[#This Row],[Product ID]],products!A:B,2,0)</f>
        <v>Ara</v>
      </c>
      <c r="H267" s="2">
        <f>_xlfn.XLOOKUP(D267, products!A:A, products!E:E)</f>
        <v>5.97</v>
      </c>
      <c r="I267" s="2">
        <f>OrderData[[#This Row],[Quantity]]*OrderData[[#This Row],[Unit Price]]</f>
        <v>5.97</v>
      </c>
      <c r="J267" s="2" t="str">
        <f>_xlfn.XLOOKUP(OrderData[[#This Row],[Customer ID]],Table2_1[Customer ID],Table2_1[Country])</f>
        <v>United States</v>
      </c>
      <c r="K267" s="2" t="str" cm="1">
        <f t="array" ref="K267">_xlfn.XLOOKUP(OrderData[[#This Row],[Customer ID]],Table2_1[[#All],[Customer ID]],Table2_1[[#All],[Loyalty Card]])</f>
        <v>Yes</v>
      </c>
      <c r="L267" s="2" t="str">
        <f>_xlfn.XLOOKUP(OrderData[[#This Row],[Product ID]],products!A:A,products!C:C)</f>
        <v>D</v>
      </c>
      <c r="M267" s="2">
        <f>_xlfn.XLOOKUP(OrderData[[#This Row],[Product ID]],products!A:A,products!D:D)</f>
        <v>0.5</v>
      </c>
    </row>
    <row r="268" spans="1:13" x14ac:dyDescent="0.25">
      <c r="A268" s="2" t="s">
        <v>560</v>
      </c>
      <c r="B268" s="3">
        <v>44283</v>
      </c>
      <c r="C268" s="2" t="s">
        <v>561</v>
      </c>
      <c r="D268" t="s">
        <v>258</v>
      </c>
      <c r="E268" s="2" t="str" cm="1">
        <f t="array" ref="E268">_xlfn.XLOOKUP(OrderData[[#This Row],[Customer ID]],Table2_1[[#All],[Customer ID]],Table2_1[[#All],[Customer Name]])</f>
        <v>Myles Seawright</v>
      </c>
      <c r="F268" s="2">
        <v>2</v>
      </c>
      <c r="G268" s="2" t="str">
        <f>VLOOKUP(OrderData[[#This Row],[Product ID]],products!A:B,2,0)</f>
        <v>Exc</v>
      </c>
      <c r="H268" s="2">
        <f>_xlfn.XLOOKUP(D268, products!A:A, products!E:E)</f>
        <v>12.15</v>
      </c>
      <c r="I268" s="2">
        <f>OrderData[[#This Row],[Quantity]]*OrderData[[#This Row],[Unit Price]]</f>
        <v>24.3</v>
      </c>
      <c r="J268" s="2" t="str">
        <f>_xlfn.XLOOKUP(OrderData[[#This Row],[Customer ID]],Table2_1[Customer ID],Table2_1[Country])</f>
        <v>United Kingdom</v>
      </c>
      <c r="K268" s="2" t="str" cm="1">
        <f t="array" ref="K268">_xlfn.XLOOKUP(OrderData[[#This Row],[Customer ID]],Table2_1[[#All],[Customer ID]],Table2_1[[#All],[Loyalty Card]])</f>
        <v>No</v>
      </c>
      <c r="L268" s="2" t="str">
        <f>_xlfn.XLOOKUP(OrderData[[#This Row],[Product ID]],products!A:A,products!C:C)</f>
        <v>D</v>
      </c>
      <c r="M268" s="2">
        <f>_xlfn.XLOOKUP(OrderData[[#This Row],[Product ID]],products!A:A,products!D:D)</f>
        <v>1</v>
      </c>
    </row>
    <row r="269" spans="1:13" x14ac:dyDescent="0.25">
      <c r="A269" s="2" t="s">
        <v>562</v>
      </c>
      <c r="B269" s="3">
        <v>44324</v>
      </c>
      <c r="C269" s="2" t="s">
        <v>563</v>
      </c>
      <c r="D269" t="s">
        <v>64</v>
      </c>
      <c r="E269" s="2" t="str" cm="1">
        <f t="array" ref="E269">_xlfn.XLOOKUP(OrderData[[#This Row],[Customer ID]],Table2_1[[#All],[Customer ID]],Table2_1[[#All],[Customer Name]])</f>
        <v>Silvana Northeast</v>
      </c>
      <c r="F269" s="2">
        <v>6</v>
      </c>
      <c r="G269" s="2" t="str">
        <f>VLOOKUP(OrderData[[#This Row],[Product ID]],products!A:B,2,0)</f>
        <v>Exc</v>
      </c>
      <c r="H269" s="2">
        <f>_xlfn.XLOOKUP(D269, products!A:A, products!E:E)</f>
        <v>3.645</v>
      </c>
      <c r="I269" s="2">
        <f>OrderData[[#This Row],[Quantity]]*OrderData[[#This Row],[Unit Price]]</f>
        <v>21.87</v>
      </c>
      <c r="J269" s="2" t="str">
        <f>_xlfn.XLOOKUP(OrderData[[#This Row],[Customer ID]],Table2_1[Customer ID],Table2_1[Country])</f>
        <v>United States</v>
      </c>
      <c r="K269" s="2" t="str" cm="1">
        <f t="array" ref="K269">_xlfn.XLOOKUP(OrderData[[#This Row],[Customer ID]],Table2_1[[#All],[Customer ID]],Table2_1[[#All],[Loyalty Card]])</f>
        <v>Yes</v>
      </c>
      <c r="L269" s="2" t="str">
        <f>_xlfn.XLOOKUP(OrderData[[#This Row],[Product ID]],products!A:A,products!C:C)</f>
        <v>D</v>
      </c>
      <c r="M269" s="2">
        <f>_xlfn.XLOOKUP(OrderData[[#This Row],[Product ID]],products!A:A,products!D:D)</f>
        <v>0.2</v>
      </c>
    </row>
    <row r="270" spans="1:13" x14ac:dyDescent="0.25">
      <c r="A270" s="2" t="s">
        <v>564</v>
      </c>
      <c r="B270" s="3">
        <v>43790</v>
      </c>
      <c r="C270" s="2" t="s">
        <v>451</v>
      </c>
      <c r="D270" t="s">
        <v>40</v>
      </c>
      <c r="E270" s="2" t="str" cm="1">
        <f t="array" ref="E270">_xlfn.XLOOKUP(OrderData[[#This Row],[Customer ID]],Table2_1[[#All],[Customer ID]],Table2_1[[#All],[Customer Name]])</f>
        <v>Anselma Attwater</v>
      </c>
      <c r="F270" s="2">
        <v>2</v>
      </c>
      <c r="G270" s="2" t="str">
        <f>VLOOKUP(OrderData[[#This Row],[Product ID]],products!A:B,2,0)</f>
        <v>Ara</v>
      </c>
      <c r="H270" s="2">
        <f>_xlfn.XLOOKUP(D270, products!A:A, products!E:E)</f>
        <v>9.9499999999999993</v>
      </c>
      <c r="I270" s="2">
        <f>OrderData[[#This Row],[Quantity]]*OrderData[[#This Row],[Unit Price]]</f>
        <v>19.899999999999999</v>
      </c>
      <c r="J270" s="2" t="str">
        <f>_xlfn.XLOOKUP(OrderData[[#This Row],[Customer ID]],Table2_1[Customer ID],Table2_1[Country])</f>
        <v>United States</v>
      </c>
      <c r="K270" s="2" t="str" cm="1">
        <f t="array" ref="K270">_xlfn.XLOOKUP(OrderData[[#This Row],[Customer ID]],Table2_1[[#All],[Customer ID]],Table2_1[[#All],[Loyalty Card]])</f>
        <v>Yes</v>
      </c>
      <c r="L270" s="2" t="str">
        <f>_xlfn.XLOOKUP(OrderData[[#This Row],[Product ID]],products!A:A,products!C:C)</f>
        <v>D</v>
      </c>
      <c r="M270" s="2">
        <f>_xlfn.XLOOKUP(OrderData[[#This Row],[Product ID]],products!A:A,products!D:D)</f>
        <v>1</v>
      </c>
    </row>
    <row r="271" spans="1:13" x14ac:dyDescent="0.25">
      <c r="A271" s="2" t="s">
        <v>565</v>
      </c>
      <c r="B271" s="3">
        <v>44333</v>
      </c>
      <c r="C271" s="2" t="s">
        <v>566</v>
      </c>
      <c r="D271" t="s">
        <v>67</v>
      </c>
      <c r="E271" s="2" t="str" cm="1">
        <f t="array" ref="E271">_xlfn.XLOOKUP(OrderData[[#This Row],[Customer ID]],Table2_1[[#All],[Customer ID]],Table2_1[[#All],[Customer Name]])</f>
        <v>Monica Fearon</v>
      </c>
      <c r="F271" s="2">
        <v>2</v>
      </c>
      <c r="G271" s="2" t="str">
        <f>VLOOKUP(OrderData[[#This Row],[Product ID]],products!A:B,2,0)</f>
        <v>Ara</v>
      </c>
      <c r="H271" s="2">
        <f>_xlfn.XLOOKUP(D271, products!A:A, products!E:E)</f>
        <v>2.9849999999999999</v>
      </c>
      <c r="I271" s="2">
        <f>OrderData[[#This Row],[Quantity]]*OrderData[[#This Row],[Unit Price]]</f>
        <v>5.97</v>
      </c>
      <c r="J271" s="2" t="str">
        <f>_xlfn.XLOOKUP(OrderData[[#This Row],[Customer ID]],Table2_1[Customer ID],Table2_1[Country])</f>
        <v>United States</v>
      </c>
      <c r="K271" s="2" t="str" cm="1">
        <f t="array" ref="K271">_xlfn.XLOOKUP(OrderData[[#This Row],[Customer ID]],Table2_1[[#All],[Customer ID]],Table2_1[[#All],[Loyalty Card]])</f>
        <v>No</v>
      </c>
      <c r="L271" s="2" t="str">
        <f>_xlfn.XLOOKUP(OrderData[[#This Row],[Product ID]],products!A:A,products!C:C)</f>
        <v>D</v>
      </c>
      <c r="M271" s="2">
        <f>_xlfn.XLOOKUP(OrderData[[#This Row],[Product ID]],products!A:A,products!D:D)</f>
        <v>0.2</v>
      </c>
    </row>
    <row r="272" spans="1:13" x14ac:dyDescent="0.25">
      <c r="A272" s="2" t="s">
        <v>567</v>
      </c>
      <c r="B272" s="3">
        <v>43655</v>
      </c>
      <c r="C272" s="2" t="s">
        <v>568</v>
      </c>
      <c r="D272" t="s">
        <v>29</v>
      </c>
      <c r="E272" s="2" t="str" cm="1">
        <f t="array" ref="E272">_xlfn.XLOOKUP(OrderData[[#This Row],[Customer ID]],Table2_1[[#All],[Customer ID]],Table2_1[[#All],[Customer Name]])</f>
        <v>Barney Chisnell</v>
      </c>
      <c r="F272" s="2">
        <v>1</v>
      </c>
      <c r="G272" s="2" t="str">
        <f>VLOOKUP(OrderData[[#This Row],[Product ID]],products!A:B,2,0)</f>
        <v>Exc</v>
      </c>
      <c r="H272" s="2">
        <f>_xlfn.XLOOKUP(D272, products!A:A, products!E:E)</f>
        <v>7.29</v>
      </c>
      <c r="I272" s="2">
        <f>OrderData[[#This Row],[Quantity]]*OrderData[[#This Row],[Unit Price]]</f>
        <v>7.29</v>
      </c>
      <c r="J272" s="2" t="str">
        <f>_xlfn.XLOOKUP(OrderData[[#This Row],[Customer ID]],Table2_1[Customer ID],Table2_1[Country])</f>
        <v>Ireland</v>
      </c>
      <c r="K272" s="2" t="str" cm="1">
        <f t="array" ref="K272">_xlfn.XLOOKUP(OrderData[[#This Row],[Customer ID]],Table2_1[[#All],[Customer ID]],Table2_1[[#All],[Loyalty Card]])</f>
        <v>Yes</v>
      </c>
      <c r="L272" s="2" t="str">
        <f>_xlfn.XLOOKUP(OrderData[[#This Row],[Product ID]],products!A:A,products!C:C)</f>
        <v>D</v>
      </c>
      <c r="M272" s="2">
        <f>_xlfn.XLOOKUP(OrderData[[#This Row],[Product ID]],products!A:A,products!D:D)</f>
        <v>0.5</v>
      </c>
    </row>
    <row r="273" spans="1:13" x14ac:dyDescent="0.25">
      <c r="A273" s="2" t="s">
        <v>569</v>
      </c>
      <c r="B273" s="3">
        <v>43971</v>
      </c>
      <c r="C273" s="2" t="s">
        <v>570</v>
      </c>
      <c r="D273" t="s">
        <v>67</v>
      </c>
      <c r="E273" s="2" t="str" cm="1">
        <f t="array" ref="E273">_xlfn.XLOOKUP(OrderData[[#This Row],[Customer ID]],Table2_1[[#All],[Customer ID]],Table2_1[[#All],[Customer Name]])</f>
        <v>Jasper Sisneros</v>
      </c>
      <c r="F273" s="2">
        <v>4</v>
      </c>
      <c r="G273" s="2" t="str">
        <f>VLOOKUP(OrderData[[#This Row],[Product ID]],products!A:B,2,0)</f>
        <v>Ara</v>
      </c>
      <c r="H273" s="2">
        <f>_xlfn.XLOOKUP(D273, products!A:A, products!E:E)</f>
        <v>2.9849999999999999</v>
      </c>
      <c r="I273" s="2">
        <f>OrderData[[#This Row],[Quantity]]*OrderData[[#This Row],[Unit Price]]</f>
        <v>11.94</v>
      </c>
      <c r="J273" s="2" t="str">
        <f>_xlfn.XLOOKUP(OrderData[[#This Row],[Customer ID]],Table2_1[Customer ID],Table2_1[Country])</f>
        <v>United States</v>
      </c>
      <c r="K273" s="2" t="str" cm="1">
        <f t="array" ref="K273">_xlfn.XLOOKUP(OrderData[[#This Row],[Customer ID]],Table2_1[[#All],[Customer ID]],Table2_1[[#All],[Loyalty Card]])</f>
        <v>Yes</v>
      </c>
      <c r="L273" s="2" t="str">
        <f>_xlfn.XLOOKUP(OrderData[[#This Row],[Product ID]],products!A:A,products!C:C)</f>
        <v>D</v>
      </c>
      <c r="M273" s="2">
        <f>_xlfn.XLOOKUP(OrderData[[#This Row],[Product ID]],products!A:A,products!D:D)</f>
        <v>0.2</v>
      </c>
    </row>
    <row r="274" spans="1:13" x14ac:dyDescent="0.25">
      <c r="A274" s="2" t="s">
        <v>571</v>
      </c>
      <c r="B274" s="3">
        <v>44435</v>
      </c>
      <c r="C274" s="2" t="s">
        <v>572</v>
      </c>
      <c r="D274" t="s">
        <v>202</v>
      </c>
      <c r="E274" s="2" t="str" cm="1">
        <f t="array" ref="E274">_xlfn.XLOOKUP(OrderData[[#This Row],[Customer ID]],Table2_1[[#All],[Customer ID]],Table2_1[[#All],[Customer Name]])</f>
        <v>Zachariah Carlson</v>
      </c>
      <c r="F274" s="2">
        <v>6</v>
      </c>
      <c r="G274" s="2" t="str">
        <f>VLOOKUP(OrderData[[#This Row],[Product ID]],products!A:B,2,0)</f>
        <v>Rob</v>
      </c>
      <c r="H274" s="2">
        <f>_xlfn.XLOOKUP(D274, products!A:A, products!E:E)</f>
        <v>11.95</v>
      </c>
      <c r="I274" s="2">
        <f>OrderData[[#This Row],[Quantity]]*OrderData[[#This Row],[Unit Price]]</f>
        <v>71.699999999999989</v>
      </c>
      <c r="J274" s="2" t="str">
        <f>_xlfn.XLOOKUP(OrderData[[#This Row],[Customer ID]],Table2_1[Customer ID],Table2_1[Country])</f>
        <v>Ireland</v>
      </c>
      <c r="K274" s="2" t="str" cm="1">
        <f t="array" ref="K274">_xlfn.XLOOKUP(OrderData[[#This Row],[Customer ID]],Table2_1[[#All],[Customer ID]],Table2_1[[#All],[Loyalty Card]])</f>
        <v>Yes</v>
      </c>
      <c r="L274" s="2" t="str">
        <f>_xlfn.XLOOKUP(OrderData[[#This Row],[Product ID]],products!A:A,products!C:C)</f>
        <v>L</v>
      </c>
      <c r="M274" s="2">
        <f>_xlfn.XLOOKUP(OrderData[[#This Row],[Product ID]],products!A:A,products!D:D)</f>
        <v>1</v>
      </c>
    </row>
    <row r="275" spans="1:13" x14ac:dyDescent="0.25">
      <c r="A275" s="2" t="s">
        <v>573</v>
      </c>
      <c r="B275" s="3">
        <v>44681</v>
      </c>
      <c r="C275" s="2" t="s">
        <v>574</v>
      </c>
      <c r="D275" t="s">
        <v>128</v>
      </c>
      <c r="E275" s="2" t="str" cm="1">
        <f t="array" ref="E275">_xlfn.XLOOKUP(OrderData[[#This Row],[Customer ID]],Table2_1[[#All],[Customer ID]],Table2_1[[#All],[Customer Name]])</f>
        <v>Warner Maddox</v>
      </c>
      <c r="F275" s="2">
        <v>2</v>
      </c>
      <c r="G275" s="2" t="str">
        <f>VLOOKUP(OrderData[[#This Row],[Product ID]],products!A:B,2,0)</f>
        <v>Ara</v>
      </c>
      <c r="H275" s="2">
        <f>_xlfn.XLOOKUP(D275, products!A:A, products!E:E)</f>
        <v>3.8849999999999998</v>
      </c>
      <c r="I275" s="2">
        <f>OrderData[[#This Row],[Quantity]]*OrderData[[#This Row],[Unit Price]]</f>
        <v>7.77</v>
      </c>
      <c r="J275" s="2" t="str">
        <f>_xlfn.XLOOKUP(OrderData[[#This Row],[Customer ID]],Table2_1[Customer ID],Table2_1[Country])</f>
        <v>United States</v>
      </c>
      <c r="K275" s="2" t="str" cm="1">
        <f t="array" ref="K275">_xlfn.XLOOKUP(OrderData[[#This Row],[Customer ID]],Table2_1[[#All],[Customer ID]],Table2_1[[#All],[Loyalty Card]])</f>
        <v>No</v>
      </c>
      <c r="L275" s="2" t="str">
        <f>_xlfn.XLOOKUP(OrderData[[#This Row],[Product ID]],products!A:A,products!C:C)</f>
        <v>L</v>
      </c>
      <c r="M275" s="2">
        <f>_xlfn.XLOOKUP(OrderData[[#This Row],[Product ID]],products!A:A,products!D:D)</f>
        <v>0.2</v>
      </c>
    </row>
    <row r="276" spans="1:13" x14ac:dyDescent="0.25">
      <c r="A276" s="2" t="s">
        <v>575</v>
      </c>
      <c r="B276" s="3">
        <v>43985</v>
      </c>
      <c r="C276" s="2" t="s">
        <v>576</v>
      </c>
      <c r="D276" t="s">
        <v>184</v>
      </c>
      <c r="E276" s="2" t="str" cm="1">
        <f t="array" ref="E276">_xlfn.XLOOKUP(OrderData[[#This Row],[Customer ID]],Table2_1[[#All],[Customer ID]],Table2_1[[#All],[Customer Name]])</f>
        <v>Donnie Hedlestone</v>
      </c>
      <c r="F276" s="2">
        <v>1</v>
      </c>
      <c r="G276" s="2" t="str">
        <f>VLOOKUP(OrderData[[#This Row],[Product ID]],products!A:B,2,0)</f>
        <v>Ara</v>
      </c>
      <c r="H276" s="2">
        <f>_xlfn.XLOOKUP(D276, products!A:A, products!E:E)</f>
        <v>25.874999999999996</v>
      </c>
      <c r="I276" s="2">
        <f>OrderData[[#This Row],[Quantity]]*OrderData[[#This Row],[Unit Price]]</f>
        <v>25.874999999999996</v>
      </c>
      <c r="J276" s="2" t="str">
        <f>_xlfn.XLOOKUP(OrderData[[#This Row],[Customer ID]],Table2_1[Customer ID],Table2_1[Country])</f>
        <v>United States</v>
      </c>
      <c r="K276" s="2" t="str" cm="1">
        <f t="array" ref="K276">_xlfn.XLOOKUP(OrderData[[#This Row],[Customer ID]],Table2_1[[#All],[Customer ID]],Table2_1[[#All],[Loyalty Card]])</f>
        <v>No</v>
      </c>
      <c r="L276" s="2" t="str">
        <f>_xlfn.XLOOKUP(OrderData[[#This Row],[Product ID]],products!A:A,products!C:C)</f>
        <v>M</v>
      </c>
      <c r="M276" s="2">
        <f>_xlfn.XLOOKUP(OrderData[[#This Row],[Product ID]],products!A:A,products!D:D)</f>
        <v>2.5</v>
      </c>
    </row>
    <row r="277" spans="1:13" x14ac:dyDescent="0.25">
      <c r="A277" s="2" t="s">
        <v>577</v>
      </c>
      <c r="B277" s="3">
        <v>44725</v>
      </c>
      <c r="C277" s="2" t="s">
        <v>578</v>
      </c>
      <c r="D277" t="s">
        <v>43</v>
      </c>
      <c r="E277" s="2" t="str" cm="1">
        <f t="array" ref="E277">_xlfn.XLOOKUP(OrderData[[#This Row],[Customer ID]],Table2_1[[#All],[Customer ID]],Table2_1[[#All],[Customer Name]])</f>
        <v>Teddi Crowthe</v>
      </c>
      <c r="F277" s="2">
        <v>6</v>
      </c>
      <c r="G277" s="2" t="str">
        <f>VLOOKUP(OrderData[[#This Row],[Product ID]],products!A:B,2,0)</f>
        <v>Exc</v>
      </c>
      <c r="H277" s="2">
        <f>_xlfn.XLOOKUP(D277, products!A:A, products!E:E)</f>
        <v>34.154999999999994</v>
      </c>
      <c r="I277" s="2">
        <f>OrderData[[#This Row],[Quantity]]*OrderData[[#This Row],[Unit Price]]</f>
        <v>204.92999999999995</v>
      </c>
      <c r="J277" s="2" t="str">
        <f>_xlfn.XLOOKUP(OrderData[[#This Row],[Customer ID]],Table2_1[Customer ID],Table2_1[Country])</f>
        <v>United States</v>
      </c>
      <c r="K277" s="2" t="str" cm="1">
        <f t="array" ref="K277">_xlfn.XLOOKUP(OrderData[[#This Row],[Customer ID]],Table2_1[[#All],[Customer ID]],Table2_1[[#All],[Loyalty Card]])</f>
        <v>No</v>
      </c>
      <c r="L277" s="2" t="str">
        <f>_xlfn.XLOOKUP(OrderData[[#This Row],[Product ID]],products!A:A,products!C:C)</f>
        <v>L</v>
      </c>
      <c r="M277" s="2">
        <f>_xlfn.XLOOKUP(OrderData[[#This Row],[Product ID]],products!A:A,products!D:D)</f>
        <v>2.5</v>
      </c>
    </row>
    <row r="278" spans="1:13" x14ac:dyDescent="0.25">
      <c r="A278" s="2" t="s">
        <v>579</v>
      </c>
      <c r="B278" s="3">
        <v>43992</v>
      </c>
      <c r="C278" s="2" t="s">
        <v>580</v>
      </c>
      <c r="D278" t="s">
        <v>23</v>
      </c>
      <c r="E278" s="2" t="str" cm="1">
        <f t="array" ref="E278">_xlfn.XLOOKUP(OrderData[[#This Row],[Customer ID]],Table2_1[[#All],[Customer ID]],Table2_1[[#All],[Customer Name]])</f>
        <v>Dorelia Bury</v>
      </c>
      <c r="F278" s="2">
        <v>4</v>
      </c>
      <c r="G278" s="2" t="str">
        <f>VLOOKUP(OrderData[[#This Row],[Product ID]],products!A:B,2,0)</f>
        <v>Rob</v>
      </c>
      <c r="H278" s="2">
        <f>_xlfn.XLOOKUP(D278, products!A:A, products!E:E)</f>
        <v>27.484999999999996</v>
      </c>
      <c r="I278" s="2">
        <f>OrderData[[#This Row],[Quantity]]*OrderData[[#This Row],[Unit Price]]</f>
        <v>109.93999999999998</v>
      </c>
      <c r="J278" s="2" t="str">
        <f>_xlfn.XLOOKUP(OrderData[[#This Row],[Customer ID]],Table2_1[Customer ID],Table2_1[Country])</f>
        <v>Ireland</v>
      </c>
      <c r="K278" s="2" t="str" cm="1">
        <f t="array" ref="K278">_xlfn.XLOOKUP(OrderData[[#This Row],[Customer ID]],Table2_1[[#All],[Customer ID]],Table2_1[[#All],[Loyalty Card]])</f>
        <v>Yes</v>
      </c>
      <c r="L278" s="2" t="str">
        <f>_xlfn.XLOOKUP(OrderData[[#This Row],[Product ID]],products!A:A,products!C:C)</f>
        <v>L</v>
      </c>
      <c r="M278" s="2">
        <f>_xlfn.XLOOKUP(OrderData[[#This Row],[Product ID]],products!A:A,products!D:D)</f>
        <v>2.5</v>
      </c>
    </row>
    <row r="279" spans="1:13" x14ac:dyDescent="0.25">
      <c r="A279" s="2" t="s">
        <v>581</v>
      </c>
      <c r="B279" s="3">
        <v>44183</v>
      </c>
      <c r="C279" s="2" t="s">
        <v>582</v>
      </c>
      <c r="D279" t="s">
        <v>150</v>
      </c>
      <c r="E279" s="2" t="str" cm="1">
        <f t="array" ref="E279">_xlfn.XLOOKUP(OrderData[[#This Row],[Customer ID]],Table2_1[[#All],[Customer ID]],Table2_1[[#All],[Customer Name]])</f>
        <v>Gussy Broadbear</v>
      </c>
      <c r="F279" s="2">
        <v>6</v>
      </c>
      <c r="G279" s="2" t="str">
        <f>VLOOKUP(OrderData[[#This Row],[Product ID]],products!A:B,2,0)</f>
        <v>Exc</v>
      </c>
      <c r="H279" s="2">
        <f>_xlfn.XLOOKUP(D279, products!A:A, products!E:E)</f>
        <v>14.85</v>
      </c>
      <c r="I279" s="2">
        <f>OrderData[[#This Row],[Quantity]]*OrderData[[#This Row],[Unit Price]]</f>
        <v>89.1</v>
      </c>
      <c r="J279" s="2" t="str">
        <f>_xlfn.XLOOKUP(OrderData[[#This Row],[Customer ID]],Table2_1[Customer ID],Table2_1[Country])</f>
        <v>United States</v>
      </c>
      <c r="K279" s="2" t="str" cm="1">
        <f t="array" ref="K279">_xlfn.XLOOKUP(OrderData[[#This Row],[Customer ID]],Table2_1[[#All],[Customer ID]],Table2_1[[#All],[Loyalty Card]])</f>
        <v>No</v>
      </c>
      <c r="L279" s="2" t="str">
        <f>_xlfn.XLOOKUP(OrderData[[#This Row],[Product ID]],products!A:A,products!C:C)</f>
        <v>L</v>
      </c>
      <c r="M279" s="2">
        <f>_xlfn.XLOOKUP(OrderData[[#This Row],[Product ID]],products!A:A,products!D:D)</f>
        <v>1</v>
      </c>
    </row>
    <row r="280" spans="1:13" x14ac:dyDescent="0.25">
      <c r="A280" s="2" t="s">
        <v>583</v>
      </c>
      <c r="B280" s="3">
        <v>43708</v>
      </c>
      <c r="C280" s="2" t="s">
        <v>584</v>
      </c>
      <c r="D280" t="s">
        <v>128</v>
      </c>
      <c r="E280" s="2" t="str" cm="1">
        <f t="array" ref="E280">_xlfn.XLOOKUP(OrderData[[#This Row],[Customer ID]],Table2_1[[#All],[Customer ID]],Table2_1[[#All],[Customer Name]])</f>
        <v>Emlynne Palfrey</v>
      </c>
      <c r="F280" s="2">
        <v>2</v>
      </c>
      <c r="G280" s="2" t="str">
        <f>VLOOKUP(OrderData[[#This Row],[Product ID]],products!A:B,2,0)</f>
        <v>Ara</v>
      </c>
      <c r="H280" s="2">
        <f>_xlfn.XLOOKUP(D280, products!A:A, products!E:E)</f>
        <v>3.8849999999999998</v>
      </c>
      <c r="I280" s="2">
        <f>OrderData[[#This Row],[Quantity]]*OrderData[[#This Row],[Unit Price]]</f>
        <v>7.77</v>
      </c>
      <c r="J280" s="2" t="str">
        <f>_xlfn.XLOOKUP(OrderData[[#This Row],[Customer ID]],Table2_1[Customer ID],Table2_1[Country])</f>
        <v>United States</v>
      </c>
      <c r="K280" s="2" t="str" cm="1">
        <f t="array" ref="K280">_xlfn.XLOOKUP(OrderData[[#This Row],[Customer ID]],Table2_1[[#All],[Customer ID]],Table2_1[[#All],[Loyalty Card]])</f>
        <v>Yes</v>
      </c>
      <c r="L280" s="2" t="str">
        <f>_xlfn.XLOOKUP(OrderData[[#This Row],[Product ID]],products!A:A,products!C:C)</f>
        <v>L</v>
      </c>
      <c r="M280" s="2">
        <f>_xlfn.XLOOKUP(OrderData[[#This Row],[Product ID]],products!A:A,products!D:D)</f>
        <v>0.2</v>
      </c>
    </row>
    <row r="281" spans="1:13" x14ac:dyDescent="0.25">
      <c r="A281" s="2" t="s">
        <v>585</v>
      </c>
      <c r="B281" s="3">
        <v>43521</v>
      </c>
      <c r="C281" s="2" t="s">
        <v>586</v>
      </c>
      <c r="D281" t="s">
        <v>210</v>
      </c>
      <c r="E281" s="2" t="str" cm="1">
        <f t="array" ref="E281">_xlfn.XLOOKUP(OrderData[[#This Row],[Customer ID]],Table2_1[[#All],[Customer ID]],Table2_1[[#All],[Customer Name]])</f>
        <v>Parsifal Metrick</v>
      </c>
      <c r="F281" s="2">
        <v>1</v>
      </c>
      <c r="G281" s="2" t="str">
        <f>VLOOKUP(OrderData[[#This Row],[Product ID]],products!A:B,2,0)</f>
        <v>Lib</v>
      </c>
      <c r="H281" s="2">
        <f>_xlfn.XLOOKUP(D281, products!A:A, products!E:E)</f>
        <v>33.464999999999996</v>
      </c>
      <c r="I281" s="2">
        <f>OrderData[[#This Row],[Quantity]]*OrderData[[#This Row],[Unit Price]]</f>
        <v>33.464999999999996</v>
      </c>
      <c r="J281" s="2" t="str">
        <f>_xlfn.XLOOKUP(OrderData[[#This Row],[Customer ID]],Table2_1[Customer ID],Table2_1[Country])</f>
        <v>United States</v>
      </c>
      <c r="K281" s="2" t="str" cm="1">
        <f t="array" ref="K281">_xlfn.XLOOKUP(OrderData[[#This Row],[Customer ID]],Table2_1[[#All],[Customer ID]],Table2_1[[#All],[Loyalty Card]])</f>
        <v>Yes</v>
      </c>
      <c r="L281" s="2" t="str">
        <f>_xlfn.XLOOKUP(OrderData[[#This Row],[Product ID]],products!A:A,products!C:C)</f>
        <v>M</v>
      </c>
      <c r="M281" s="2">
        <f>_xlfn.XLOOKUP(OrderData[[#This Row],[Product ID]],products!A:A,products!D:D)</f>
        <v>2.5</v>
      </c>
    </row>
    <row r="282" spans="1:13" x14ac:dyDescent="0.25">
      <c r="A282" s="2" t="s">
        <v>587</v>
      </c>
      <c r="B282" s="3">
        <v>44234</v>
      </c>
      <c r="C282" s="2" t="s">
        <v>588</v>
      </c>
      <c r="D282" t="s">
        <v>16</v>
      </c>
      <c r="E282" s="2" t="str" cm="1">
        <f t="array" ref="E282">_xlfn.XLOOKUP(OrderData[[#This Row],[Customer ID]],Table2_1[[#All],[Customer ID]],Table2_1[[#All],[Customer Name]])</f>
        <v>Christopher Grieveson</v>
      </c>
      <c r="F282" s="2">
        <v>5</v>
      </c>
      <c r="G282" s="2" t="str">
        <f>VLOOKUP(OrderData[[#This Row],[Product ID]],products!A:B,2,0)</f>
        <v>Exc</v>
      </c>
      <c r="H282" s="2">
        <f>_xlfn.XLOOKUP(D282, products!A:A, products!E:E)</f>
        <v>8.25</v>
      </c>
      <c r="I282" s="2">
        <f>OrderData[[#This Row],[Quantity]]*OrderData[[#This Row],[Unit Price]]</f>
        <v>41.25</v>
      </c>
      <c r="J282" s="2" t="str">
        <f>_xlfn.XLOOKUP(OrderData[[#This Row],[Customer ID]],Table2_1[Customer ID],Table2_1[Country])</f>
        <v>United States</v>
      </c>
      <c r="K282" s="2" t="str" cm="1">
        <f t="array" ref="K282">_xlfn.XLOOKUP(OrderData[[#This Row],[Customer ID]],Table2_1[[#All],[Customer ID]],Table2_1[[#All],[Loyalty Card]])</f>
        <v>Yes</v>
      </c>
      <c r="L282" s="2" t="str">
        <f>_xlfn.XLOOKUP(OrderData[[#This Row],[Product ID]],products!A:A,products!C:C)</f>
        <v>M</v>
      </c>
      <c r="M282" s="2">
        <f>_xlfn.XLOOKUP(OrderData[[#This Row],[Product ID]],products!A:A,products!D:D)</f>
        <v>0.5</v>
      </c>
    </row>
    <row r="283" spans="1:13" x14ac:dyDescent="0.25">
      <c r="A283" s="2" t="s">
        <v>589</v>
      </c>
      <c r="B283" s="3">
        <v>44210</v>
      </c>
      <c r="C283" s="2" t="s">
        <v>590</v>
      </c>
      <c r="D283" t="s">
        <v>150</v>
      </c>
      <c r="E283" s="2" t="str" cm="1">
        <f t="array" ref="E283">_xlfn.XLOOKUP(OrderData[[#This Row],[Customer ID]],Table2_1[[#All],[Customer ID]],Table2_1[[#All],[Customer Name]])</f>
        <v>Karlan Karby</v>
      </c>
      <c r="F283" s="2">
        <v>4</v>
      </c>
      <c r="G283" s="2" t="str">
        <f>VLOOKUP(OrderData[[#This Row],[Product ID]],products!A:B,2,0)</f>
        <v>Exc</v>
      </c>
      <c r="H283" s="2">
        <f>_xlfn.XLOOKUP(D283, products!A:A, products!E:E)</f>
        <v>14.85</v>
      </c>
      <c r="I283" s="2">
        <f>OrderData[[#This Row],[Quantity]]*OrderData[[#This Row],[Unit Price]]</f>
        <v>59.4</v>
      </c>
      <c r="J283" s="2" t="str">
        <f>_xlfn.XLOOKUP(OrderData[[#This Row],[Customer ID]],Table2_1[Customer ID],Table2_1[Country])</f>
        <v>United States</v>
      </c>
      <c r="K283" s="2" t="str" cm="1">
        <f t="array" ref="K283">_xlfn.XLOOKUP(OrderData[[#This Row],[Customer ID]],Table2_1[[#All],[Customer ID]],Table2_1[[#All],[Loyalty Card]])</f>
        <v>Yes</v>
      </c>
      <c r="L283" s="2" t="str">
        <f>_xlfn.XLOOKUP(OrderData[[#This Row],[Product ID]],products!A:A,products!C:C)</f>
        <v>L</v>
      </c>
      <c r="M283" s="2">
        <f>_xlfn.XLOOKUP(OrderData[[#This Row],[Product ID]],products!A:A,products!D:D)</f>
        <v>1</v>
      </c>
    </row>
    <row r="284" spans="1:13" x14ac:dyDescent="0.25">
      <c r="A284" s="2" t="s">
        <v>591</v>
      </c>
      <c r="B284" s="3">
        <v>43520</v>
      </c>
      <c r="C284" s="2" t="s">
        <v>592</v>
      </c>
      <c r="D284" t="s">
        <v>205</v>
      </c>
      <c r="E284" s="2" t="str" cm="1">
        <f t="array" ref="E284">_xlfn.XLOOKUP(OrderData[[#This Row],[Customer ID]],Table2_1[[#All],[Customer ID]],Table2_1[[#All],[Customer Name]])</f>
        <v>Flory Crumpe</v>
      </c>
      <c r="F284" s="2">
        <v>1</v>
      </c>
      <c r="G284" s="2" t="str">
        <f>VLOOKUP(OrderData[[#This Row],[Product ID]],products!A:B,2,0)</f>
        <v>Ara</v>
      </c>
      <c r="H284" s="2">
        <f>_xlfn.XLOOKUP(D284, products!A:A, products!E:E)</f>
        <v>7.77</v>
      </c>
      <c r="I284" s="2">
        <f>OrderData[[#This Row],[Quantity]]*OrderData[[#This Row],[Unit Price]]</f>
        <v>7.77</v>
      </c>
      <c r="J284" s="2" t="str">
        <f>_xlfn.XLOOKUP(OrderData[[#This Row],[Customer ID]],Table2_1[Customer ID],Table2_1[Country])</f>
        <v>United Kingdom</v>
      </c>
      <c r="K284" s="2" t="str" cm="1">
        <f t="array" ref="K284">_xlfn.XLOOKUP(OrderData[[#This Row],[Customer ID]],Table2_1[[#All],[Customer ID]],Table2_1[[#All],[Loyalty Card]])</f>
        <v>No</v>
      </c>
      <c r="L284" s="2" t="str">
        <f>_xlfn.XLOOKUP(OrderData[[#This Row],[Product ID]],products!A:A,products!C:C)</f>
        <v>L</v>
      </c>
      <c r="M284" s="2">
        <f>_xlfn.XLOOKUP(OrderData[[#This Row],[Product ID]],products!A:A,products!D:D)</f>
        <v>0.5</v>
      </c>
    </row>
    <row r="285" spans="1:13" x14ac:dyDescent="0.25">
      <c r="A285" s="2" t="s">
        <v>593</v>
      </c>
      <c r="B285" s="3">
        <v>43639</v>
      </c>
      <c r="C285" s="2" t="s">
        <v>594</v>
      </c>
      <c r="D285" t="s">
        <v>159</v>
      </c>
      <c r="E285" s="2" t="str" cm="1">
        <f t="array" ref="E285">_xlfn.XLOOKUP(OrderData[[#This Row],[Customer ID]],Table2_1[[#All],[Customer ID]],Table2_1[[#All],[Customer Name]])</f>
        <v>Amity Chatto</v>
      </c>
      <c r="F285" s="2">
        <v>1</v>
      </c>
      <c r="G285" s="2" t="str">
        <f>VLOOKUP(OrderData[[#This Row],[Product ID]],products!A:B,2,0)</f>
        <v>Rob</v>
      </c>
      <c r="H285" s="2">
        <f>_xlfn.XLOOKUP(D285, products!A:A, products!E:E)</f>
        <v>5.3699999999999992</v>
      </c>
      <c r="I285" s="2">
        <f>OrderData[[#This Row],[Quantity]]*OrderData[[#This Row],[Unit Price]]</f>
        <v>5.3699999999999992</v>
      </c>
      <c r="J285" s="2" t="str">
        <f>_xlfn.XLOOKUP(OrderData[[#This Row],[Customer ID]],Table2_1[Customer ID],Table2_1[Country])</f>
        <v>United Kingdom</v>
      </c>
      <c r="K285" s="2" t="str" cm="1">
        <f t="array" ref="K285">_xlfn.XLOOKUP(OrderData[[#This Row],[Customer ID]],Table2_1[[#All],[Customer ID]],Table2_1[[#All],[Loyalty Card]])</f>
        <v>Yes</v>
      </c>
      <c r="L285" s="2" t="str">
        <f>_xlfn.XLOOKUP(OrderData[[#This Row],[Product ID]],products!A:A,products!C:C)</f>
        <v>D</v>
      </c>
      <c r="M285" s="2">
        <f>_xlfn.XLOOKUP(OrderData[[#This Row],[Product ID]],products!A:A,products!D:D)</f>
        <v>0.5</v>
      </c>
    </row>
    <row r="286" spans="1:13" x14ac:dyDescent="0.25">
      <c r="A286" s="2" t="s">
        <v>595</v>
      </c>
      <c r="B286" s="3">
        <v>43960</v>
      </c>
      <c r="C286" s="2" t="s">
        <v>596</v>
      </c>
      <c r="D286" t="s">
        <v>125</v>
      </c>
      <c r="E286" s="2" t="str" cm="1">
        <f t="array" ref="E286">_xlfn.XLOOKUP(OrderData[[#This Row],[Customer ID]],Table2_1[[#All],[Customer ID]],Table2_1[[#All],[Customer Name]])</f>
        <v>Nanine McCarthy</v>
      </c>
      <c r="F286" s="2">
        <v>3</v>
      </c>
      <c r="G286" s="2" t="str">
        <f>VLOOKUP(OrderData[[#This Row],[Product ID]],products!A:B,2,0)</f>
        <v>Exc</v>
      </c>
      <c r="H286" s="2">
        <f>_xlfn.XLOOKUP(D286, products!A:A, products!E:E)</f>
        <v>31.624999999999996</v>
      </c>
      <c r="I286" s="2">
        <f>OrderData[[#This Row],[Quantity]]*OrderData[[#This Row],[Unit Price]]</f>
        <v>94.874999999999986</v>
      </c>
      <c r="J286" s="2" t="str">
        <f>_xlfn.XLOOKUP(OrderData[[#This Row],[Customer ID]],Table2_1[Customer ID],Table2_1[Country])</f>
        <v>United States</v>
      </c>
      <c r="K286" s="2" t="str" cm="1">
        <f t="array" ref="K286">_xlfn.XLOOKUP(OrderData[[#This Row],[Customer ID]],Table2_1[[#All],[Customer ID]],Table2_1[[#All],[Loyalty Card]])</f>
        <v>No</v>
      </c>
      <c r="L286" s="2" t="str">
        <f>_xlfn.XLOOKUP(OrderData[[#This Row],[Product ID]],products!A:A,products!C:C)</f>
        <v>M</v>
      </c>
      <c r="M286" s="2">
        <f>_xlfn.XLOOKUP(OrderData[[#This Row],[Product ID]],products!A:A,products!D:D)</f>
        <v>2.5</v>
      </c>
    </row>
    <row r="287" spans="1:13" x14ac:dyDescent="0.25">
      <c r="A287" s="2" t="s">
        <v>597</v>
      </c>
      <c r="B287" s="3">
        <v>44030</v>
      </c>
      <c r="C287" s="2" t="s">
        <v>598</v>
      </c>
      <c r="D287" t="s">
        <v>117</v>
      </c>
      <c r="E287" s="2" t="str" cm="1">
        <f t="array" ref="E287">_xlfn.XLOOKUP(OrderData[[#This Row],[Customer ID]],Table2_1[[#All],[Customer ID]],Table2_1[[#All],[Customer Name]])</f>
        <v>Lyndsey Megany</v>
      </c>
      <c r="F287" s="2">
        <v>1</v>
      </c>
      <c r="G287" s="2" t="str">
        <f>VLOOKUP(OrderData[[#This Row],[Product ID]],products!A:B,2,0)</f>
        <v>Lib</v>
      </c>
      <c r="H287" s="2">
        <f>_xlfn.XLOOKUP(D287, products!A:A, products!E:E)</f>
        <v>36.454999999999998</v>
      </c>
      <c r="I287" s="2">
        <f>OrderData[[#This Row],[Quantity]]*OrderData[[#This Row],[Unit Price]]</f>
        <v>36.454999999999998</v>
      </c>
      <c r="J287" s="2" t="str">
        <f>_xlfn.XLOOKUP(OrderData[[#This Row],[Customer ID]],Table2_1[Customer ID],Table2_1[Country])</f>
        <v>United States</v>
      </c>
      <c r="K287" s="2" t="str" cm="1">
        <f t="array" ref="K287">_xlfn.XLOOKUP(OrderData[[#This Row],[Customer ID]],Table2_1[[#All],[Customer ID]],Table2_1[[#All],[Loyalty Card]])</f>
        <v>No</v>
      </c>
      <c r="L287" s="2" t="str">
        <f>_xlfn.XLOOKUP(OrderData[[#This Row],[Product ID]],products!A:A,products!C:C)</f>
        <v>L</v>
      </c>
      <c r="M287" s="2">
        <f>_xlfn.XLOOKUP(OrderData[[#This Row],[Product ID]],products!A:A,products!D:D)</f>
        <v>2.5</v>
      </c>
    </row>
    <row r="288" spans="1:13" x14ac:dyDescent="0.25">
      <c r="A288" s="2" t="s">
        <v>599</v>
      </c>
      <c r="B288" s="3">
        <v>43755</v>
      </c>
      <c r="C288" s="2" t="s">
        <v>600</v>
      </c>
      <c r="D288" t="s">
        <v>57</v>
      </c>
      <c r="E288" s="2" t="str" cm="1">
        <f t="array" ref="E288">_xlfn.XLOOKUP(OrderData[[#This Row],[Customer ID]],Table2_1[[#All],[Customer ID]],Table2_1[[#All],[Customer Name]])</f>
        <v>Byram Mergue</v>
      </c>
      <c r="F288" s="2">
        <v>4</v>
      </c>
      <c r="G288" s="2" t="str">
        <f>VLOOKUP(OrderData[[#This Row],[Product ID]],products!A:B,2,0)</f>
        <v>Ara</v>
      </c>
      <c r="H288" s="2">
        <f>_xlfn.XLOOKUP(D288, products!A:A, products!E:E)</f>
        <v>3.375</v>
      </c>
      <c r="I288" s="2">
        <f>OrderData[[#This Row],[Quantity]]*OrderData[[#This Row],[Unit Price]]</f>
        <v>13.5</v>
      </c>
      <c r="J288" s="2" t="str">
        <f>_xlfn.XLOOKUP(OrderData[[#This Row],[Customer ID]],Table2_1[Customer ID],Table2_1[Country])</f>
        <v>United States</v>
      </c>
      <c r="K288" s="2" t="str" cm="1">
        <f t="array" ref="K288">_xlfn.XLOOKUP(OrderData[[#This Row],[Customer ID]],Table2_1[[#All],[Customer ID]],Table2_1[[#All],[Loyalty Card]])</f>
        <v>Yes</v>
      </c>
      <c r="L288" s="2" t="str">
        <f>_xlfn.XLOOKUP(OrderData[[#This Row],[Product ID]],products!A:A,products!C:C)</f>
        <v>M</v>
      </c>
      <c r="M288" s="2">
        <f>_xlfn.XLOOKUP(OrderData[[#This Row],[Product ID]],products!A:A,products!D:D)</f>
        <v>0.2</v>
      </c>
    </row>
    <row r="289" spans="1:13" x14ac:dyDescent="0.25">
      <c r="A289" s="2" t="s">
        <v>601</v>
      </c>
      <c r="B289" s="3">
        <v>44697</v>
      </c>
      <c r="C289" s="2" t="s">
        <v>602</v>
      </c>
      <c r="D289" t="s">
        <v>195</v>
      </c>
      <c r="E289" s="2" t="str" cm="1">
        <f t="array" ref="E289">_xlfn.XLOOKUP(OrderData[[#This Row],[Customer ID]],Table2_1[[#All],[Customer ID]],Table2_1[[#All],[Customer Name]])</f>
        <v>Kerr Patise</v>
      </c>
      <c r="F289" s="2">
        <v>4</v>
      </c>
      <c r="G289" s="2" t="str">
        <f>VLOOKUP(OrderData[[#This Row],[Product ID]],products!A:B,2,0)</f>
        <v>Rob</v>
      </c>
      <c r="H289" s="2">
        <f>_xlfn.XLOOKUP(D289, products!A:A, products!E:E)</f>
        <v>3.5849999999999995</v>
      </c>
      <c r="I289" s="2">
        <f>OrderData[[#This Row],[Quantity]]*OrderData[[#This Row],[Unit Price]]</f>
        <v>14.339999999999998</v>
      </c>
      <c r="J289" s="2" t="str">
        <f>_xlfn.XLOOKUP(OrderData[[#This Row],[Customer ID]],Table2_1[Customer ID],Table2_1[Country])</f>
        <v>United States</v>
      </c>
      <c r="K289" s="2" t="str" cm="1">
        <f t="array" ref="K289">_xlfn.XLOOKUP(OrderData[[#This Row],[Customer ID]],Table2_1[[#All],[Customer ID]],Table2_1[[#All],[Loyalty Card]])</f>
        <v>No</v>
      </c>
      <c r="L289" s="2" t="str">
        <f>_xlfn.XLOOKUP(OrderData[[#This Row],[Product ID]],products!A:A,products!C:C)</f>
        <v>L</v>
      </c>
      <c r="M289" s="2">
        <f>_xlfn.XLOOKUP(OrderData[[#This Row],[Product ID]],products!A:A,products!D:D)</f>
        <v>0.2</v>
      </c>
    </row>
    <row r="290" spans="1:13" x14ac:dyDescent="0.25">
      <c r="A290" s="2" t="s">
        <v>603</v>
      </c>
      <c r="B290" s="3">
        <v>44279</v>
      </c>
      <c r="C290" s="2" t="s">
        <v>604</v>
      </c>
      <c r="D290" t="s">
        <v>16</v>
      </c>
      <c r="E290" s="2" t="str" cm="1">
        <f t="array" ref="E290">_xlfn.XLOOKUP(OrderData[[#This Row],[Customer ID]],Table2_1[[#All],[Customer ID]],Table2_1[[#All],[Customer Name]])</f>
        <v>Mathew Goulter</v>
      </c>
      <c r="F290" s="2">
        <v>1</v>
      </c>
      <c r="G290" s="2" t="str">
        <f>VLOOKUP(OrderData[[#This Row],[Product ID]],products!A:B,2,0)</f>
        <v>Exc</v>
      </c>
      <c r="H290" s="2">
        <f>_xlfn.XLOOKUP(D290, products!A:A, products!E:E)</f>
        <v>8.25</v>
      </c>
      <c r="I290" s="2">
        <f>OrderData[[#This Row],[Quantity]]*OrderData[[#This Row],[Unit Price]]</f>
        <v>8.25</v>
      </c>
      <c r="J290" s="2" t="str">
        <f>_xlfn.XLOOKUP(OrderData[[#This Row],[Customer ID]],Table2_1[Customer ID],Table2_1[Country])</f>
        <v>Ireland</v>
      </c>
      <c r="K290" s="2" t="str" cm="1">
        <f t="array" ref="K290">_xlfn.XLOOKUP(OrderData[[#This Row],[Customer ID]],Table2_1[[#All],[Customer ID]],Table2_1[[#All],[Loyalty Card]])</f>
        <v>Yes</v>
      </c>
      <c r="L290" s="2" t="str">
        <f>_xlfn.XLOOKUP(OrderData[[#This Row],[Product ID]],products!A:A,products!C:C)</f>
        <v>M</v>
      </c>
      <c r="M290" s="2">
        <f>_xlfn.XLOOKUP(OrderData[[#This Row],[Product ID]],products!A:A,products!D:D)</f>
        <v>0.5</v>
      </c>
    </row>
    <row r="291" spans="1:13" x14ac:dyDescent="0.25">
      <c r="A291" s="2" t="s">
        <v>605</v>
      </c>
      <c r="B291" s="3">
        <v>43772</v>
      </c>
      <c r="C291" s="2" t="s">
        <v>606</v>
      </c>
      <c r="D291" t="s">
        <v>114</v>
      </c>
      <c r="E291" s="2" t="str" cm="1">
        <f t="array" ref="E291">_xlfn.XLOOKUP(OrderData[[#This Row],[Customer ID]],Table2_1[[#All],[Customer ID]],Table2_1[[#All],[Customer Name]])</f>
        <v>Marris Grcic</v>
      </c>
      <c r="F291" s="2">
        <v>5</v>
      </c>
      <c r="G291" s="2" t="str">
        <f>VLOOKUP(OrderData[[#This Row],[Product ID]],products!A:B,2,0)</f>
        <v>Rob</v>
      </c>
      <c r="H291" s="2">
        <f>_xlfn.XLOOKUP(D291, products!A:A, products!E:E)</f>
        <v>2.6849999999999996</v>
      </c>
      <c r="I291" s="2">
        <f>OrderData[[#This Row],[Quantity]]*OrderData[[#This Row],[Unit Price]]</f>
        <v>13.424999999999997</v>
      </c>
      <c r="J291" s="2" t="str">
        <f>_xlfn.XLOOKUP(OrderData[[#This Row],[Customer ID]],Table2_1[Customer ID],Table2_1[Country])</f>
        <v>United States</v>
      </c>
      <c r="K291" s="2" t="str" cm="1">
        <f t="array" ref="K291">_xlfn.XLOOKUP(OrderData[[#This Row],[Customer ID]],Table2_1[[#All],[Customer ID]],Table2_1[[#All],[Loyalty Card]])</f>
        <v>Yes</v>
      </c>
      <c r="L291" s="2" t="str">
        <f>_xlfn.XLOOKUP(OrderData[[#This Row],[Product ID]],products!A:A,products!C:C)</f>
        <v>D</v>
      </c>
      <c r="M291" s="2">
        <f>_xlfn.XLOOKUP(OrderData[[#This Row],[Product ID]],products!A:A,products!D:D)</f>
        <v>0.2</v>
      </c>
    </row>
    <row r="292" spans="1:13" x14ac:dyDescent="0.25">
      <c r="A292" s="2" t="s">
        <v>607</v>
      </c>
      <c r="B292" s="3">
        <v>44497</v>
      </c>
      <c r="C292" s="2" t="s">
        <v>608</v>
      </c>
      <c r="D292" t="s">
        <v>40</v>
      </c>
      <c r="E292" s="2" t="str" cm="1">
        <f t="array" ref="E292">_xlfn.XLOOKUP(OrderData[[#This Row],[Customer ID]],Table2_1[[#All],[Customer ID]],Table2_1[[#All],[Customer Name]])</f>
        <v>Domeniga Duke</v>
      </c>
      <c r="F292" s="2">
        <v>5</v>
      </c>
      <c r="G292" s="2" t="str">
        <f>VLOOKUP(OrderData[[#This Row],[Product ID]],products!A:B,2,0)</f>
        <v>Ara</v>
      </c>
      <c r="H292" s="2">
        <f>_xlfn.XLOOKUP(D292, products!A:A, products!E:E)</f>
        <v>9.9499999999999993</v>
      </c>
      <c r="I292" s="2">
        <f>OrderData[[#This Row],[Quantity]]*OrderData[[#This Row],[Unit Price]]</f>
        <v>49.75</v>
      </c>
      <c r="J292" s="2" t="str">
        <f>_xlfn.XLOOKUP(OrderData[[#This Row],[Customer ID]],Table2_1[Customer ID],Table2_1[Country])</f>
        <v>United States</v>
      </c>
      <c r="K292" s="2" t="str" cm="1">
        <f t="array" ref="K292">_xlfn.XLOOKUP(OrderData[[#This Row],[Customer ID]],Table2_1[[#All],[Customer ID]],Table2_1[[#All],[Loyalty Card]])</f>
        <v>No</v>
      </c>
      <c r="L292" s="2" t="str">
        <f>_xlfn.XLOOKUP(OrderData[[#This Row],[Product ID]],products!A:A,products!C:C)</f>
        <v>D</v>
      </c>
      <c r="M292" s="2">
        <f>_xlfn.XLOOKUP(OrderData[[#This Row],[Product ID]],products!A:A,products!D:D)</f>
        <v>1</v>
      </c>
    </row>
    <row r="293" spans="1:13" x14ac:dyDescent="0.25">
      <c r="A293" s="2" t="s">
        <v>609</v>
      </c>
      <c r="B293" s="3">
        <v>44181</v>
      </c>
      <c r="C293" s="2" t="s">
        <v>610</v>
      </c>
      <c r="D293" t="s">
        <v>16</v>
      </c>
      <c r="E293" s="2" t="str" cm="1">
        <f t="array" ref="E293">_xlfn.XLOOKUP(OrderData[[#This Row],[Customer ID]],Table2_1[[#All],[Customer ID]],Table2_1[[#All],[Customer Name]])</f>
        <v>Violante Skouling</v>
      </c>
      <c r="F293" s="2">
        <v>2</v>
      </c>
      <c r="G293" s="2" t="str">
        <f>VLOOKUP(OrderData[[#This Row],[Product ID]],products!A:B,2,0)</f>
        <v>Exc</v>
      </c>
      <c r="H293" s="2">
        <f>_xlfn.XLOOKUP(D293, products!A:A, products!E:E)</f>
        <v>8.25</v>
      </c>
      <c r="I293" s="2">
        <f>OrderData[[#This Row],[Quantity]]*OrderData[[#This Row],[Unit Price]]</f>
        <v>16.5</v>
      </c>
      <c r="J293" s="2" t="str">
        <f>_xlfn.XLOOKUP(OrderData[[#This Row],[Customer ID]],Table2_1[Customer ID],Table2_1[Country])</f>
        <v>Ireland</v>
      </c>
      <c r="K293" s="2" t="str" cm="1">
        <f t="array" ref="K293">_xlfn.XLOOKUP(OrderData[[#This Row],[Customer ID]],Table2_1[[#All],[Customer ID]],Table2_1[[#All],[Loyalty Card]])</f>
        <v>No</v>
      </c>
      <c r="L293" s="2" t="str">
        <f>_xlfn.XLOOKUP(OrderData[[#This Row],[Product ID]],products!A:A,products!C:C)</f>
        <v>M</v>
      </c>
      <c r="M293" s="2">
        <f>_xlfn.XLOOKUP(OrderData[[#This Row],[Product ID]],products!A:A,products!D:D)</f>
        <v>0.5</v>
      </c>
    </row>
    <row r="294" spans="1:13" x14ac:dyDescent="0.25">
      <c r="A294" s="2" t="s">
        <v>611</v>
      </c>
      <c r="B294" s="3">
        <v>44529</v>
      </c>
      <c r="C294" s="2" t="s">
        <v>612</v>
      </c>
      <c r="D294" t="s">
        <v>85</v>
      </c>
      <c r="E294" s="2" t="str" cm="1">
        <f t="array" ref="E294">_xlfn.XLOOKUP(OrderData[[#This Row],[Customer ID]],Table2_1[[#All],[Customer ID]],Table2_1[[#All],[Customer Name]])</f>
        <v>Isidore Hussey</v>
      </c>
      <c r="F294" s="2">
        <v>3</v>
      </c>
      <c r="G294" s="2" t="str">
        <f>VLOOKUP(OrderData[[#This Row],[Product ID]],products!A:B,2,0)</f>
        <v>Ara</v>
      </c>
      <c r="H294" s="2">
        <f>_xlfn.XLOOKUP(D294, products!A:A, products!E:E)</f>
        <v>5.97</v>
      </c>
      <c r="I294" s="2">
        <f>OrderData[[#This Row],[Quantity]]*OrderData[[#This Row],[Unit Price]]</f>
        <v>17.91</v>
      </c>
      <c r="J294" s="2" t="str">
        <f>_xlfn.XLOOKUP(OrderData[[#This Row],[Customer ID]],Table2_1[Customer ID],Table2_1[Country])</f>
        <v>United States</v>
      </c>
      <c r="K294" s="2" t="str" cm="1">
        <f t="array" ref="K294">_xlfn.XLOOKUP(OrderData[[#This Row],[Customer ID]],Table2_1[[#All],[Customer ID]],Table2_1[[#All],[Loyalty Card]])</f>
        <v>No</v>
      </c>
      <c r="L294" s="2" t="str">
        <f>_xlfn.XLOOKUP(OrderData[[#This Row],[Product ID]],products!A:A,products!C:C)</f>
        <v>D</v>
      </c>
      <c r="M294" s="2">
        <f>_xlfn.XLOOKUP(OrderData[[#This Row],[Product ID]],products!A:A,products!D:D)</f>
        <v>0.5</v>
      </c>
    </row>
    <row r="295" spans="1:13" x14ac:dyDescent="0.25">
      <c r="A295" s="2" t="s">
        <v>613</v>
      </c>
      <c r="B295" s="3">
        <v>44275</v>
      </c>
      <c r="C295" s="2" t="s">
        <v>614</v>
      </c>
      <c r="D295" t="s">
        <v>85</v>
      </c>
      <c r="E295" s="2" t="str" cm="1">
        <f t="array" ref="E295">_xlfn.XLOOKUP(OrderData[[#This Row],[Customer ID]],Table2_1[[#All],[Customer ID]],Table2_1[[#All],[Customer Name]])</f>
        <v>Cassie Pinkerton</v>
      </c>
      <c r="F295" s="2">
        <v>5</v>
      </c>
      <c r="G295" s="2" t="str">
        <f>VLOOKUP(OrderData[[#This Row],[Product ID]],products!A:B,2,0)</f>
        <v>Ara</v>
      </c>
      <c r="H295" s="2">
        <f>_xlfn.XLOOKUP(D295, products!A:A, products!E:E)</f>
        <v>5.97</v>
      </c>
      <c r="I295" s="2">
        <f>OrderData[[#This Row],[Quantity]]*OrderData[[#This Row],[Unit Price]]</f>
        <v>29.849999999999998</v>
      </c>
      <c r="J295" s="2" t="str">
        <f>_xlfn.XLOOKUP(OrderData[[#This Row],[Customer ID]],Table2_1[Customer ID],Table2_1[Country])</f>
        <v>United States</v>
      </c>
      <c r="K295" s="2" t="str" cm="1">
        <f t="array" ref="K295">_xlfn.XLOOKUP(OrderData[[#This Row],[Customer ID]],Table2_1[[#All],[Customer ID]],Table2_1[[#All],[Loyalty Card]])</f>
        <v>No</v>
      </c>
      <c r="L295" s="2" t="str">
        <f>_xlfn.XLOOKUP(OrderData[[#This Row],[Product ID]],products!A:A,products!C:C)</f>
        <v>D</v>
      </c>
      <c r="M295" s="2">
        <f>_xlfn.XLOOKUP(OrderData[[#This Row],[Product ID]],products!A:A,products!D:D)</f>
        <v>0.5</v>
      </c>
    </row>
    <row r="296" spans="1:13" x14ac:dyDescent="0.25">
      <c r="A296" s="2" t="s">
        <v>615</v>
      </c>
      <c r="B296" s="3">
        <v>44659</v>
      </c>
      <c r="C296" s="2" t="s">
        <v>616</v>
      </c>
      <c r="D296" t="s">
        <v>150</v>
      </c>
      <c r="E296" s="2" t="str" cm="1">
        <f t="array" ref="E296">_xlfn.XLOOKUP(OrderData[[#This Row],[Customer ID]],Table2_1[[#All],[Customer ID]],Table2_1[[#All],[Customer Name]])</f>
        <v>Micki Fero</v>
      </c>
      <c r="F296" s="2">
        <v>3</v>
      </c>
      <c r="G296" s="2" t="str">
        <f>VLOOKUP(OrderData[[#This Row],[Product ID]],products!A:B,2,0)</f>
        <v>Exc</v>
      </c>
      <c r="H296" s="2">
        <f>_xlfn.XLOOKUP(D296, products!A:A, products!E:E)</f>
        <v>14.85</v>
      </c>
      <c r="I296" s="2">
        <f>OrderData[[#This Row],[Quantity]]*OrderData[[#This Row],[Unit Price]]</f>
        <v>44.55</v>
      </c>
      <c r="J296" s="2" t="str">
        <f>_xlfn.XLOOKUP(OrderData[[#This Row],[Customer ID]],Table2_1[Customer ID],Table2_1[Country])</f>
        <v>United States</v>
      </c>
      <c r="K296" s="2" t="str" cm="1">
        <f t="array" ref="K296">_xlfn.XLOOKUP(OrderData[[#This Row],[Customer ID]],Table2_1[[#All],[Customer ID]],Table2_1[[#All],[Loyalty Card]])</f>
        <v>No</v>
      </c>
      <c r="L296" s="2" t="str">
        <f>_xlfn.XLOOKUP(OrderData[[#This Row],[Product ID]],products!A:A,products!C:C)</f>
        <v>L</v>
      </c>
      <c r="M296" s="2">
        <f>_xlfn.XLOOKUP(OrderData[[#This Row],[Product ID]],products!A:A,products!D:D)</f>
        <v>1</v>
      </c>
    </row>
    <row r="297" spans="1:13" x14ac:dyDescent="0.25">
      <c r="A297" s="2" t="s">
        <v>617</v>
      </c>
      <c r="B297" s="3">
        <v>44057</v>
      </c>
      <c r="C297" s="2" t="s">
        <v>618</v>
      </c>
      <c r="D297" t="s">
        <v>22</v>
      </c>
      <c r="E297" s="2" t="str" cm="1">
        <f t="array" ref="E297">_xlfn.XLOOKUP(OrderData[[#This Row],[Customer ID]],Table2_1[[#All],[Customer ID]],Table2_1[[#All],[Customer Name]])</f>
        <v>Cybill Graddell</v>
      </c>
      <c r="F297" s="2">
        <v>2</v>
      </c>
      <c r="G297" s="2" t="str">
        <f>VLOOKUP(OrderData[[#This Row],[Product ID]],products!A:B,2,0)</f>
        <v>Exc</v>
      </c>
      <c r="H297" s="2">
        <f>_xlfn.XLOOKUP(D297, products!A:A, products!E:E)</f>
        <v>13.75</v>
      </c>
      <c r="I297" s="2">
        <f>OrderData[[#This Row],[Quantity]]*OrderData[[#This Row],[Unit Price]]</f>
        <v>27.5</v>
      </c>
      <c r="J297" s="2" t="str">
        <f>_xlfn.XLOOKUP(OrderData[[#This Row],[Customer ID]],Table2_1[Customer ID],Table2_1[Country])</f>
        <v>United States</v>
      </c>
      <c r="K297" s="2" t="str" cm="1">
        <f t="array" ref="K297">_xlfn.XLOOKUP(OrderData[[#This Row],[Customer ID]],Table2_1[[#All],[Customer ID]],Table2_1[[#All],[Loyalty Card]])</f>
        <v>No</v>
      </c>
      <c r="L297" s="2" t="str">
        <f>_xlfn.XLOOKUP(OrderData[[#This Row],[Product ID]],products!A:A,products!C:C)</f>
        <v>M</v>
      </c>
      <c r="M297" s="2">
        <f>_xlfn.XLOOKUP(OrderData[[#This Row],[Product ID]],products!A:A,products!D:D)</f>
        <v>1</v>
      </c>
    </row>
    <row r="298" spans="1:13" x14ac:dyDescent="0.25">
      <c r="A298" s="2" t="s">
        <v>619</v>
      </c>
      <c r="B298" s="3">
        <v>43597</v>
      </c>
      <c r="C298" s="2" t="s">
        <v>620</v>
      </c>
      <c r="D298" t="s">
        <v>35</v>
      </c>
      <c r="E298" s="2" t="str" cm="1">
        <f t="array" ref="E298">_xlfn.XLOOKUP(OrderData[[#This Row],[Customer ID]],Table2_1[[#All],[Customer ID]],Table2_1[[#All],[Customer Name]])</f>
        <v>Dorian Vizor</v>
      </c>
      <c r="F298" s="2">
        <v>6</v>
      </c>
      <c r="G298" s="2" t="str">
        <f>VLOOKUP(OrderData[[#This Row],[Product ID]],products!A:B,2,0)</f>
        <v>Rob</v>
      </c>
      <c r="H298" s="2">
        <f>_xlfn.XLOOKUP(D298, products!A:A, products!E:E)</f>
        <v>5.97</v>
      </c>
      <c r="I298" s="2">
        <f>OrderData[[#This Row],[Quantity]]*OrderData[[#This Row],[Unit Price]]</f>
        <v>35.82</v>
      </c>
      <c r="J298" s="2" t="str">
        <f>_xlfn.XLOOKUP(OrderData[[#This Row],[Customer ID]],Table2_1[Customer ID],Table2_1[Country])</f>
        <v>United States</v>
      </c>
      <c r="K298" s="2" t="str" cm="1">
        <f t="array" ref="K298">_xlfn.XLOOKUP(OrderData[[#This Row],[Customer ID]],Table2_1[[#All],[Customer ID]],Table2_1[[#All],[Loyalty Card]])</f>
        <v>Yes</v>
      </c>
      <c r="L298" s="2" t="str">
        <f>_xlfn.XLOOKUP(OrderData[[#This Row],[Product ID]],products!A:A,products!C:C)</f>
        <v>M</v>
      </c>
      <c r="M298" s="2">
        <f>_xlfn.XLOOKUP(OrderData[[#This Row],[Product ID]],products!A:A,products!D:D)</f>
        <v>0.5</v>
      </c>
    </row>
    <row r="299" spans="1:13" x14ac:dyDescent="0.25">
      <c r="A299" s="2" t="s">
        <v>621</v>
      </c>
      <c r="B299" s="3">
        <v>44258</v>
      </c>
      <c r="C299" s="2" t="s">
        <v>622</v>
      </c>
      <c r="D299" t="s">
        <v>159</v>
      </c>
      <c r="E299" s="2" t="str" cm="1">
        <f t="array" ref="E299">_xlfn.XLOOKUP(OrderData[[#This Row],[Customer ID]],Table2_1[[#All],[Customer ID]],Table2_1[[#All],[Customer Name]])</f>
        <v>Eddi Sedgebeer</v>
      </c>
      <c r="F299" s="2">
        <v>3</v>
      </c>
      <c r="G299" s="2" t="str">
        <f>VLOOKUP(OrderData[[#This Row],[Product ID]],products!A:B,2,0)</f>
        <v>Rob</v>
      </c>
      <c r="H299" s="2">
        <f>_xlfn.XLOOKUP(D299, products!A:A, products!E:E)</f>
        <v>5.3699999999999992</v>
      </c>
      <c r="I299" s="2">
        <f>OrderData[[#This Row],[Quantity]]*OrderData[[#This Row],[Unit Price]]</f>
        <v>16.11</v>
      </c>
      <c r="J299" s="2" t="str">
        <f>_xlfn.XLOOKUP(OrderData[[#This Row],[Customer ID]],Table2_1[Customer ID],Table2_1[Country])</f>
        <v>United States</v>
      </c>
      <c r="K299" s="2" t="str" cm="1">
        <f t="array" ref="K299">_xlfn.XLOOKUP(OrderData[[#This Row],[Customer ID]],Table2_1[[#All],[Customer ID]],Table2_1[[#All],[Loyalty Card]])</f>
        <v>Yes</v>
      </c>
      <c r="L299" s="2" t="str">
        <f>_xlfn.XLOOKUP(OrderData[[#This Row],[Product ID]],products!A:A,products!C:C)</f>
        <v>D</v>
      </c>
      <c r="M299" s="2">
        <f>_xlfn.XLOOKUP(OrderData[[#This Row],[Product ID]],products!A:A,products!D:D)</f>
        <v>0.5</v>
      </c>
    </row>
    <row r="300" spans="1:13" x14ac:dyDescent="0.25">
      <c r="A300" s="2" t="s">
        <v>623</v>
      </c>
      <c r="B300" s="3">
        <v>43872</v>
      </c>
      <c r="C300" s="2" t="s">
        <v>624</v>
      </c>
      <c r="D300" t="s">
        <v>267</v>
      </c>
      <c r="E300" s="2" t="str" cm="1">
        <f t="array" ref="E300">_xlfn.XLOOKUP(OrderData[[#This Row],[Customer ID]],Table2_1[[#All],[Customer ID]],Table2_1[[#All],[Customer Name]])</f>
        <v>Ken Lestrange</v>
      </c>
      <c r="F300" s="2">
        <v>6</v>
      </c>
      <c r="G300" s="2" t="str">
        <f>VLOOKUP(OrderData[[#This Row],[Product ID]],products!A:B,2,0)</f>
        <v>Exc</v>
      </c>
      <c r="H300" s="2">
        <f>_xlfn.XLOOKUP(D300, products!A:A, products!E:E)</f>
        <v>4.4550000000000001</v>
      </c>
      <c r="I300" s="2">
        <f>OrderData[[#This Row],[Quantity]]*OrderData[[#This Row],[Unit Price]]</f>
        <v>26.73</v>
      </c>
      <c r="J300" s="2" t="str">
        <f>_xlfn.XLOOKUP(OrderData[[#This Row],[Customer ID]],Table2_1[Customer ID],Table2_1[Country])</f>
        <v>United States</v>
      </c>
      <c r="K300" s="2" t="str" cm="1">
        <f t="array" ref="K300">_xlfn.XLOOKUP(OrderData[[#This Row],[Customer ID]],Table2_1[[#All],[Customer ID]],Table2_1[[#All],[Loyalty Card]])</f>
        <v>Yes</v>
      </c>
      <c r="L300" s="2" t="str">
        <f>_xlfn.XLOOKUP(OrderData[[#This Row],[Product ID]],products!A:A,products!C:C)</f>
        <v>L</v>
      </c>
      <c r="M300" s="2">
        <f>_xlfn.XLOOKUP(OrderData[[#This Row],[Product ID]],products!A:A,products!D:D)</f>
        <v>0.2</v>
      </c>
    </row>
    <row r="301" spans="1:13" x14ac:dyDescent="0.25">
      <c r="A301" s="2" t="s">
        <v>625</v>
      </c>
      <c r="B301" s="3">
        <v>43582</v>
      </c>
      <c r="C301" s="2" t="s">
        <v>626</v>
      </c>
      <c r="D301" t="s">
        <v>43</v>
      </c>
      <c r="E301" s="2" t="str" cm="1">
        <f t="array" ref="E301">_xlfn.XLOOKUP(OrderData[[#This Row],[Customer ID]],Table2_1[[#All],[Customer ID]],Table2_1[[#All],[Customer Name]])</f>
        <v>Lacee Tanti</v>
      </c>
      <c r="F301" s="2">
        <v>6</v>
      </c>
      <c r="G301" s="2" t="str">
        <f>VLOOKUP(OrderData[[#This Row],[Product ID]],products!A:B,2,0)</f>
        <v>Exc</v>
      </c>
      <c r="H301" s="2">
        <f>_xlfn.XLOOKUP(D301, products!A:A, products!E:E)</f>
        <v>34.154999999999994</v>
      </c>
      <c r="I301" s="2">
        <f>OrderData[[#This Row],[Quantity]]*OrderData[[#This Row],[Unit Price]]</f>
        <v>204.92999999999995</v>
      </c>
      <c r="J301" s="2" t="str">
        <f>_xlfn.XLOOKUP(OrderData[[#This Row],[Customer ID]],Table2_1[Customer ID],Table2_1[Country])</f>
        <v>United States</v>
      </c>
      <c r="K301" s="2" t="str" cm="1">
        <f t="array" ref="K301">_xlfn.XLOOKUP(OrderData[[#This Row],[Customer ID]],Table2_1[[#All],[Customer ID]],Table2_1[[#All],[Loyalty Card]])</f>
        <v>Yes</v>
      </c>
      <c r="L301" s="2" t="str">
        <f>_xlfn.XLOOKUP(OrderData[[#This Row],[Product ID]],products!A:A,products!C:C)</f>
        <v>L</v>
      </c>
      <c r="M301" s="2">
        <f>_xlfn.XLOOKUP(OrderData[[#This Row],[Product ID]],products!A:A,products!D:D)</f>
        <v>2.5</v>
      </c>
    </row>
    <row r="302" spans="1:13" x14ac:dyDescent="0.25">
      <c r="A302" s="2" t="s">
        <v>627</v>
      </c>
      <c r="B302" s="3">
        <v>44646</v>
      </c>
      <c r="C302" s="2" t="s">
        <v>628</v>
      </c>
      <c r="D302" t="s">
        <v>19</v>
      </c>
      <c r="E302" s="2" t="str" cm="1">
        <f t="array" ref="E302">_xlfn.XLOOKUP(OrderData[[#This Row],[Customer ID]],Table2_1[[#All],[Customer ID]],Table2_1[[#All],[Customer Name]])</f>
        <v>Arel De Lasci</v>
      </c>
      <c r="F302" s="2">
        <v>3</v>
      </c>
      <c r="G302" s="2" t="str">
        <f>VLOOKUP(OrderData[[#This Row],[Product ID]],products!A:B,2,0)</f>
        <v>Ara</v>
      </c>
      <c r="H302" s="2">
        <f>_xlfn.XLOOKUP(D302, products!A:A, products!E:E)</f>
        <v>12.95</v>
      </c>
      <c r="I302" s="2">
        <f>OrderData[[#This Row],[Quantity]]*OrderData[[#This Row],[Unit Price]]</f>
        <v>38.849999999999994</v>
      </c>
      <c r="J302" s="2" t="str">
        <f>_xlfn.XLOOKUP(OrderData[[#This Row],[Customer ID]],Table2_1[Customer ID],Table2_1[Country])</f>
        <v>United States</v>
      </c>
      <c r="K302" s="2" t="str" cm="1">
        <f t="array" ref="K302">_xlfn.XLOOKUP(OrderData[[#This Row],[Customer ID]],Table2_1[[#All],[Customer ID]],Table2_1[[#All],[Loyalty Card]])</f>
        <v>Yes</v>
      </c>
      <c r="L302" s="2" t="str">
        <f>_xlfn.XLOOKUP(OrderData[[#This Row],[Product ID]],products!A:A,products!C:C)</f>
        <v>L</v>
      </c>
      <c r="M302" s="2">
        <f>_xlfn.XLOOKUP(OrderData[[#This Row],[Product ID]],products!A:A,products!D:D)</f>
        <v>1</v>
      </c>
    </row>
    <row r="303" spans="1:13" x14ac:dyDescent="0.25">
      <c r="A303" s="2" t="s">
        <v>629</v>
      </c>
      <c r="B303" s="3">
        <v>44102</v>
      </c>
      <c r="C303" s="2" t="s">
        <v>630</v>
      </c>
      <c r="D303" t="s">
        <v>51</v>
      </c>
      <c r="E303" s="2" t="str" cm="1">
        <f t="array" ref="E303">_xlfn.XLOOKUP(OrderData[[#This Row],[Customer ID]],Table2_1[[#All],[Customer ID]],Table2_1[[#All],[Customer Name]])</f>
        <v>Trescha Jedrachowicz</v>
      </c>
      <c r="F303" s="2">
        <v>4</v>
      </c>
      <c r="G303" s="2" t="str">
        <f>VLOOKUP(OrderData[[#This Row],[Product ID]],products!A:B,2,0)</f>
        <v>Lib</v>
      </c>
      <c r="H303" s="2">
        <f>_xlfn.XLOOKUP(D303, products!A:A, products!E:E)</f>
        <v>3.8849999999999998</v>
      </c>
      <c r="I303" s="2">
        <f>OrderData[[#This Row],[Quantity]]*OrderData[[#This Row],[Unit Price]]</f>
        <v>15.54</v>
      </c>
      <c r="J303" s="2" t="str">
        <f>_xlfn.XLOOKUP(OrderData[[#This Row],[Customer ID]],Table2_1[Customer ID],Table2_1[Country])</f>
        <v>United States</v>
      </c>
      <c r="K303" s="2" t="str" cm="1">
        <f t="array" ref="K303">_xlfn.XLOOKUP(OrderData[[#This Row],[Customer ID]],Table2_1[[#All],[Customer ID]],Table2_1[[#All],[Loyalty Card]])</f>
        <v>Yes</v>
      </c>
      <c r="L303" s="2" t="str">
        <f>_xlfn.XLOOKUP(OrderData[[#This Row],[Product ID]],products!A:A,products!C:C)</f>
        <v>D</v>
      </c>
      <c r="M303" s="2">
        <f>_xlfn.XLOOKUP(OrderData[[#This Row],[Product ID]],products!A:A,products!D:D)</f>
        <v>0.2</v>
      </c>
    </row>
    <row r="304" spans="1:13" x14ac:dyDescent="0.25">
      <c r="A304" s="2" t="s">
        <v>631</v>
      </c>
      <c r="B304" s="3">
        <v>43762</v>
      </c>
      <c r="C304" s="2" t="s">
        <v>632</v>
      </c>
      <c r="D304" t="s">
        <v>80</v>
      </c>
      <c r="E304" s="2" t="str" cm="1">
        <f t="array" ref="E304">_xlfn.XLOOKUP(OrderData[[#This Row],[Customer ID]],Table2_1[[#All],[Customer ID]],Table2_1[[#All],[Customer Name]])</f>
        <v>Perkin Stonner</v>
      </c>
      <c r="F304" s="2">
        <v>1</v>
      </c>
      <c r="G304" s="2" t="str">
        <f>VLOOKUP(OrderData[[#This Row],[Product ID]],products!A:B,2,0)</f>
        <v>Ara</v>
      </c>
      <c r="H304" s="2">
        <f>_xlfn.XLOOKUP(D304, products!A:A, products!E:E)</f>
        <v>6.75</v>
      </c>
      <c r="I304" s="2">
        <f>OrderData[[#This Row],[Quantity]]*OrderData[[#This Row],[Unit Price]]</f>
        <v>6.75</v>
      </c>
      <c r="J304" s="2" t="str">
        <f>_xlfn.XLOOKUP(OrderData[[#This Row],[Customer ID]],Table2_1[Customer ID],Table2_1[Country])</f>
        <v>United States</v>
      </c>
      <c r="K304" s="2" t="str" cm="1">
        <f t="array" ref="K304">_xlfn.XLOOKUP(OrderData[[#This Row],[Customer ID]],Table2_1[[#All],[Customer ID]],Table2_1[[#All],[Loyalty Card]])</f>
        <v>No</v>
      </c>
      <c r="L304" s="2" t="str">
        <f>_xlfn.XLOOKUP(OrderData[[#This Row],[Product ID]],products!A:A,products!C:C)</f>
        <v>M</v>
      </c>
      <c r="M304" s="2">
        <f>_xlfn.XLOOKUP(OrderData[[#This Row],[Product ID]],products!A:A,products!D:D)</f>
        <v>0.5</v>
      </c>
    </row>
    <row r="305" spans="1:13" x14ac:dyDescent="0.25">
      <c r="A305" s="2" t="s">
        <v>633</v>
      </c>
      <c r="B305" s="3">
        <v>44412</v>
      </c>
      <c r="C305" s="2" t="s">
        <v>634</v>
      </c>
      <c r="D305" t="s">
        <v>543</v>
      </c>
      <c r="E305" s="2" t="str" cm="1">
        <f t="array" ref="E305">_xlfn.XLOOKUP(OrderData[[#This Row],[Customer ID]],Table2_1[[#All],[Customer ID]],Table2_1[[#All],[Customer Name]])</f>
        <v>Darrin Tingly</v>
      </c>
      <c r="F305" s="2">
        <v>4</v>
      </c>
      <c r="G305" s="2" t="str">
        <f>VLOOKUP(OrderData[[#This Row],[Product ID]],products!A:B,2,0)</f>
        <v>Exc</v>
      </c>
      <c r="H305" s="2">
        <f>_xlfn.XLOOKUP(D305, products!A:A, products!E:E)</f>
        <v>27.945</v>
      </c>
      <c r="I305" s="2">
        <f>OrderData[[#This Row],[Quantity]]*OrderData[[#This Row],[Unit Price]]</f>
        <v>111.78</v>
      </c>
      <c r="J305" s="2" t="str">
        <f>_xlfn.XLOOKUP(OrderData[[#This Row],[Customer ID]],Table2_1[Customer ID],Table2_1[Country])</f>
        <v>United States</v>
      </c>
      <c r="K305" s="2" t="str" cm="1">
        <f t="array" ref="K305">_xlfn.XLOOKUP(OrderData[[#This Row],[Customer ID]],Table2_1[[#All],[Customer ID]],Table2_1[[#All],[Loyalty Card]])</f>
        <v>Yes</v>
      </c>
      <c r="L305" s="2" t="str">
        <f>_xlfn.XLOOKUP(OrderData[[#This Row],[Product ID]],products!A:A,products!C:C)</f>
        <v>D</v>
      </c>
      <c r="M305" s="2">
        <f>_xlfn.XLOOKUP(OrderData[[#This Row],[Product ID]],products!A:A,products!D:D)</f>
        <v>2.5</v>
      </c>
    </row>
    <row r="306" spans="1:13" x14ac:dyDescent="0.25">
      <c r="A306" s="2" t="s">
        <v>635</v>
      </c>
      <c r="B306" s="3">
        <v>43828</v>
      </c>
      <c r="C306" s="2" t="s">
        <v>636</v>
      </c>
      <c r="D306" t="s">
        <v>128</v>
      </c>
      <c r="E306" s="2" t="str" cm="1">
        <f t="array" ref="E306">_xlfn.XLOOKUP(OrderData[[#This Row],[Customer ID]],Table2_1[[#All],[Customer ID]],Table2_1[[#All],[Customer Name]])</f>
        <v>Claudetta Rushe</v>
      </c>
      <c r="F306" s="2">
        <v>1</v>
      </c>
      <c r="G306" s="2" t="str">
        <f>VLOOKUP(OrderData[[#This Row],[Product ID]],products!A:B,2,0)</f>
        <v>Ara</v>
      </c>
      <c r="H306" s="2">
        <f>_xlfn.XLOOKUP(D306, products!A:A, products!E:E)</f>
        <v>3.8849999999999998</v>
      </c>
      <c r="I306" s="2">
        <f>OrderData[[#This Row],[Quantity]]*OrderData[[#This Row],[Unit Price]]</f>
        <v>3.8849999999999998</v>
      </c>
      <c r="J306" s="2" t="str">
        <f>_xlfn.XLOOKUP(OrderData[[#This Row],[Customer ID]],Table2_1[Customer ID],Table2_1[Country])</f>
        <v>United States</v>
      </c>
      <c r="K306" s="2" t="str" cm="1">
        <f t="array" ref="K306">_xlfn.XLOOKUP(OrderData[[#This Row],[Customer ID]],Table2_1[[#All],[Customer ID]],Table2_1[[#All],[Loyalty Card]])</f>
        <v>Yes</v>
      </c>
      <c r="L306" s="2" t="str">
        <f>_xlfn.XLOOKUP(OrderData[[#This Row],[Product ID]],products!A:A,products!C:C)</f>
        <v>L</v>
      </c>
      <c r="M306" s="2">
        <f>_xlfn.XLOOKUP(OrderData[[#This Row],[Product ID]],products!A:A,products!D:D)</f>
        <v>0.2</v>
      </c>
    </row>
    <row r="307" spans="1:13" x14ac:dyDescent="0.25">
      <c r="A307" s="2" t="s">
        <v>637</v>
      </c>
      <c r="B307" s="3">
        <v>43796</v>
      </c>
      <c r="C307" s="2" t="s">
        <v>638</v>
      </c>
      <c r="D307" t="s">
        <v>90</v>
      </c>
      <c r="E307" s="2" t="str" cm="1">
        <f t="array" ref="E307">_xlfn.XLOOKUP(OrderData[[#This Row],[Customer ID]],Table2_1[[#All],[Customer ID]],Table2_1[[#All],[Customer Name]])</f>
        <v>Benn Checci</v>
      </c>
      <c r="F307" s="2">
        <v>5</v>
      </c>
      <c r="G307" s="2" t="str">
        <f>VLOOKUP(OrderData[[#This Row],[Product ID]],products!A:B,2,0)</f>
        <v>Lib</v>
      </c>
      <c r="H307" s="2">
        <f>_xlfn.XLOOKUP(D307, products!A:A, products!E:E)</f>
        <v>4.3650000000000002</v>
      </c>
      <c r="I307" s="2">
        <f>OrderData[[#This Row],[Quantity]]*OrderData[[#This Row],[Unit Price]]</f>
        <v>21.825000000000003</v>
      </c>
      <c r="J307" s="2" t="str">
        <f>_xlfn.XLOOKUP(OrderData[[#This Row],[Customer ID]],Table2_1[Customer ID],Table2_1[Country])</f>
        <v>United Kingdom</v>
      </c>
      <c r="K307" s="2" t="str" cm="1">
        <f t="array" ref="K307">_xlfn.XLOOKUP(OrderData[[#This Row],[Customer ID]],Table2_1[[#All],[Customer ID]],Table2_1[[#All],[Loyalty Card]])</f>
        <v>No</v>
      </c>
      <c r="L307" s="2" t="str">
        <f>_xlfn.XLOOKUP(OrderData[[#This Row],[Product ID]],products!A:A,products!C:C)</f>
        <v>M</v>
      </c>
      <c r="M307" s="2">
        <f>_xlfn.XLOOKUP(OrderData[[#This Row],[Product ID]],products!A:A,products!D:D)</f>
        <v>0.2</v>
      </c>
    </row>
    <row r="308" spans="1:13" x14ac:dyDescent="0.25">
      <c r="A308" s="2" t="s">
        <v>639</v>
      </c>
      <c r="B308" s="3">
        <v>43890</v>
      </c>
      <c r="C308" s="2" t="s">
        <v>640</v>
      </c>
      <c r="D308" t="s">
        <v>175</v>
      </c>
      <c r="E308" s="2" t="str" cm="1">
        <f t="array" ref="E308">_xlfn.XLOOKUP(OrderData[[#This Row],[Customer ID]],Table2_1[[#All],[Customer ID]],Table2_1[[#All],[Customer Name]])</f>
        <v>Janifer Bagot</v>
      </c>
      <c r="F308" s="2">
        <v>5</v>
      </c>
      <c r="G308" s="2" t="str">
        <f>VLOOKUP(OrderData[[#This Row],[Product ID]],products!A:B,2,0)</f>
        <v>Rob</v>
      </c>
      <c r="H308" s="2">
        <f>_xlfn.XLOOKUP(D308, products!A:A, products!E:E)</f>
        <v>2.9849999999999999</v>
      </c>
      <c r="I308" s="2">
        <f>OrderData[[#This Row],[Quantity]]*OrderData[[#This Row],[Unit Price]]</f>
        <v>14.924999999999999</v>
      </c>
      <c r="J308" s="2" t="str">
        <f>_xlfn.XLOOKUP(OrderData[[#This Row],[Customer ID]],Table2_1[Customer ID],Table2_1[Country])</f>
        <v>United States</v>
      </c>
      <c r="K308" s="2" t="str" cm="1">
        <f t="array" ref="K308">_xlfn.XLOOKUP(OrderData[[#This Row],[Customer ID]],Table2_1[[#All],[Customer ID]],Table2_1[[#All],[Loyalty Card]])</f>
        <v>No</v>
      </c>
      <c r="L308" s="2" t="str">
        <f>_xlfn.XLOOKUP(OrderData[[#This Row],[Product ID]],products!A:A,products!C:C)</f>
        <v>M</v>
      </c>
      <c r="M308" s="2">
        <f>_xlfn.XLOOKUP(OrderData[[#This Row],[Product ID]],products!A:A,products!D:D)</f>
        <v>0.2</v>
      </c>
    </row>
    <row r="309" spans="1:13" x14ac:dyDescent="0.25">
      <c r="A309" s="2" t="s">
        <v>641</v>
      </c>
      <c r="B309" s="3">
        <v>44227</v>
      </c>
      <c r="C309" s="2" t="s">
        <v>642</v>
      </c>
      <c r="D309" t="s">
        <v>74</v>
      </c>
      <c r="E309" s="2" t="str" cm="1">
        <f t="array" ref="E309">_xlfn.XLOOKUP(OrderData[[#This Row],[Customer ID]],Table2_1[[#All],[Customer ID]],Table2_1[[#All],[Customer Name]])</f>
        <v>Ermin Beeble</v>
      </c>
      <c r="F309" s="2">
        <v>3</v>
      </c>
      <c r="G309" s="2" t="str">
        <f>VLOOKUP(OrderData[[#This Row],[Product ID]],products!A:B,2,0)</f>
        <v>Ara</v>
      </c>
      <c r="H309" s="2">
        <f>_xlfn.XLOOKUP(D309, products!A:A, products!E:E)</f>
        <v>11.25</v>
      </c>
      <c r="I309" s="2">
        <f>OrderData[[#This Row],[Quantity]]*OrderData[[#This Row],[Unit Price]]</f>
        <v>33.75</v>
      </c>
      <c r="J309" s="2" t="str">
        <f>_xlfn.XLOOKUP(OrderData[[#This Row],[Customer ID]],Table2_1[Customer ID],Table2_1[Country])</f>
        <v>United States</v>
      </c>
      <c r="K309" s="2" t="str" cm="1">
        <f t="array" ref="K309">_xlfn.XLOOKUP(OrderData[[#This Row],[Customer ID]],Table2_1[[#All],[Customer ID]],Table2_1[[#All],[Loyalty Card]])</f>
        <v>Yes</v>
      </c>
      <c r="L309" s="2" t="str">
        <f>_xlfn.XLOOKUP(OrderData[[#This Row],[Product ID]],products!A:A,products!C:C)</f>
        <v>M</v>
      </c>
      <c r="M309" s="2">
        <f>_xlfn.XLOOKUP(OrderData[[#This Row],[Product ID]],products!A:A,products!D:D)</f>
        <v>1</v>
      </c>
    </row>
    <row r="310" spans="1:13" x14ac:dyDescent="0.25">
      <c r="A310" s="2" t="s">
        <v>643</v>
      </c>
      <c r="B310" s="3">
        <v>44729</v>
      </c>
      <c r="C310" s="2" t="s">
        <v>644</v>
      </c>
      <c r="D310" t="s">
        <v>74</v>
      </c>
      <c r="E310" s="2" t="str" cm="1">
        <f t="array" ref="E310">_xlfn.XLOOKUP(OrderData[[#This Row],[Customer ID]],Table2_1[[#All],[Customer ID]],Table2_1[[#All],[Customer Name]])</f>
        <v>Cos Fluin</v>
      </c>
      <c r="F310" s="2">
        <v>3</v>
      </c>
      <c r="G310" s="2" t="str">
        <f>VLOOKUP(OrderData[[#This Row],[Product ID]],products!A:B,2,0)</f>
        <v>Ara</v>
      </c>
      <c r="H310" s="2">
        <f>_xlfn.XLOOKUP(D310, products!A:A, products!E:E)</f>
        <v>11.25</v>
      </c>
      <c r="I310" s="2">
        <f>OrderData[[#This Row],[Quantity]]*OrderData[[#This Row],[Unit Price]]</f>
        <v>33.75</v>
      </c>
      <c r="J310" s="2" t="str">
        <f>_xlfn.XLOOKUP(OrderData[[#This Row],[Customer ID]],Table2_1[Customer ID],Table2_1[Country])</f>
        <v>United Kingdom</v>
      </c>
      <c r="K310" s="2" t="str" cm="1">
        <f t="array" ref="K310">_xlfn.XLOOKUP(OrderData[[#This Row],[Customer ID]],Table2_1[[#All],[Customer ID]],Table2_1[[#All],[Loyalty Card]])</f>
        <v>No</v>
      </c>
      <c r="L310" s="2" t="str">
        <f>_xlfn.XLOOKUP(OrderData[[#This Row],[Product ID]],products!A:A,products!C:C)</f>
        <v>M</v>
      </c>
      <c r="M310" s="2">
        <f>_xlfn.XLOOKUP(OrderData[[#This Row],[Product ID]],products!A:A,products!D:D)</f>
        <v>1</v>
      </c>
    </row>
    <row r="311" spans="1:13" x14ac:dyDescent="0.25">
      <c r="A311" s="2" t="s">
        <v>645</v>
      </c>
      <c r="B311" s="3">
        <v>43864</v>
      </c>
      <c r="C311" s="2" t="s">
        <v>646</v>
      </c>
      <c r="D311" t="s">
        <v>90</v>
      </c>
      <c r="E311" s="2" t="str" cm="1">
        <f t="array" ref="E311">_xlfn.XLOOKUP(OrderData[[#This Row],[Customer ID]],Table2_1[[#All],[Customer ID]],Table2_1[[#All],[Customer Name]])</f>
        <v>Eveleen Bletsor</v>
      </c>
      <c r="F311" s="2">
        <v>6</v>
      </c>
      <c r="G311" s="2" t="str">
        <f>VLOOKUP(OrderData[[#This Row],[Product ID]],products!A:B,2,0)</f>
        <v>Lib</v>
      </c>
      <c r="H311" s="2">
        <f>_xlfn.XLOOKUP(D311, products!A:A, products!E:E)</f>
        <v>4.3650000000000002</v>
      </c>
      <c r="I311" s="2">
        <f>OrderData[[#This Row],[Quantity]]*OrderData[[#This Row],[Unit Price]]</f>
        <v>26.19</v>
      </c>
      <c r="J311" s="2" t="str">
        <f>_xlfn.XLOOKUP(OrderData[[#This Row],[Customer ID]],Table2_1[Customer ID],Table2_1[Country])</f>
        <v>United States</v>
      </c>
      <c r="K311" s="2" t="str" cm="1">
        <f t="array" ref="K311">_xlfn.XLOOKUP(OrderData[[#This Row],[Customer ID]],Table2_1[[#All],[Customer ID]],Table2_1[[#All],[Loyalty Card]])</f>
        <v>Yes</v>
      </c>
      <c r="L311" s="2" t="str">
        <f>_xlfn.XLOOKUP(OrderData[[#This Row],[Product ID]],products!A:A,products!C:C)</f>
        <v>M</v>
      </c>
      <c r="M311" s="2">
        <f>_xlfn.XLOOKUP(OrderData[[#This Row],[Product ID]],products!A:A,products!D:D)</f>
        <v>0.2</v>
      </c>
    </row>
    <row r="312" spans="1:13" x14ac:dyDescent="0.25">
      <c r="A312" s="2" t="s">
        <v>647</v>
      </c>
      <c r="B312" s="3">
        <v>44586</v>
      </c>
      <c r="C312" s="2" t="s">
        <v>648</v>
      </c>
      <c r="D312" t="s">
        <v>150</v>
      </c>
      <c r="E312" s="2" t="str" cm="1">
        <f t="array" ref="E312">_xlfn.XLOOKUP(OrderData[[#This Row],[Customer ID]],Table2_1[[#All],[Customer ID]],Table2_1[[#All],[Customer Name]])</f>
        <v>Paola Brydell</v>
      </c>
      <c r="F312" s="2">
        <v>1</v>
      </c>
      <c r="G312" s="2" t="str">
        <f>VLOOKUP(OrderData[[#This Row],[Product ID]],products!A:B,2,0)</f>
        <v>Exc</v>
      </c>
      <c r="H312" s="2">
        <f>_xlfn.XLOOKUP(D312, products!A:A, products!E:E)</f>
        <v>14.85</v>
      </c>
      <c r="I312" s="2">
        <f>OrderData[[#This Row],[Quantity]]*OrderData[[#This Row],[Unit Price]]</f>
        <v>14.85</v>
      </c>
      <c r="J312" s="2" t="str">
        <f>_xlfn.XLOOKUP(OrderData[[#This Row],[Customer ID]],Table2_1[Customer ID],Table2_1[Country])</f>
        <v>Ireland</v>
      </c>
      <c r="K312" s="2" t="str" cm="1">
        <f t="array" ref="K312">_xlfn.XLOOKUP(OrderData[[#This Row],[Customer ID]],Table2_1[[#All],[Customer ID]],Table2_1[[#All],[Loyalty Card]])</f>
        <v>No</v>
      </c>
      <c r="L312" s="2" t="str">
        <f>_xlfn.XLOOKUP(OrderData[[#This Row],[Product ID]],products!A:A,products!C:C)</f>
        <v>L</v>
      </c>
      <c r="M312" s="2">
        <f>_xlfn.XLOOKUP(OrderData[[#This Row],[Product ID]],products!A:A,products!D:D)</f>
        <v>1</v>
      </c>
    </row>
    <row r="313" spans="1:13" x14ac:dyDescent="0.25">
      <c r="A313" s="2" t="s">
        <v>649</v>
      </c>
      <c r="B313" s="3">
        <v>43951</v>
      </c>
      <c r="C313" s="2" t="s">
        <v>636</v>
      </c>
      <c r="D313" t="s">
        <v>125</v>
      </c>
      <c r="E313" s="2" t="str" cm="1">
        <f t="array" ref="E313">_xlfn.XLOOKUP(OrderData[[#This Row],[Customer ID]],Table2_1[[#All],[Customer ID]],Table2_1[[#All],[Customer Name]])</f>
        <v>Claudetta Rushe</v>
      </c>
      <c r="F313" s="2">
        <v>6</v>
      </c>
      <c r="G313" s="2" t="str">
        <f>VLOOKUP(OrderData[[#This Row],[Product ID]],products!A:B,2,0)</f>
        <v>Exc</v>
      </c>
      <c r="H313" s="2">
        <f>_xlfn.XLOOKUP(D313, products!A:A, products!E:E)</f>
        <v>31.624999999999996</v>
      </c>
      <c r="I313" s="2">
        <f>OrderData[[#This Row],[Quantity]]*OrderData[[#This Row],[Unit Price]]</f>
        <v>189.74999999999997</v>
      </c>
      <c r="J313" s="2" t="str">
        <f>_xlfn.XLOOKUP(OrderData[[#This Row],[Customer ID]],Table2_1[Customer ID],Table2_1[Country])</f>
        <v>United States</v>
      </c>
      <c r="K313" s="2" t="str" cm="1">
        <f t="array" ref="K313">_xlfn.XLOOKUP(OrderData[[#This Row],[Customer ID]],Table2_1[[#All],[Customer ID]],Table2_1[[#All],[Loyalty Card]])</f>
        <v>Yes</v>
      </c>
      <c r="L313" s="2" t="str">
        <f>_xlfn.XLOOKUP(OrderData[[#This Row],[Product ID]],products!A:A,products!C:C)</f>
        <v>M</v>
      </c>
      <c r="M313" s="2">
        <f>_xlfn.XLOOKUP(OrderData[[#This Row],[Product ID]],products!A:A,products!D:D)</f>
        <v>2.5</v>
      </c>
    </row>
    <row r="314" spans="1:13" x14ac:dyDescent="0.25">
      <c r="A314" s="2" t="s">
        <v>650</v>
      </c>
      <c r="B314" s="3">
        <v>44317</v>
      </c>
      <c r="C314" s="2" t="s">
        <v>651</v>
      </c>
      <c r="D314" t="s">
        <v>35</v>
      </c>
      <c r="E314" s="2" t="str" cm="1">
        <f t="array" ref="E314">_xlfn.XLOOKUP(OrderData[[#This Row],[Customer ID]],Table2_1[[#All],[Customer ID]],Table2_1[[#All],[Customer Name]])</f>
        <v>Natka Leethem</v>
      </c>
      <c r="F314" s="2">
        <v>1</v>
      </c>
      <c r="G314" s="2" t="str">
        <f>VLOOKUP(OrderData[[#This Row],[Product ID]],products!A:B,2,0)</f>
        <v>Rob</v>
      </c>
      <c r="H314" s="2">
        <f>_xlfn.XLOOKUP(D314, products!A:A, products!E:E)</f>
        <v>5.97</v>
      </c>
      <c r="I314" s="2">
        <f>OrderData[[#This Row],[Quantity]]*OrderData[[#This Row],[Unit Price]]</f>
        <v>5.97</v>
      </c>
      <c r="J314" s="2" t="str">
        <f>_xlfn.XLOOKUP(OrderData[[#This Row],[Customer ID]],Table2_1[Customer ID],Table2_1[Country])</f>
        <v>United States</v>
      </c>
      <c r="K314" s="2" t="str" cm="1">
        <f t="array" ref="K314">_xlfn.XLOOKUP(OrderData[[#This Row],[Customer ID]],Table2_1[[#All],[Customer ID]],Table2_1[[#All],[Loyalty Card]])</f>
        <v>Yes</v>
      </c>
      <c r="L314" s="2" t="str">
        <f>_xlfn.XLOOKUP(OrderData[[#This Row],[Product ID]],products!A:A,products!C:C)</f>
        <v>M</v>
      </c>
      <c r="M314" s="2">
        <f>_xlfn.XLOOKUP(OrderData[[#This Row],[Product ID]],products!A:A,products!D:D)</f>
        <v>0.5</v>
      </c>
    </row>
    <row r="315" spans="1:13" x14ac:dyDescent="0.25">
      <c r="A315" s="2" t="s">
        <v>652</v>
      </c>
      <c r="B315" s="3">
        <v>44497</v>
      </c>
      <c r="C315" s="2" t="s">
        <v>653</v>
      </c>
      <c r="D315" t="s">
        <v>15</v>
      </c>
      <c r="E315" s="2" t="str" cm="1">
        <f t="array" ref="E315">_xlfn.XLOOKUP(OrderData[[#This Row],[Customer ID]],Table2_1[[#All],[Customer ID]],Table2_1[[#All],[Customer Name]])</f>
        <v>Ailene Nesfield</v>
      </c>
      <c r="F315" s="2">
        <v>3</v>
      </c>
      <c r="G315" s="2" t="str">
        <f>VLOOKUP(OrderData[[#This Row],[Product ID]],products!A:B,2,0)</f>
        <v>Rob</v>
      </c>
      <c r="H315" s="2">
        <f>_xlfn.XLOOKUP(D315, products!A:A, products!E:E)</f>
        <v>9.9499999999999993</v>
      </c>
      <c r="I315" s="2">
        <f>OrderData[[#This Row],[Quantity]]*OrderData[[#This Row],[Unit Price]]</f>
        <v>29.849999999999998</v>
      </c>
      <c r="J315" s="2" t="str">
        <f>_xlfn.XLOOKUP(OrderData[[#This Row],[Customer ID]],Table2_1[Customer ID],Table2_1[Country])</f>
        <v>United Kingdom</v>
      </c>
      <c r="K315" s="2" t="str" cm="1">
        <f t="array" ref="K315">_xlfn.XLOOKUP(OrderData[[#This Row],[Customer ID]],Table2_1[[#All],[Customer ID]],Table2_1[[#All],[Loyalty Card]])</f>
        <v>Yes</v>
      </c>
      <c r="L315" s="2" t="str">
        <f>_xlfn.XLOOKUP(OrderData[[#This Row],[Product ID]],products!A:A,products!C:C)</f>
        <v>M</v>
      </c>
      <c r="M315" s="2">
        <f>_xlfn.XLOOKUP(OrderData[[#This Row],[Product ID]],products!A:A,products!D:D)</f>
        <v>1</v>
      </c>
    </row>
    <row r="316" spans="1:13" x14ac:dyDescent="0.25">
      <c r="A316" s="2" t="s">
        <v>654</v>
      </c>
      <c r="B316" s="3">
        <v>44437</v>
      </c>
      <c r="C316" s="2" t="s">
        <v>655</v>
      </c>
      <c r="D316" t="s">
        <v>192</v>
      </c>
      <c r="E316" s="2" t="str" cm="1">
        <f t="array" ref="E316">_xlfn.XLOOKUP(OrderData[[#This Row],[Customer ID]],Table2_1[[#All],[Customer ID]],Table2_1[[#All],[Customer Name]])</f>
        <v>Stacy Pickworth</v>
      </c>
      <c r="F316" s="2">
        <v>5</v>
      </c>
      <c r="G316" s="2" t="str">
        <f>VLOOKUP(OrderData[[#This Row],[Product ID]],products!A:B,2,0)</f>
        <v>Rob</v>
      </c>
      <c r="H316" s="2">
        <f>_xlfn.XLOOKUP(D316, products!A:A, products!E:E)</f>
        <v>8.9499999999999993</v>
      </c>
      <c r="I316" s="2">
        <f>OrderData[[#This Row],[Quantity]]*OrderData[[#This Row],[Unit Price]]</f>
        <v>44.75</v>
      </c>
      <c r="J316" s="2" t="str">
        <f>_xlfn.XLOOKUP(OrderData[[#This Row],[Customer ID]],Table2_1[Customer ID],Table2_1[Country])</f>
        <v>United States</v>
      </c>
      <c r="K316" s="2" t="str" cm="1">
        <f t="array" ref="K316">_xlfn.XLOOKUP(OrderData[[#This Row],[Customer ID]],Table2_1[[#All],[Customer ID]],Table2_1[[#All],[Loyalty Card]])</f>
        <v>No</v>
      </c>
      <c r="L316" s="2" t="str">
        <f>_xlfn.XLOOKUP(OrderData[[#This Row],[Product ID]],products!A:A,products!C:C)</f>
        <v>D</v>
      </c>
      <c r="M316" s="2">
        <f>_xlfn.XLOOKUP(OrderData[[#This Row],[Product ID]],products!A:A,products!D:D)</f>
        <v>1</v>
      </c>
    </row>
    <row r="317" spans="1:13" x14ac:dyDescent="0.25">
      <c r="A317" s="2" t="s">
        <v>656</v>
      </c>
      <c r="B317" s="3">
        <v>43826</v>
      </c>
      <c r="C317" s="2" t="s">
        <v>657</v>
      </c>
      <c r="D317" t="s">
        <v>43</v>
      </c>
      <c r="E317" s="2" t="str" cm="1">
        <f t="array" ref="E317">_xlfn.XLOOKUP(OrderData[[#This Row],[Customer ID]],Table2_1[[#All],[Customer ID]],Table2_1[[#All],[Customer Name]])</f>
        <v>Melli Brockway</v>
      </c>
      <c r="F317" s="2">
        <v>1</v>
      </c>
      <c r="G317" s="2" t="str">
        <f>VLOOKUP(OrderData[[#This Row],[Product ID]],products!A:B,2,0)</f>
        <v>Exc</v>
      </c>
      <c r="H317" s="2">
        <f>_xlfn.XLOOKUP(D317, products!A:A, products!E:E)</f>
        <v>34.154999999999994</v>
      </c>
      <c r="I317" s="2">
        <f>OrderData[[#This Row],[Quantity]]*OrderData[[#This Row],[Unit Price]]</f>
        <v>34.154999999999994</v>
      </c>
      <c r="J317" s="2" t="str">
        <f>_xlfn.XLOOKUP(OrderData[[#This Row],[Customer ID]],Table2_1[Customer ID],Table2_1[Country])</f>
        <v>United States</v>
      </c>
      <c r="K317" s="2" t="str" cm="1">
        <f t="array" ref="K317">_xlfn.XLOOKUP(OrderData[[#This Row],[Customer ID]],Table2_1[[#All],[Customer ID]],Table2_1[[#All],[Loyalty Card]])</f>
        <v>Yes</v>
      </c>
      <c r="L317" s="2" t="str">
        <f>_xlfn.XLOOKUP(OrderData[[#This Row],[Product ID]],products!A:A,products!C:C)</f>
        <v>L</v>
      </c>
      <c r="M317" s="2">
        <f>_xlfn.XLOOKUP(OrderData[[#This Row],[Product ID]],products!A:A,products!D:D)</f>
        <v>2.5</v>
      </c>
    </row>
    <row r="318" spans="1:13" x14ac:dyDescent="0.25">
      <c r="A318" s="2" t="s">
        <v>658</v>
      </c>
      <c r="B318" s="3">
        <v>43641</v>
      </c>
      <c r="C318" s="2" t="s">
        <v>659</v>
      </c>
      <c r="D318" t="s">
        <v>43</v>
      </c>
      <c r="E318" s="2" t="str" cm="1">
        <f t="array" ref="E318">_xlfn.XLOOKUP(OrderData[[#This Row],[Customer ID]],Table2_1[[#All],[Customer ID]],Table2_1[[#All],[Customer Name]])</f>
        <v>Nanny Lush</v>
      </c>
      <c r="F318" s="2">
        <v>6</v>
      </c>
      <c r="G318" s="2" t="str">
        <f>VLOOKUP(OrderData[[#This Row],[Product ID]],products!A:B,2,0)</f>
        <v>Exc</v>
      </c>
      <c r="H318" s="2">
        <f>_xlfn.XLOOKUP(D318, products!A:A, products!E:E)</f>
        <v>34.154999999999994</v>
      </c>
      <c r="I318" s="2">
        <f>OrderData[[#This Row],[Quantity]]*OrderData[[#This Row],[Unit Price]]</f>
        <v>204.92999999999995</v>
      </c>
      <c r="J318" s="2" t="str">
        <f>_xlfn.XLOOKUP(OrderData[[#This Row],[Customer ID]],Table2_1[Customer ID],Table2_1[Country])</f>
        <v>Ireland</v>
      </c>
      <c r="K318" s="2" t="str" cm="1">
        <f t="array" ref="K318">_xlfn.XLOOKUP(OrderData[[#This Row],[Customer ID]],Table2_1[[#All],[Customer ID]],Table2_1[[#All],[Loyalty Card]])</f>
        <v>No</v>
      </c>
      <c r="L318" s="2" t="str">
        <f>_xlfn.XLOOKUP(OrderData[[#This Row],[Product ID]],products!A:A,products!C:C)</f>
        <v>L</v>
      </c>
      <c r="M318" s="2">
        <f>_xlfn.XLOOKUP(OrderData[[#This Row],[Product ID]],products!A:A,products!D:D)</f>
        <v>2.5</v>
      </c>
    </row>
    <row r="319" spans="1:13" x14ac:dyDescent="0.25">
      <c r="A319" s="2" t="s">
        <v>660</v>
      </c>
      <c r="B319" s="3">
        <v>43526</v>
      </c>
      <c r="C319" s="2" t="s">
        <v>661</v>
      </c>
      <c r="D319" t="s">
        <v>29</v>
      </c>
      <c r="E319" s="2" t="str" cm="1">
        <f t="array" ref="E319">_xlfn.XLOOKUP(OrderData[[#This Row],[Customer ID]],Table2_1[[#All],[Customer ID]],Table2_1[[#All],[Customer Name]])</f>
        <v>Selma McMillian</v>
      </c>
      <c r="F319" s="2">
        <v>3</v>
      </c>
      <c r="G319" s="2" t="str">
        <f>VLOOKUP(OrderData[[#This Row],[Product ID]],products!A:B,2,0)</f>
        <v>Exc</v>
      </c>
      <c r="H319" s="2">
        <f>_xlfn.XLOOKUP(D319, products!A:A, products!E:E)</f>
        <v>7.29</v>
      </c>
      <c r="I319" s="2">
        <f>OrderData[[#This Row],[Quantity]]*OrderData[[#This Row],[Unit Price]]</f>
        <v>21.87</v>
      </c>
      <c r="J319" s="2" t="str">
        <f>_xlfn.XLOOKUP(OrderData[[#This Row],[Customer ID]],Table2_1[Customer ID],Table2_1[Country])</f>
        <v>United States</v>
      </c>
      <c r="K319" s="2" t="str" cm="1">
        <f t="array" ref="K319">_xlfn.XLOOKUP(OrderData[[#This Row],[Customer ID]],Table2_1[[#All],[Customer ID]],Table2_1[[#All],[Loyalty Card]])</f>
        <v>No</v>
      </c>
      <c r="L319" s="2" t="str">
        <f>_xlfn.XLOOKUP(OrderData[[#This Row],[Product ID]],products!A:A,products!C:C)</f>
        <v>D</v>
      </c>
      <c r="M319" s="2">
        <f>_xlfn.XLOOKUP(OrderData[[#This Row],[Product ID]],products!A:A,products!D:D)</f>
        <v>0.5</v>
      </c>
    </row>
    <row r="320" spans="1:13" x14ac:dyDescent="0.25">
      <c r="A320" s="2" t="s">
        <v>662</v>
      </c>
      <c r="B320" s="3">
        <v>44563</v>
      </c>
      <c r="C320" s="2" t="s">
        <v>663</v>
      </c>
      <c r="D320" t="s">
        <v>184</v>
      </c>
      <c r="E320" s="2" t="str" cm="1">
        <f t="array" ref="E320">_xlfn.XLOOKUP(OrderData[[#This Row],[Customer ID]],Table2_1[[#All],[Customer ID]],Table2_1[[#All],[Customer Name]])</f>
        <v>Tess Bennison</v>
      </c>
      <c r="F320" s="2">
        <v>2</v>
      </c>
      <c r="G320" s="2" t="str">
        <f>VLOOKUP(OrderData[[#This Row],[Product ID]],products!A:B,2,0)</f>
        <v>Ara</v>
      </c>
      <c r="H320" s="2">
        <f>_xlfn.XLOOKUP(D320, products!A:A, products!E:E)</f>
        <v>25.874999999999996</v>
      </c>
      <c r="I320" s="2">
        <f>OrderData[[#This Row],[Quantity]]*OrderData[[#This Row],[Unit Price]]</f>
        <v>51.749999999999993</v>
      </c>
      <c r="J320" s="2" t="str">
        <f>_xlfn.XLOOKUP(OrderData[[#This Row],[Customer ID]],Table2_1[Customer ID],Table2_1[Country])</f>
        <v>United States</v>
      </c>
      <c r="K320" s="2" t="str" cm="1">
        <f t="array" ref="K320">_xlfn.XLOOKUP(OrderData[[#This Row],[Customer ID]],Table2_1[[#All],[Customer ID]],Table2_1[[#All],[Loyalty Card]])</f>
        <v>Yes</v>
      </c>
      <c r="L320" s="2" t="str">
        <f>_xlfn.XLOOKUP(OrderData[[#This Row],[Product ID]],products!A:A,products!C:C)</f>
        <v>M</v>
      </c>
      <c r="M320" s="2">
        <f>_xlfn.XLOOKUP(OrderData[[#This Row],[Product ID]],products!A:A,products!D:D)</f>
        <v>2.5</v>
      </c>
    </row>
    <row r="321" spans="1:13" x14ac:dyDescent="0.25">
      <c r="A321" s="2" t="s">
        <v>664</v>
      </c>
      <c r="B321" s="3">
        <v>43676</v>
      </c>
      <c r="C321" s="2" t="s">
        <v>665</v>
      </c>
      <c r="D321" t="s">
        <v>77</v>
      </c>
      <c r="E321" s="2" t="str" cm="1">
        <f t="array" ref="E321">_xlfn.XLOOKUP(OrderData[[#This Row],[Customer ID]],Table2_1[[#All],[Customer ID]],Table2_1[[#All],[Customer Name]])</f>
        <v>Gabie Tweed</v>
      </c>
      <c r="F321" s="2">
        <v>2</v>
      </c>
      <c r="G321" s="2" t="str">
        <f>VLOOKUP(OrderData[[#This Row],[Product ID]],products!A:B,2,0)</f>
        <v>Exc</v>
      </c>
      <c r="H321" s="2">
        <f>_xlfn.XLOOKUP(D321, products!A:A, products!E:E)</f>
        <v>4.125</v>
      </c>
      <c r="I321" s="2">
        <f>OrderData[[#This Row],[Quantity]]*OrderData[[#This Row],[Unit Price]]</f>
        <v>8.25</v>
      </c>
      <c r="J321" s="2" t="str">
        <f>_xlfn.XLOOKUP(OrderData[[#This Row],[Customer ID]],Table2_1[Customer ID],Table2_1[Country])</f>
        <v>United States</v>
      </c>
      <c r="K321" s="2" t="str" cm="1">
        <f t="array" ref="K321">_xlfn.XLOOKUP(OrderData[[#This Row],[Customer ID]],Table2_1[[#All],[Customer ID]],Table2_1[[#All],[Loyalty Card]])</f>
        <v>Yes</v>
      </c>
      <c r="L321" s="2" t="str">
        <f>_xlfn.XLOOKUP(OrderData[[#This Row],[Product ID]],products!A:A,products!C:C)</f>
        <v>M</v>
      </c>
      <c r="M321" s="2">
        <f>_xlfn.XLOOKUP(OrderData[[#This Row],[Product ID]],products!A:A,products!D:D)</f>
        <v>0.2</v>
      </c>
    </row>
    <row r="322" spans="1:13" x14ac:dyDescent="0.25">
      <c r="A322" s="2" t="s">
        <v>664</v>
      </c>
      <c r="B322" s="3">
        <v>43676</v>
      </c>
      <c r="C322" s="2" t="s">
        <v>665</v>
      </c>
      <c r="D322" t="s">
        <v>128</v>
      </c>
      <c r="E322" s="2" t="str" cm="1">
        <f t="array" ref="E322">_xlfn.XLOOKUP(OrderData[[#This Row],[Customer ID]],Table2_1[[#All],[Customer ID]],Table2_1[[#All],[Customer Name]])</f>
        <v>Gabie Tweed</v>
      </c>
      <c r="F322" s="2">
        <v>5</v>
      </c>
      <c r="G322" s="2" t="str">
        <f>VLOOKUP(OrderData[[#This Row],[Product ID]],products!A:B,2,0)</f>
        <v>Ara</v>
      </c>
      <c r="H322" s="2">
        <f>_xlfn.XLOOKUP(D322, products!A:A, products!E:E)</f>
        <v>3.8849999999999998</v>
      </c>
      <c r="I322" s="2">
        <f>OrderData[[#This Row],[Quantity]]*OrderData[[#This Row],[Unit Price]]</f>
        <v>19.424999999999997</v>
      </c>
      <c r="J322" s="2" t="str">
        <f>_xlfn.XLOOKUP(OrderData[[#This Row],[Customer ID]],Table2_1[Customer ID],Table2_1[Country])</f>
        <v>United States</v>
      </c>
      <c r="K322" s="2" t="str" cm="1">
        <f t="array" ref="K322">_xlfn.XLOOKUP(OrderData[[#This Row],[Customer ID]],Table2_1[[#All],[Customer ID]],Table2_1[[#All],[Loyalty Card]])</f>
        <v>Yes</v>
      </c>
      <c r="L322" s="2" t="str">
        <f>_xlfn.XLOOKUP(OrderData[[#This Row],[Product ID]],products!A:A,products!C:C)</f>
        <v>L</v>
      </c>
      <c r="M322" s="2">
        <f>_xlfn.XLOOKUP(OrderData[[#This Row],[Product ID]],products!A:A,products!D:D)</f>
        <v>0.2</v>
      </c>
    </row>
    <row r="323" spans="1:13" x14ac:dyDescent="0.25">
      <c r="A323" s="2" t="s">
        <v>666</v>
      </c>
      <c r="B323" s="3">
        <v>44170</v>
      </c>
      <c r="C323" s="2" t="s">
        <v>667</v>
      </c>
      <c r="D323" t="s">
        <v>57</v>
      </c>
      <c r="E323" s="2" t="str" cm="1">
        <f t="array" ref="E323">_xlfn.XLOOKUP(OrderData[[#This Row],[Customer ID]],Table2_1[[#All],[Customer ID]],Table2_1[[#All],[Customer Name]])</f>
        <v>Gaile Goggin</v>
      </c>
      <c r="F323" s="2">
        <v>6</v>
      </c>
      <c r="G323" s="2" t="str">
        <f>VLOOKUP(OrderData[[#This Row],[Product ID]],products!A:B,2,0)</f>
        <v>Ara</v>
      </c>
      <c r="H323" s="2">
        <f>_xlfn.XLOOKUP(D323, products!A:A, products!E:E)</f>
        <v>3.375</v>
      </c>
      <c r="I323" s="2">
        <f>OrderData[[#This Row],[Quantity]]*OrderData[[#This Row],[Unit Price]]</f>
        <v>20.25</v>
      </c>
      <c r="J323" s="2" t="str">
        <f>_xlfn.XLOOKUP(OrderData[[#This Row],[Customer ID]],Table2_1[Customer ID],Table2_1[Country])</f>
        <v>Ireland</v>
      </c>
      <c r="K323" s="2" t="str" cm="1">
        <f t="array" ref="K323">_xlfn.XLOOKUP(OrderData[[#This Row],[Customer ID]],Table2_1[[#All],[Customer ID]],Table2_1[[#All],[Loyalty Card]])</f>
        <v>Yes</v>
      </c>
      <c r="L323" s="2" t="str">
        <f>_xlfn.XLOOKUP(OrderData[[#This Row],[Product ID]],products!A:A,products!C:C)</f>
        <v>M</v>
      </c>
      <c r="M323" s="2">
        <f>_xlfn.XLOOKUP(OrderData[[#This Row],[Product ID]],products!A:A,products!D:D)</f>
        <v>0.2</v>
      </c>
    </row>
    <row r="324" spans="1:13" x14ac:dyDescent="0.25">
      <c r="A324" s="2" t="s">
        <v>668</v>
      </c>
      <c r="B324" s="3">
        <v>44182</v>
      </c>
      <c r="C324" s="2" t="s">
        <v>669</v>
      </c>
      <c r="D324" t="s">
        <v>136</v>
      </c>
      <c r="E324" s="2" t="str" cm="1">
        <f t="array" ref="E324">_xlfn.XLOOKUP(OrderData[[#This Row],[Customer ID]],Table2_1[[#All],[Customer ID]],Table2_1[[#All],[Customer Name]])</f>
        <v>Skylar Jeyness</v>
      </c>
      <c r="F324" s="2">
        <v>3</v>
      </c>
      <c r="G324" s="2" t="str">
        <f>VLOOKUP(OrderData[[#This Row],[Product ID]],products!A:B,2,0)</f>
        <v>Lib</v>
      </c>
      <c r="H324" s="2">
        <f>_xlfn.XLOOKUP(D324, products!A:A, products!E:E)</f>
        <v>7.77</v>
      </c>
      <c r="I324" s="2">
        <f>OrderData[[#This Row],[Quantity]]*OrderData[[#This Row],[Unit Price]]</f>
        <v>23.31</v>
      </c>
      <c r="J324" s="2" t="str">
        <f>_xlfn.XLOOKUP(OrderData[[#This Row],[Customer ID]],Table2_1[Customer ID],Table2_1[Country])</f>
        <v>Ireland</v>
      </c>
      <c r="K324" s="2" t="str" cm="1">
        <f t="array" ref="K324">_xlfn.XLOOKUP(OrderData[[#This Row],[Customer ID]],Table2_1[[#All],[Customer ID]],Table2_1[[#All],[Loyalty Card]])</f>
        <v>No</v>
      </c>
      <c r="L324" s="2" t="str">
        <f>_xlfn.XLOOKUP(OrderData[[#This Row],[Product ID]],products!A:A,products!C:C)</f>
        <v>D</v>
      </c>
      <c r="M324" s="2">
        <f>_xlfn.XLOOKUP(OrderData[[#This Row],[Product ID]],products!A:A,products!D:D)</f>
        <v>0.5</v>
      </c>
    </row>
    <row r="325" spans="1:13" x14ac:dyDescent="0.25">
      <c r="A325" s="2" t="s">
        <v>670</v>
      </c>
      <c r="B325" s="3">
        <v>44373</v>
      </c>
      <c r="C325" s="2" t="s">
        <v>671</v>
      </c>
      <c r="D325" t="s">
        <v>64</v>
      </c>
      <c r="E325" s="2" t="str" cm="1">
        <f t="array" ref="E325">_xlfn.XLOOKUP(OrderData[[#This Row],[Customer ID]],Table2_1[[#All],[Customer ID]],Table2_1[[#All],[Customer Name]])</f>
        <v>Donica Bonhome</v>
      </c>
      <c r="F325" s="2">
        <v>5</v>
      </c>
      <c r="G325" s="2" t="str">
        <f>VLOOKUP(OrderData[[#This Row],[Product ID]],products!A:B,2,0)</f>
        <v>Exc</v>
      </c>
      <c r="H325" s="2">
        <f>_xlfn.XLOOKUP(D325, products!A:A, products!E:E)</f>
        <v>3.645</v>
      </c>
      <c r="I325" s="2">
        <f>OrderData[[#This Row],[Quantity]]*OrderData[[#This Row],[Unit Price]]</f>
        <v>18.225000000000001</v>
      </c>
      <c r="J325" s="2" t="str">
        <f>_xlfn.XLOOKUP(OrderData[[#This Row],[Customer ID]],Table2_1[Customer ID],Table2_1[Country])</f>
        <v>United States</v>
      </c>
      <c r="K325" s="2" t="str" cm="1">
        <f t="array" ref="K325">_xlfn.XLOOKUP(OrderData[[#This Row],[Customer ID]],Table2_1[[#All],[Customer ID]],Table2_1[[#All],[Loyalty Card]])</f>
        <v>Yes</v>
      </c>
      <c r="L325" s="2" t="str">
        <f>_xlfn.XLOOKUP(OrderData[[#This Row],[Product ID]],products!A:A,products!C:C)</f>
        <v>D</v>
      </c>
      <c r="M325" s="2">
        <f>_xlfn.XLOOKUP(OrderData[[#This Row],[Product ID]],products!A:A,products!D:D)</f>
        <v>0.2</v>
      </c>
    </row>
    <row r="326" spans="1:13" x14ac:dyDescent="0.25">
      <c r="A326" s="2" t="s">
        <v>672</v>
      </c>
      <c r="B326" s="3">
        <v>43666</v>
      </c>
      <c r="C326" s="2" t="s">
        <v>673</v>
      </c>
      <c r="D326" t="s">
        <v>22</v>
      </c>
      <c r="E326" s="2" t="str" cm="1">
        <f t="array" ref="E326">_xlfn.XLOOKUP(OrderData[[#This Row],[Customer ID]],Table2_1[[#All],[Customer ID]],Table2_1[[#All],[Customer Name]])</f>
        <v>Diena Peetermann</v>
      </c>
      <c r="F326" s="2">
        <v>1</v>
      </c>
      <c r="G326" s="2" t="str">
        <f>VLOOKUP(OrderData[[#This Row],[Product ID]],products!A:B,2,0)</f>
        <v>Exc</v>
      </c>
      <c r="H326" s="2">
        <f>_xlfn.XLOOKUP(D326, products!A:A, products!E:E)</f>
        <v>13.75</v>
      </c>
      <c r="I326" s="2">
        <f>OrderData[[#This Row],[Quantity]]*OrderData[[#This Row],[Unit Price]]</f>
        <v>13.75</v>
      </c>
      <c r="J326" s="2" t="str">
        <f>_xlfn.XLOOKUP(OrderData[[#This Row],[Customer ID]],Table2_1[Customer ID],Table2_1[Country])</f>
        <v>United States</v>
      </c>
      <c r="K326" s="2" t="str" cm="1">
        <f t="array" ref="K326">_xlfn.XLOOKUP(OrderData[[#This Row],[Customer ID]],Table2_1[[#All],[Customer ID]],Table2_1[[#All],[Loyalty Card]])</f>
        <v>No</v>
      </c>
      <c r="L326" s="2" t="str">
        <f>_xlfn.XLOOKUP(OrderData[[#This Row],[Product ID]],products!A:A,products!C:C)</f>
        <v>M</v>
      </c>
      <c r="M326" s="2">
        <f>_xlfn.XLOOKUP(OrderData[[#This Row],[Product ID]],products!A:A,products!D:D)</f>
        <v>1</v>
      </c>
    </row>
    <row r="327" spans="1:13" x14ac:dyDescent="0.25">
      <c r="A327" s="2" t="s">
        <v>674</v>
      </c>
      <c r="B327" s="3">
        <v>44756</v>
      </c>
      <c r="C327" s="2" t="s">
        <v>675</v>
      </c>
      <c r="D327" t="s">
        <v>217</v>
      </c>
      <c r="E327" s="2" t="str" cm="1">
        <f t="array" ref="E327">_xlfn.XLOOKUP(OrderData[[#This Row],[Customer ID]],Table2_1[[#All],[Customer ID]],Table2_1[[#All],[Customer Name]])</f>
        <v>Trina Le Sarr</v>
      </c>
      <c r="F327" s="2">
        <v>1</v>
      </c>
      <c r="G327" s="2" t="str">
        <f>VLOOKUP(OrderData[[#This Row],[Product ID]],products!A:B,2,0)</f>
        <v>Ara</v>
      </c>
      <c r="H327" s="2">
        <f>_xlfn.XLOOKUP(D327, products!A:A, products!E:E)</f>
        <v>29.784999999999997</v>
      </c>
      <c r="I327" s="2">
        <f>OrderData[[#This Row],[Quantity]]*OrderData[[#This Row],[Unit Price]]</f>
        <v>29.784999999999997</v>
      </c>
      <c r="J327" s="2" t="str">
        <f>_xlfn.XLOOKUP(OrderData[[#This Row],[Customer ID]],Table2_1[Customer ID],Table2_1[Country])</f>
        <v>United States</v>
      </c>
      <c r="K327" s="2" t="str" cm="1">
        <f t="array" ref="K327">_xlfn.XLOOKUP(OrderData[[#This Row],[Customer ID]],Table2_1[[#All],[Customer ID]],Table2_1[[#All],[Loyalty Card]])</f>
        <v>Yes</v>
      </c>
      <c r="L327" s="2" t="str">
        <f>_xlfn.XLOOKUP(OrderData[[#This Row],[Product ID]],products!A:A,products!C:C)</f>
        <v>L</v>
      </c>
      <c r="M327" s="2">
        <f>_xlfn.XLOOKUP(OrderData[[#This Row],[Product ID]],products!A:A,products!D:D)</f>
        <v>2.5</v>
      </c>
    </row>
    <row r="328" spans="1:13" x14ac:dyDescent="0.25">
      <c r="A328" s="2" t="s">
        <v>676</v>
      </c>
      <c r="B328" s="3">
        <v>44057</v>
      </c>
      <c r="C328" s="2" t="s">
        <v>677</v>
      </c>
      <c r="D328" t="s">
        <v>192</v>
      </c>
      <c r="E328" s="2" t="str" cm="1">
        <f t="array" ref="E328">_xlfn.XLOOKUP(OrderData[[#This Row],[Customer ID]],Table2_1[[#All],[Customer ID]],Table2_1[[#All],[Customer Name]])</f>
        <v>Flynn Antony</v>
      </c>
      <c r="F328" s="2">
        <v>5</v>
      </c>
      <c r="G328" s="2" t="str">
        <f>VLOOKUP(OrderData[[#This Row],[Product ID]],products!A:B,2,0)</f>
        <v>Rob</v>
      </c>
      <c r="H328" s="2">
        <f>_xlfn.XLOOKUP(D328, products!A:A, products!E:E)</f>
        <v>8.9499999999999993</v>
      </c>
      <c r="I328" s="2">
        <f>OrderData[[#This Row],[Quantity]]*OrderData[[#This Row],[Unit Price]]</f>
        <v>44.75</v>
      </c>
      <c r="J328" s="2" t="str">
        <f>_xlfn.XLOOKUP(OrderData[[#This Row],[Customer ID]],Table2_1[Customer ID],Table2_1[Country])</f>
        <v>United States</v>
      </c>
      <c r="K328" s="2" t="str" cm="1">
        <f t="array" ref="K328">_xlfn.XLOOKUP(OrderData[[#This Row],[Customer ID]],Table2_1[[#All],[Customer ID]],Table2_1[[#All],[Loyalty Card]])</f>
        <v>No</v>
      </c>
      <c r="L328" s="2" t="str">
        <f>_xlfn.XLOOKUP(OrderData[[#This Row],[Product ID]],products!A:A,products!C:C)</f>
        <v>D</v>
      </c>
      <c r="M328" s="2">
        <f>_xlfn.XLOOKUP(OrderData[[#This Row],[Product ID]],products!A:A,products!D:D)</f>
        <v>1</v>
      </c>
    </row>
    <row r="329" spans="1:13" x14ac:dyDescent="0.25">
      <c r="A329" s="2" t="s">
        <v>678</v>
      </c>
      <c r="B329" s="3">
        <v>43579</v>
      </c>
      <c r="C329" s="2" t="s">
        <v>679</v>
      </c>
      <c r="D329" t="s">
        <v>192</v>
      </c>
      <c r="E329" s="2" t="str" cm="1">
        <f t="array" ref="E329">_xlfn.XLOOKUP(OrderData[[#This Row],[Customer ID]],Table2_1[[#All],[Customer ID]],Table2_1[[#All],[Customer Name]])</f>
        <v>Baudoin Alldridge</v>
      </c>
      <c r="F329" s="2">
        <v>5</v>
      </c>
      <c r="G329" s="2" t="str">
        <f>VLOOKUP(OrderData[[#This Row],[Product ID]],products!A:B,2,0)</f>
        <v>Rob</v>
      </c>
      <c r="H329" s="2">
        <f>_xlfn.XLOOKUP(D329, products!A:A, products!E:E)</f>
        <v>8.9499999999999993</v>
      </c>
      <c r="I329" s="2">
        <f>OrderData[[#This Row],[Quantity]]*OrderData[[#This Row],[Unit Price]]</f>
        <v>44.75</v>
      </c>
      <c r="J329" s="2" t="str">
        <f>_xlfn.XLOOKUP(OrderData[[#This Row],[Customer ID]],Table2_1[Customer ID],Table2_1[Country])</f>
        <v>United States</v>
      </c>
      <c r="K329" s="2" t="str" cm="1">
        <f t="array" ref="K329">_xlfn.XLOOKUP(OrderData[[#This Row],[Customer ID]],Table2_1[[#All],[Customer ID]],Table2_1[[#All],[Loyalty Card]])</f>
        <v>Yes</v>
      </c>
      <c r="L329" s="2" t="str">
        <f>_xlfn.XLOOKUP(OrderData[[#This Row],[Product ID]],products!A:A,products!C:C)</f>
        <v>D</v>
      </c>
      <c r="M329" s="2">
        <f>_xlfn.XLOOKUP(OrderData[[#This Row],[Product ID]],products!A:A,products!D:D)</f>
        <v>1</v>
      </c>
    </row>
    <row r="330" spans="1:13" x14ac:dyDescent="0.25">
      <c r="A330" s="2" t="s">
        <v>680</v>
      </c>
      <c r="B330" s="3">
        <v>43620</v>
      </c>
      <c r="C330" s="2" t="s">
        <v>681</v>
      </c>
      <c r="D330" t="s">
        <v>96</v>
      </c>
      <c r="E330" s="2" t="str" cm="1">
        <f t="array" ref="E330">_xlfn.XLOOKUP(OrderData[[#This Row],[Customer ID]],Table2_1[[#All],[Customer ID]],Table2_1[[#All],[Customer Name]])</f>
        <v>Homer Dulany</v>
      </c>
      <c r="F330" s="2">
        <v>4</v>
      </c>
      <c r="G330" s="2" t="str">
        <f>VLOOKUP(OrderData[[#This Row],[Product ID]],products!A:B,2,0)</f>
        <v>Lib</v>
      </c>
      <c r="H330" s="2">
        <f>_xlfn.XLOOKUP(D330, products!A:A, products!E:E)</f>
        <v>9.51</v>
      </c>
      <c r="I330" s="2">
        <f>OrderData[[#This Row],[Quantity]]*OrderData[[#This Row],[Unit Price]]</f>
        <v>38.04</v>
      </c>
      <c r="J330" s="2" t="str">
        <f>_xlfn.XLOOKUP(OrderData[[#This Row],[Customer ID]],Table2_1[Customer ID],Table2_1[Country])</f>
        <v>United States</v>
      </c>
      <c r="K330" s="2" t="str" cm="1">
        <f t="array" ref="K330">_xlfn.XLOOKUP(OrderData[[#This Row],[Customer ID]],Table2_1[[#All],[Customer ID]],Table2_1[[#All],[Loyalty Card]])</f>
        <v>Yes</v>
      </c>
      <c r="L330" s="2" t="str">
        <f>_xlfn.XLOOKUP(OrderData[[#This Row],[Product ID]],products!A:A,products!C:C)</f>
        <v>L</v>
      </c>
      <c r="M330" s="2">
        <f>_xlfn.XLOOKUP(OrderData[[#This Row],[Product ID]],products!A:A,products!D:D)</f>
        <v>0.5</v>
      </c>
    </row>
    <row r="331" spans="1:13" x14ac:dyDescent="0.25">
      <c r="A331" s="2" t="s">
        <v>682</v>
      </c>
      <c r="B331" s="3">
        <v>44781</v>
      </c>
      <c r="C331" s="2" t="s">
        <v>683</v>
      </c>
      <c r="D331" t="s">
        <v>159</v>
      </c>
      <c r="E331" s="2" t="str" cm="1">
        <f t="array" ref="E331">_xlfn.XLOOKUP(OrderData[[#This Row],[Customer ID]],Table2_1[[#All],[Customer ID]],Table2_1[[#All],[Customer Name]])</f>
        <v>Lisa Goodger</v>
      </c>
      <c r="F331" s="2">
        <v>4</v>
      </c>
      <c r="G331" s="2" t="str">
        <f>VLOOKUP(OrderData[[#This Row],[Product ID]],products!A:B,2,0)</f>
        <v>Rob</v>
      </c>
      <c r="H331" s="2">
        <f>_xlfn.XLOOKUP(D331, products!A:A, products!E:E)</f>
        <v>5.3699999999999992</v>
      </c>
      <c r="I331" s="2">
        <f>OrderData[[#This Row],[Quantity]]*OrderData[[#This Row],[Unit Price]]</f>
        <v>21.479999999999997</v>
      </c>
      <c r="J331" s="2" t="str">
        <f>_xlfn.XLOOKUP(OrderData[[#This Row],[Customer ID]],Table2_1[Customer ID],Table2_1[Country])</f>
        <v>United States</v>
      </c>
      <c r="K331" s="2" t="str" cm="1">
        <f t="array" ref="K331">_xlfn.XLOOKUP(OrderData[[#This Row],[Customer ID]],Table2_1[[#All],[Customer ID]],Table2_1[[#All],[Loyalty Card]])</f>
        <v>Yes</v>
      </c>
      <c r="L331" s="2" t="str">
        <f>_xlfn.XLOOKUP(OrderData[[#This Row],[Product ID]],products!A:A,products!C:C)</f>
        <v>D</v>
      </c>
      <c r="M331" s="2">
        <f>_xlfn.XLOOKUP(OrderData[[#This Row],[Product ID]],products!A:A,products!D:D)</f>
        <v>0.5</v>
      </c>
    </row>
    <row r="332" spans="1:13" x14ac:dyDescent="0.25">
      <c r="A332" s="2" t="s">
        <v>684</v>
      </c>
      <c r="B332" s="3">
        <v>43782</v>
      </c>
      <c r="C332" s="2" t="s">
        <v>661</v>
      </c>
      <c r="D332" t="s">
        <v>159</v>
      </c>
      <c r="E332" s="2" t="str" cm="1">
        <f t="array" ref="E332">_xlfn.XLOOKUP(OrderData[[#This Row],[Customer ID]],Table2_1[[#All],[Customer ID]],Table2_1[[#All],[Customer Name]])</f>
        <v>Selma McMillian</v>
      </c>
      <c r="F332" s="2">
        <v>3</v>
      </c>
      <c r="G332" s="2" t="str">
        <f>VLOOKUP(OrderData[[#This Row],[Product ID]],products!A:B,2,0)</f>
        <v>Rob</v>
      </c>
      <c r="H332" s="2">
        <f>_xlfn.XLOOKUP(D332, products!A:A, products!E:E)</f>
        <v>5.3699999999999992</v>
      </c>
      <c r="I332" s="2">
        <f>OrderData[[#This Row],[Quantity]]*OrderData[[#This Row],[Unit Price]]</f>
        <v>16.11</v>
      </c>
      <c r="J332" s="2" t="str">
        <f>_xlfn.XLOOKUP(OrderData[[#This Row],[Customer ID]],Table2_1[Customer ID],Table2_1[Country])</f>
        <v>United States</v>
      </c>
      <c r="K332" s="2" t="str" cm="1">
        <f t="array" ref="K332">_xlfn.XLOOKUP(OrderData[[#This Row],[Customer ID]],Table2_1[[#All],[Customer ID]],Table2_1[[#All],[Loyalty Card]])</f>
        <v>No</v>
      </c>
      <c r="L332" s="2" t="str">
        <f>_xlfn.XLOOKUP(OrderData[[#This Row],[Product ID]],products!A:A,products!C:C)</f>
        <v>D</v>
      </c>
      <c r="M332" s="2">
        <f>_xlfn.XLOOKUP(OrderData[[#This Row],[Product ID]],products!A:A,products!D:D)</f>
        <v>0.5</v>
      </c>
    </row>
    <row r="333" spans="1:13" x14ac:dyDescent="0.25">
      <c r="A333" s="2" t="s">
        <v>685</v>
      </c>
      <c r="B333" s="3">
        <v>43989</v>
      </c>
      <c r="C333" s="2" t="s">
        <v>686</v>
      </c>
      <c r="D333" t="s">
        <v>54</v>
      </c>
      <c r="E333" s="2" t="str" cm="1">
        <f t="array" ref="E333">_xlfn.XLOOKUP(OrderData[[#This Row],[Customer ID]],Table2_1[[#All],[Customer ID]],Table2_1[[#All],[Customer Name]])</f>
        <v>Corine Drewett</v>
      </c>
      <c r="F333" s="2">
        <v>1</v>
      </c>
      <c r="G333" s="2" t="str">
        <f>VLOOKUP(OrderData[[#This Row],[Product ID]],products!A:B,2,0)</f>
        <v>Rob</v>
      </c>
      <c r="H333" s="2">
        <f>_xlfn.XLOOKUP(D333, products!A:A, products!E:E)</f>
        <v>22.884999999999998</v>
      </c>
      <c r="I333" s="2">
        <f>OrderData[[#This Row],[Quantity]]*OrderData[[#This Row],[Unit Price]]</f>
        <v>22.884999999999998</v>
      </c>
      <c r="J333" s="2" t="str">
        <f>_xlfn.XLOOKUP(OrderData[[#This Row],[Customer ID]],Table2_1[Customer ID],Table2_1[Country])</f>
        <v>United States</v>
      </c>
      <c r="K333" s="2" t="str" cm="1">
        <f t="array" ref="K333">_xlfn.XLOOKUP(OrderData[[#This Row],[Customer ID]],Table2_1[[#All],[Customer ID]],Table2_1[[#All],[Loyalty Card]])</f>
        <v>Yes</v>
      </c>
      <c r="L333" s="2" t="str">
        <f>_xlfn.XLOOKUP(OrderData[[#This Row],[Product ID]],products!A:A,products!C:C)</f>
        <v>M</v>
      </c>
      <c r="M333" s="2">
        <f>_xlfn.XLOOKUP(OrderData[[#This Row],[Product ID]],products!A:A,products!D:D)</f>
        <v>2.5</v>
      </c>
    </row>
    <row r="334" spans="1:13" x14ac:dyDescent="0.25">
      <c r="A334" s="2" t="s">
        <v>687</v>
      </c>
      <c r="B334" s="3">
        <v>43689</v>
      </c>
      <c r="C334" s="2" t="s">
        <v>688</v>
      </c>
      <c r="D334" t="s">
        <v>85</v>
      </c>
      <c r="E334" s="2" t="str" cm="1">
        <f t="array" ref="E334">_xlfn.XLOOKUP(OrderData[[#This Row],[Customer ID]],Table2_1[[#All],[Customer ID]],Table2_1[[#All],[Customer Name]])</f>
        <v>Quinn Parsons</v>
      </c>
      <c r="F334" s="2">
        <v>3</v>
      </c>
      <c r="G334" s="2" t="str">
        <f>VLOOKUP(OrderData[[#This Row],[Product ID]],products!A:B,2,0)</f>
        <v>Ara</v>
      </c>
      <c r="H334" s="2">
        <f>_xlfn.XLOOKUP(D334, products!A:A, products!E:E)</f>
        <v>5.97</v>
      </c>
      <c r="I334" s="2">
        <f>OrderData[[#This Row],[Quantity]]*OrderData[[#This Row],[Unit Price]]</f>
        <v>17.91</v>
      </c>
      <c r="J334" s="2" t="str">
        <f>_xlfn.XLOOKUP(OrderData[[#This Row],[Customer ID]],Table2_1[Customer ID],Table2_1[Country])</f>
        <v>United States</v>
      </c>
      <c r="K334" s="2" t="str" cm="1">
        <f t="array" ref="K334">_xlfn.XLOOKUP(OrderData[[#This Row],[Customer ID]],Table2_1[[#All],[Customer ID]],Table2_1[[#All],[Loyalty Card]])</f>
        <v>Yes</v>
      </c>
      <c r="L334" s="2" t="str">
        <f>_xlfn.XLOOKUP(OrderData[[#This Row],[Product ID]],products!A:A,products!C:C)</f>
        <v>D</v>
      </c>
      <c r="M334" s="2">
        <f>_xlfn.XLOOKUP(OrderData[[#This Row],[Product ID]],products!A:A,products!D:D)</f>
        <v>0.5</v>
      </c>
    </row>
    <row r="335" spans="1:13" x14ac:dyDescent="0.25">
      <c r="A335" s="2" t="s">
        <v>689</v>
      </c>
      <c r="B335" s="3">
        <v>43712</v>
      </c>
      <c r="C335" s="2" t="s">
        <v>690</v>
      </c>
      <c r="D335" t="s">
        <v>35</v>
      </c>
      <c r="E335" s="2" t="str" cm="1">
        <f t="array" ref="E335">_xlfn.XLOOKUP(OrderData[[#This Row],[Customer ID]],Table2_1[[#All],[Customer ID]],Table2_1[[#All],[Customer Name]])</f>
        <v>Vivyan Ceely</v>
      </c>
      <c r="F335" s="2">
        <v>4</v>
      </c>
      <c r="G335" s="2" t="str">
        <f>VLOOKUP(OrderData[[#This Row],[Product ID]],products!A:B,2,0)</f>
        <v>Rob</v>
      </c>
      <c r="H335" s="2">
        <f>_xlfn.XLOOKUP(D335, products!A:A, products!E:E)</f>
        <v>5.97</v>
      </c>
      <c r="I335" s="2">
        <f>OrderData[[#This Row],[Quantity]]*OrderData[[#This Row],[Unit Price]]</f>
        <v>23.88</v>
      </c>
      <c r="J335" s="2" t="str">
        <f>_xlfn.XLOOKUP(OrderData[[#This Row],[Customer ID]],Table2_1[Customer ID],Table2_1[Country])</f>
        <v>United States</v>
      </c>
      <c r="K335" s="2" t="str" cm="1">
        <f t="array" ref="K335">_xlfn.XLOOKUP(OrderData[[#This Row],[Customer ID]],Table2_1[[#All],[Customer ID]],Table2_1[[#All],[Loyalty Card]])</f>
        <v>Yes</v>
      </c>
      <c r="L335" s="2" t="str">
        <f>_xlfn.XLOOKUP(OrderData[[#This Row],[Product ID]],products!A:A,products!C:C)</f>
        <v>M</v>
      </c>
      <c r="M335" s="2">
        <f>_xlfn.XLOOKUP(OrderData[[#This Row],[Product ID]],products!A:A,products!D:D)</f>
        <v>0.5</v>
      </c>
    </row>
    <row r="336" spans="1:13" x14ac:dyDescent="0.25">
      <c r="A336" s="2" t="s">
        <v>691</v>
      </c>
      <c r="B336" s="3">
        <v>43742</v>
      </c>
      <c r="C336" s="2" t="s">
        <v>692</v>
      </c>
      <c r="D336" t="s">
        <v>202</v>
      </c>
      <c r="E336" s="2" t="str" cm="1">
        <f t="array" ref="E336">_xlfn.XLOOKUP(OrderData[[#This Row],[Customer ID]],Table2_1[[#All],[Customer ID]],Table2_1[[#All],[Customer Name]])</f>
        <v>Elonore Goodings</v>
      </c>
      <c r="F336" s="2">
        <v>5</v>
      </c>
      <c r="G336" s="2" t="str">
        <f>VLOOKUP(OrderData[[#This Row],[Product ID]],products!A:B,2,0)</f>
        <v>Rob</v>
      </c>
      <c r="H336" s="2">
        <f>_xlfn.XLOOKUP(D336, products!A:A, products!E:E)</f>
        <v>11.95</v>
      </c>
      <c r="I336" s="2">
        <f>OrderData[[#This Row],[Quantity]]*OrderData[[#This Row],[Unit Price]]</f>
        <v>59.75</v>
      </c>
      <c r="J336" s="2" t="str">
        <f>_xlfn.XLOOKUP(OrderData[[#This Row],[Customer ID]],Table2_1[Customer ID],Table2_1[Country])</f>
        <v>United States</v>
      </c>
      <c r="K336" s="2" t="str" cm="1">
        <f t="array" ref="K336">_xlfn.XLOOKUP(OrderData[[#This Row],[Customer ID]],Table2_1[[#All],[Customer ID]],Table2_1[[#All],[Loyalty Card]])</f>
        <v>No</v>
      </c>
      <c r="L336" s="2" t="str">
        <f>_xlfn.XLOOKUP(OrderData[[#This Row],[Product ID]],products!A:A,products!C:C)</f>
        <v>L</v>
      </c>
      <c r="M336" s="2">
        <f>_xlfn.XLOOKUP(OrderData[[#This Row],[Product ID]],products!A:A,products!D:D)</f>
        <v>1</v>
      </c>
    </row>
    <row r="337" spans="1:13" x14ac:dyDescent="0.25">
      <c r="A337" s="2" t="s">
        <v>693</v>
      </c>
      <c r="B337" s="3">
        <v>43885</v>
      </c>
      <c r="C337" s="2" t="s">
        <v>694</v>
      </c>
      <c r="D337" t="s">
        <v>32</v>
      </c>
      <c r="E337" s="2" t="str" cm="1">
        <f t="array" ref="E337">_xlfn.XLOOKUP(OrderData[[#This Row],[Customer ID]],Table2_1[[#All],[Customer ID]],Table2_1[[#All],[Customer Name]])</f>
        <v>Clement Vasiliev</v>
      </c>
      <c r="F337" s="2">
        <v>6</v>
      </c>
      <c r="G337" s="2" t="str">
        <f>VLOOKUP(OrderData[[#This Row],[Product ID]],products!A:B,2,0)</f>
        <v>Lib</v>
      </c>
      <c r="H337" s="2">
        <f>_xlfn.XLOOKUP(D337, products!A:A, products!E:E)</f>
        <v>4.7549999999999999</v>
      </c>
      <c r="I337" s="2">
        <f>OrderData[[#This Row],[Quantity]]*OrderData[[#This Row],[Unit Price]]</f>
        <v>28.53</v>
      </c>
      <c r="J337" s="2" t="str">
        <f>_xlfn.XLOOKUP(OrderData[[#This Row],[Customer ID]],Table2_1[Customer ID],Table2_1[Country])</f>
        <v>United States</v>
      </c>
      <c r="K337" s="2" t="str" cm="1">
        <f t="array" ref="K337">_xlfn.XLOOKUP(OrderData[[#This Row],[Customer ID]],Table2_1[[#All],[Customer ID]],Table2_1[[#All],[Loyalty Card]])</f>
        <v>Yes</v>
      </c>
      <c r="L337" s="2" t="str">
        <f>_xlfn.XLOOKUP(OrderData[[#This Row],[Product ID]],products!A:A,products!C:C)</f>
        <v>L</v>
      </c>
      <c r="M337" s="2">
        <f>_xlfn.XLOOKUP(OrderData[[#This Row],[Product ID]],products!A:A,products!D:D)</f>
        <v>0.2</v>
      </c>
    </row>
    <row r="338" spans="1:13" x14ac:dyDescent="0.25">
      <c r="A338" s="2" t="s">
        <v>695</v>
      </c>
      <c r="B338" s="3">
        <v>44434</v>
      </c>
      <c r="C338" s="2" t="s">
        <v>696</v>
      </c>
      <c r="D338" t="s">
        <v>74</v>
      </c>
      <c r="E338" s="2" t="str" cm="1">
        <f t="array" ref="E338">_xlfn.XLOOKUP(OrderData[[#This Row],[Customer ID]],Table2_1[[#All],[Customer ID]],Table2_1[[#All],[Customer Name]])</f>
        <v>Terencio O'Moylan</v>
      </c>
      <c r="F338" s="2">
        <v>4</v>
      </c>
      <c r="G338" s="2" t="str">
        <f>VLOOKUP(OrderData[[#This Row],[Product ID]],products!A:B,2,0)</f>
        <v>Ara</v>
      </c>
      <c r="H338" s="2">
        <f>_xlfn.XLOOKUP(D338, products!A:A, products!E:E)</f>
        <v>11.25</v>
      </c>
      <c r="I338" s="2">
        <f>OrderData[[#This Row],[Quantity]]*OrderData[[#This Row],[Unit Price]]</f>
        <v>45</v>
      </c>
      <c r="J338" s="2" t="str">
        <f>_xlfn.XLOOKUP(OrderData[[#This Row],[Customer ID]],Table2_1[Customer ID],Table2_1[Country])</f>
        <v>United Kingdom</v>
      </c>
      <c r="K338" s="2" t="str" cm="1">
        <f t="array" ref="K338">_xlfn.XLOOKUP(OrderData[[#This Row],[Customer ID]],Table2_1[[#All],[Customer ID]],Table2_1[[#All],[Loyalty Card]])</f>
        <v>No</v>
      </c>
      <c r="L338" s="2" t="str">
        <f>_xlfn.XLOOKUP(OrderData[[#This Row],[Product ID]],products!A:A,products!C:C)</f>
        <v>M</v>
      </c>
      <c r="M338" s="2">
        <f>_xlfn.XLOOKUP(OrderData[[#This Row],[Product ID]],products!A:A,products!D:D)</f>
        <v>1</v>
      </c>
    </row>
    <row r="339" spans="1:13" x14ac:dyDescent="0.25">
      <c r="A339" s="2" t="s">
        <v>697</v>
      </c>
      <c r="B339" s="3">
        <v>44472</v>
      </c>
      <c r="C339" s="2" t="s">
        <v>677</v>
      </c>
      <c r="D339" t="s">
        <v>543</v>
      </c>
      <c r="E339" s="2" t="str" cm="1">
        <f t="array" ref="E339">_xlfn.XLOOKUP(OrderData[[#This Row],[Customer ID]],Table2_1[[#All],[Customer ID]],Table2_1[[#All],[Customer Name]])</f>
        <v>Flynn Antony</v>
      </c>
      <c r="F339" s="2">
        <v>2</v>
      </c>
      <c r="G339" s="2" t="str">
        <f>VLOOKUP(OrderData[[#This Row],[Product ID]],products!A:B,2,0)</f>
        <v>Exc</v>
      </c>
      <c r="H339" s="2">
        <f>_xlfn.XLOOKUP(D339, products!A:A, products!E:E)</f>
        <v>27.945</v>
      </c>
      <c r="I339" s="2">
        <f>OrderData[[#This Row],[Quantity]]*OrderData[[#This Row],[Unit Price]]</f>
        <v>55.89</v>
      </c>
      <c r="J339" s="2" t="str">
        <f>_xlfn.XLOOKUP(OrderData[[#This Row],[Customer ID]],Table2_1[Customer ID],Table2_1[Country])</f>
        <v>United States</v>
      </c>
      <c r="K339" s="2" t="str" cm="1">
        <f t="array" ref="K339">_xlfn.XLOOKUP(OrderData[[#This Row],[Customer ID]],Table2_1[[#All],[Customer ID]],Table2_1[[#All],[Loyalty Card]])</f>
        <v>No</v>
      </c>
      <c r="L339" s="2" t="str">
        <f>_xlfn.XLOOKUP(OrderData[[#This Row],[Product ID]],products!A:A,products!C:C)</f>
        <v>D</v>
      </c>
      <c r="M339" s="2">
        <f>_xlfn.XLOOKUP(OrderData[[#This Row],[Product ID]],products!A:A,products!D:D)</f>
        <v>2.5</v>
      </c>
    </row>
    <row r="340" spans="1:13" x14ac:dyDescent="0.25">
      <c r="A340" s="2" t="s">
        <v>698</v>
      </c>
      <c r="B340" s="3">
        <v>43995</v>
      </c>
      <c r="C340" s="2" t="s">
        <v>699</v>
      </c>
      <c r="D340" t="s">
        <v>150</v>
      </c>
      <c r="E340" s="2" t="str" cm="1">
        <f t="array" ref="E340">_xlfn.XLOOKUP(OrderData[[#This Row],[Customer ID]],Table2_1[[#All],[Customer ID]],Table2_1[[#All],[Customer Name]])</f>
        <v>Wyatan Fetherston</v>
      </c>
      <c r="F340" s="2">
        <v>4</v>
      </c>
      <c r="G340" s="2" t="str">
        <f>VLOOKUP(OrderData[[#This Row],[Product ID]],products!A:B,2,0)</f>
        <v>Exc</v>
      </c>
      <c r="H340" s="2">
        <f>_xlfn.XLOOKUP(D340, products!A:A, products!E:E)</f>
        <v>14.85</v>
      </c>
      <c r="I340" s="2">
        <f>OrderData[[#This Row],[Quantity]]*OrderData[[#This Row],[Unit Price]]</f>
        <v>59.4</v>
      </c>
      <c r="J340" s="2" t="str">
        <f>_xlfn.XLOOKUP(OrderData[[#This Row],[Customer ID]],Table2_1[Customer ID],Table2_1[Country])</f>
        <v>United States</v>
      </c>
      <c r="K340" s="2" t="str" cm="1">
        <f t="array" ref="K340">_xlfn.XLOOKUP(OrderData[[#This Row],[Customer ID]],Table2_1[[#All],[Customer ID]],Table2_1[[#All],[Loyalty Card]])</f>
        <v>No</v>
      </c>
      <c r="L340" s="2" t="str">
        <f>_xlfn.XLOOKUP(OrderData[[#This Row],[Product ID]],products!A:A,products!C:C)</f>
        <v>L</v>
      </c>
      <c r="M340" s="2">
        <f>_xlfn.XLOOKUP(OrderData[[#This Row],[Product ID]],products!A:A,products!D:D)</f>
        <v>1</v>
      </c>
    </row>
    <row r="341" spans="1:13" x14ac:dyDescent="0.25">
      <c r="A341" s="2" t="s">
        <v>700</v>
      </c>
      <c r="B341" s="3">
        <v>44256</v>
      </c>
      <c r="C341" s="2" t="s">
        <v>701</v>
      </c>
      <c r="D341" t="s">
        <v>64</v>
      </c>
      <c r="E341" s="2" t="str" cm="1">
        <f t="array" ref="E341">_xlfn.XLOOKUP(OrderData[[#This Row],[Customer ID]],Table2_1[[#All],[Customer ID]],Table2_1[[#All],[Customer Name]])</f>
        <v>Emmaline Rasmus</v>
      </c>
      <c r="F341" s="2">
        <v>2</v>
      </c>
      <c r="G341" s="2" t="str">
        <f>VLOOKUP(OrderData[[#This Row],[Product ID]],products!A:B,2,0)</f>
        <v>Exc</v>
      </c>
      <c r="H341" s="2">
        <f>_xlfn.XLOOKUP(D341, products!A:A, products!E:E)</f>
        <v>3.645</v>
      </c>
      <c r="I341" s="2">
        <f>OrderData[[#This Row],[Quantity]]*OrderData[[#This Row],[Unit Price]]</f>
        <v>7.29</v>
      </c>
      <c r="J341" s="2" t="str">
        <f>_xlfn.XLOOKUP(OrderData[[#This Row],[Customer ID]],Table2_1[Customer ID],Table2_1[Country])</f>
        <v>United States</v>
      </c>
      <c r="K341" s="2" t="str" cm="1">
        <f t="array" ref="K341">_xlfn.XLOOKUP(OrderData[[#This Row],[Customer ID]],Table2_1[[#All],[Customer ID]],Table2_1[[#All],[Loyalty Card]])</f>
        <v>Yes</v>
      </c>
      <c r="L341" s="2" t="str">
        <f>_xlfn.XLOOKUP(OrderData[[#This Row],[Product ID]],products!A:A,products!C:C)</f>
        <v>D</v>
      </c>
      <c r="M341" s="2">
        <f>_xlfn.XLOOKUP(OrderData[[#This Row],[Product ID]],products!A:A,products!D:D)</f>
        <v>0.2</v>
      </c>
    </row>
    <row r="342" spans="1:13" x14ac:dyDescent="0.25">
      <c r="A342" s="2" t="s">
        <v>702</v>
      </c>
      <c r="B342" s="3">
        <v>43528</v>
      </c>
      <c r="C342" s="2" t="s">
        <v>703</v>
      </c>
      <c r="D342" t="s">
        <v>29</v>
      </c>
      <c r="E342" s="2" t="str" cm="1">
        <f t="array" ref="E342">_xlfn.XLOOKUP(OrderData[[#This Row],[Customer ID]],Table2_1[[#All],[Customer ID]],Table2_1[[#All],[Customer Name]])</f>
        <v>Wesley Giorgioni</v>
      </c>
      <c r="F342" s="2">
        <v>1</v>
      </c>
      <c r="G342" s="2" t="str">
        <f>VLOOKUP(OrderData[[#This Row],[Product ID]],products!A:B,2,0)</f>
        <v>Exc</v>
      </c>
      <c r="H342" s="2">
        <f>_xlfn.XLOOKUP(D342, products!A:A, products!E:E)</f>
        <v>7.29</v>
      </c>
      <c r="I342" s="2">
        <f>OrderData[[#This Row],[Quantity]]*OrderData[[#This Row],[Unit Price]]</f>
        <v>7.29</v>
      </c>
      <c r="J342" s="2" t="str">
        <f>_xlfn.XLOOKUP(OrderData[[#This Row],[Customer ID]],Table2_1[Customer ID],Table2_1[Country])</f>
        <v>United States</v>
      </c>
      <c r="K342" s="2" t="str" cm="1">
        <f t="array" ref="K342">_xlfn.XLOOKUP(OrderData[[#This Row],[Customer ID]],Table2_1[[#All],[Customer ID]],Table2_1[[#All],[Loyalty Card]])</f>
        <v>Yes</v>
      </c>
      <c r="L342" s="2" t="str">
        <f>_xlfn.XLOOKUP(OrderData[[#This Row],[Product ID]],products!A:A,products!C:C)</f>
        <v>D</v>
      </c>
      <c r="M342" s="2">
        <f>_xlfn.XLOOKUP(OrderData[[#This Row],[Product ID]],products!A:A,products!D:D)</f>
        <v>0.5</v>
      </c>
    </row>
    <row r="343" spans="1:13" x14ac:dyDescent="0.25">
      <c r="A343" s="2" t="s">
        <v>704</v>
      </c>
      <c r="B343" s="3">
        <v>43751</v>
      </c>
      <c r="C343" s="2" t="s">
        <v>705</v>
      </c>
      <c r="D343" t="s">
        <v>189</v>
      </c>
      <c r="E343" s="2" t="str" cm="1">
        <f t="array" ref="E343">_xlfn.XLOOKUP(OrderData[[#This Row],[Customer ID]],Table2_1[[#All],[Customer ID]],Table2_1[[#All],[Customer Name]])</f>
        <v>Lucienne Scargle</v>
      </c>
      <c r="F343" s="2">
        <v>2</v>
      </c>
      <c r="G343" s="2" t="str">
        <f>VLOOKUP(OrderData[[#This Row],[Product ID]],products!A:B,2,0)</f>
        <v>Exc</v>
      </c>
      <c r="H343" s="2">
        <f>_xlfn.XLOOKUP(D343, products!A:A, products!E:E)</f>
        <v>8.91</v>
      </c>
      <c r="I343" s="2">
        <f>OrderData[[#This Row],[Quantity]]*OrderData[[#This Row],[Unit Price]]</f>
        <v>17.82</v>
      </c>
      <c r="J343" s="2" t="str">
        <f>_xlfn.XLOOKUP(OrderData[[#This Row],[Customer ID]],Table2_1[Customer ID],Table2_1[Country])</f>
        <v>United States</v>
      </c>
      <c r="K343" s="2" t="str" cm="1">
        <f t="array" ref="K343">_xlfn.XLOOKUP(OrderData[[#This Row],[Customer ID]],Table2_1[[#All],[Customer ID]],Table2_1[[#All],[Loyalty Card]])</f>
        <v>No</v>
      </c>
      <c r="L343" s="2" t="str">
        <f>_xlfn.XLOOKUP(OrderData[[#This Row],[Product ID]],products!A:A,products!C:C)</f>
        <v>L</v>
      </c>
      <c r="M343" s="2">
        <f>_xlfn.XLOOKUP(OrderData[[#This Row],[Product ID]],products!A:A,products!D:D)</f>
        <v>0.5</v>
      </c>
    </row>
    <row r="344" spans="1:13" x14ac:dyDescent="0.25">
      <c r="A344" s="2" t="s">
        <v>704</v>
      </c>
      <c r="B344" s="3">
        <v>43751</v>
      </c>
      <c r="C344" s="2" t="s">
        <v>705</v>
      </c>
      <c r="D344" t="s">
        <v>136</v>
      </c>
      <c r="E344" s="2" t="str" cm="1">
        <f t="array" ref="E344">_xlfn.XLOOKUP(OrderData[[#This Row],[Customer ID]],Table2_1[[#All],[Customer ID]],Table2_1[[#All],[Customer Name]])</f>
        <v>Lucienne Scargle</v>
      </c>
      <c r="F344" s="2">
        <v>5</v>
      </c>
      <c r="G344" s="2" t="str">
        <f>VLOOKUP(OrderData[[#This Row],[Product ID]],products!A:B,2,0)</f>
        <v>Lib</v>
      </c>
      <c r="H344" s="2">
        <f>_xlfn.XLOOKUP(D344, products!A:A, products!E:E)</f>
        <v>7.77</v>
      </c>
      <c r="I344" s="2">
        <f>OrderData[[#This Row],[Quantity]]*OrderData[[#This Row],[Unit Price]]</f>
        <v>38.849999999999994</v>
      </c>
      <c r="J344" s="2" t="str">
        <f>_xlfn.XLOOKUP(OrderData[[#This Row],[Customer ID]],Table2_1[Customer ID],Table2_1[Country])</f>
        <v>United States</v>
      </c>
      <c r="K344" s="2" t="str" cm="1">
        <f t="array" ref="K344">_xlfn.XLOOKUP(OrderData[[#This Row],[Customer ID]],Table2_1[[#All],[Customer ID]],Table2_1[[#All],[Loyalty Card]])</f>
        <v>No</v>
      </c>
      <c r="L344" s="2" t="str">
        <f>_xlfn.XLOOKUP(OrderData[[#This Row],[Product ID]],products!A:A,products!C:C)</f>
        <v>D</v>
      </c>
      <c r="M344" s="2">
        <f>_xlfn.XLOOKUP(OrderData[[#This Row],[Product ID]],products!A:A,products!D:D)</f>
        <v>0.5</v>
      </c>
    </row>
    <row r="345" spans="1:13" x14ac:dyDescent="0.25">
      <c r="A345" s="2" t="s">
        <v>706</v>
      </c>
      <c r="B345" s="3">
        <v>43692</v>
      </c>
      <c r="C345" s="2" t="s">
        <v>707</v>
      </c>
      <c r="D345" t="s">
        <v>159</v>
      </c>
      <c r="E345" s="2" t="str" cm="1">
        <f t="array" ref="E345">_xlfn.XLOOKUP(OrderData[[#This Row],[Customer ID]],Table2_1[[#All],[Customer ID]],Table2_1[[#All],[Customer Name]])</f>
        <v>Noam Climance</v>
      </c>
      <c r="F345" s="2">
        <v>6</v>
      </c>
      <c r="G345" s="2" t="str">
        <f>VLOOKUP(OrderData[[#This Row],[Product ID]],products!A:B,2,0)</f>
        <v>Rob</v>
      </c>
      <c r="H345" s="2">
        <f>_xlfn.XLOOKUP(D345, products!A:A, products!E:E)</f>
        <v>5.3699999999999992</v>
      </c>
      <c r="I345" s="2">
        <f>OrderData[[#This Row],[Quantity]]*OrderData[[#This Row],[Unit Price]]</f>
        <v>32.22</v>
      </c>
      <c r="J345" s="2" t="str">
        <f>_xlfn.XLOOKUP(OrderData[[#This Row],[Customer ID]],Table2_1[Customer ID],Table2_1[Country])</f>
        <v>United States</v>
      </c>
      <c r="K345" s="2" t="str" cm="1">
        <f t="array" ref="K345">_xlfn.XLOOKUP(OrderData[[#This Row],[Customer ID]],Table2_1[[#All],[Customer ID]],Table2_1[[#All],[Loyalty Card]])</f>
        <v>No</v>
      </c>
      <c r="L345" s="2" t="str">
        <f>_xlfn.XLOOKUP(OrderData[[#This Row],[Product ID]],products!A:A,products!C:C)</f>
        <v>D</v>
      </c>
      <c r="M345" s="2">
        <f>_xlfn.XLOOKUP(OrderData[[#This Row],[Product ID]],products!A:A,products!D:D)</f>
        <v>0.5</v>
      </c>
    </row>
    <row r="346" spans="1:13" x14ac:dyDescent="0.25">
      <c r="A346" s="2" t="s">
        <v>708</v>
      </c>
      <c r="B346" s="3">
        <v>44529</v>
      </c>
      <c r="C346" s="2" t="s">
        <v>709</v>
      </c>
      <c r="D346" t="s">
        <v>15</v>
      </c>
      <c r="E346" s="2" t="str" cm="1">
        <f t="array" ref="E346">_xlfn.XLOOKUP(OrderData[[#This Row],[Customer ID]],Table2_1[[#All],[Customer ID]],Table2_1[[#All],[Customer Name]])</f>
        <v>Catarina Donn</v>
      </c>
      <c r="F346" s="2">
        <v>2</v>
      </c>
      <c r="G346" s="2" t="str">
        <f>VLOOKUP(OrderData[[#This Row],[Product ID]],products!A:B,2,0)</f>
        <v>Rob</v>
      </c>
      <c r="H346" s="2">
        <f>_xlfn.XLOOKUP(D346, products!A:A, products!E:E)</f>
        <v>9.9499999999999993</v>
      </c>
      <c r="I346" s="2">
        <f>OrderData[[#This Row],[Quantity]]*OrderData[[#This Row],[Unit Price]]</f>
        <v>19.899999999999999</v>
      </c>
      <c r="J346" s="2" t="str">
        <f>_xlfn.XLOOKUP(OrderData[[#This Row],[Customer ID]],Table2_1[Customer ID],Table2_1[Country])</f>
        <v>Ireland</v>
      </c>
      <c r="K346" s="2" t="str" cm="1">
        <f t="array" ref="K346">_xlfn.XLOOKUP(OrderData[[#This Row],[Customer ID]],Table2_1[[#All],[Customer ID]],Table2_1[[#All],[Loyalty Card]])</f>
        <v>Yes</v>
      </c>
      <c r="L346" s="2" t="str">
        <f>_xlfn.XLOOKUP(OrderData[[#This Row],[Product ID]],products!A:A,products!C:C)</f>
        <v>M</v>
      </c>
      <c r="M346" s="2">
        <f>_xlfn.XLOOKUP(OrderData[[#This Row],[Product ID]],products!A:A,products!D:D)</f>
        <v>1</v>
      </c>
    </row>
    <row r="347" spans="1:13" x14ac:dyDescent="0.25">
      <c r="A347" s="2" t="s">
        <v>710</v>
      </c>
      <c r="B347" s="3">
        <v>43849</v>
      </c>
      <c r="C347" s="2" t="s">
        <v>711</v>
      </c>
      <c r="D347" t="s">
        <v>202</v>
      </c>
      <c r="E347" s="2" t="str" cm="1">
        <f t="array" ref="E347">_xlfn.XLOOKUP(OrderData[[#This Row],[Customer ID]],Table2_1[[#All],[Customer ID]],Table2_1[[#All],[Customer Name]])</f>
        <v>Ameline Snazle</v>
      </c>
      <c r="F347" s="2">
        <v>5</v>
      </c>
      <c r="G347" s="2" t="str">
        <f>VLOOKUP(OrderData[[#This Row],[Product ID]],products!A:B,2,0)</f>
        <v>Rob</v>
      </c>
      <c r="H347" s="2">
        <f>_xlfn.XLOOKUP(D347, products!A:A, products!E:E)</f>
        <v>11.95</v>
      </c>
      <c r="I347" s="2">
        <f>OrderData[[#This Row],[Quantity]]*OrderData[[#This Row],[Unit Price]]</f>
        <v>59.75</v>
      </c>
      <c r="J347" s="2" t="str">
        <f>_xlfn.XLOOKUP(OrderData[[#This Row],[Customer ID]],Table2_1[Customer ID],Table2_1[Country])</f>
        <v>United States</v>
      </c>
      <c r="K347" s="2" t="str" cm="1">
        <f t="array" ref="K347">_xlfn.XLOOKUP(OrderData[[#This Row],[Customer ID]],Table2_1[[#All],[Customer ID]],Table2_1[[#All],[Loyalty Card]])</f>
        <v>No</v>
      </c>
      <c r="L347" s="2" t="str">
        <f>_xlfn.XLOOKUP(OrderData[[#This Row],[Product ID]],products!A:A,products!C:C)</f>
        <v>L</v>
      </c>
      <c r="M347" s="2">
        <f>_xlfn.XLOOKUP(OrderData[[#This Row],[Product ID]],products!A:A,products!D:D)</f>
        <v>1</v>
      </c>
    </row>
    <row r="348" spans="1:13" x14ac:dyDescent="0.25">
      <c r="A348" s="2" t="s">
        <v>712</v>
      </c>
      <c r="B348" s="3">
        <v>44344</v>
      </c>
      <c r="C348" s="2" t="s">
        <v>713</v>
      </c>
      <c r="D348" t="s">
        <v>205</v>
      </c>
      <c r="E348" s="2" t="str" cm="1">
        <f t="array" ref="E348">_xlfn.XLOOKUP(OrderData[[#This Row],[Customer ID]],Table2_1[[#All],[Customer ID]],Table2_1[[#All],[Customer Name]])</f>
        <v>Rebeka Worg</v>
      </c>
      <c r="F348" s="2">
        <v>3</v>
      </c>
      <c r="G348" s="2" t="str">
        <f>VLOOKUP(OrderData[[#This Row],[Product ID]],products!A:B,2,0)</f>
        <v>Ara</v>
      </c>
      <c r="H348" s="2">
        <f>_xlfn.XLOOKUP(D348, products!A:A, products!E:E)</f>
        <v>7.77</v>
      </c>
      <c r="I348" s="2">
        <f>OrderData[[#This Row],[Quantity]]*OrderData[[#This Row],[Unit Price]]</f>
        <v>23.31</v>
      </c>
      <c r="J348" s="2" t="str">
        <f>_xlfn.XLOOKUP(OrderData[[#This Row],[Customer ID]],Table2_1[Customer ID],Table2_1[Country])</f>
        <v>United States</v>
      </c>
      <c r="K348" s="2" t="str" cm="1">
        <f t="array" ref="K348">_xlfn.XLOOKUP(OrderData[[#This Row],[Customer ID]],Table2_1[[#All],[Customer ID]],Table2_1[[#All],[Loyalty Card]])</f>
        <v>Yes</v>
      </c>
      <c r="L348" s="2" t="str">
        <f>_xlfn.XLOOKUP(OrderData[[#This Row],[Product ID]],products!A:A,products!C:C)</f>
        <v>L</v>
      </c>
      <c r="M348" s="2">
        <f>_xlfn.XLOOKUP(OrderData[[#This Row],[Product ID]],products!A:A,products!D:D)</f>
        <v>0.5</v>
      </c>
    </row>
    <row r="349" spans="1:13" x14ac:dyDescent="0.25">
      <c r="A349" s="2" t="s">
        <v>714</v>
      </c>
      <c r="B349" s="3">
        <v>44576</v>
      </c>
      <c r="C349" s="2" t="s">
        <v>715</v>
      </c>
      <c r="D349" t="s">
        <v>109</v>
      </c>
      <c r="E349" s="2" t="str" cm="1">
        <f t="array" ref="E349">_xlfn.XLOOKUP(OrderData[[#This Row],[Customer ID]],Table2_1[[#All],[Customer ID]],Table2_1[[#All],[Customer Name]])</f>
        <v>Lewes Danes</v>
      </c>
      <c r="F349" s="2">
        <v>3</v>
      </c>
      <c r="G349" s="2" t="str">
        <f>VLOOKUP(OrderData[[#This Row],[Product ID]],products!A:B,2,0)</f>
        <v>Lib</v>
      </c>
      <c r="H349" s="2">
        <f>_xlfn.XLOOKUP(D349, products!A:A, products!E:E)</f>
        <v>14.55</v>
      </c>
      <c r="I349" s="2">
        <f>OrderData[[#This Row],[Quantity]]*OrderData[[#This Row],[Unit Price]]</f>
        <v>43.650000000000006</v>
      </c>
      <c r="J349" s="2" t="str">
        <f>_xlfn.XLOOKUP(OrderData[[#This Row],[Customer ID]],Table2_1[Customer ID],Table2_1[Country])</f>
        <v>United States</v>
      </c>
      <c r="K349" s="2" t="str" cm="1">
        <f t="array" ref="K349">_xlfn.XLOOKUP(OrderData[[#This Row],[Customer ID]],Table2_1[[#All],[Customer ID]],Table2_1[[#All],[Loyalty Card]])</f>
        <v>No</v>
      </c>
      <c r="L349" s="2" t="str">
        <f>_xlfn.XLOOKUP(OrderData[[#This Row],[Product ID]],products!A:A,products!C:C)</f>
        <v>M</v>
      </c>
      <c r="M349" s="2">
        <f>_xlfn.XLOOKUP(OrderData[[#This Row],[Product ID]],products!A:A,products!D:D)</f>
        <v>1</v>
      </c>
    </row>
    <row r="350" spans="1:13" x14ac:dyDescent="0.25">
      <c r="A350" s="2" t="s">
        <v>716</v>
      </c>
      <c r="B350" s="3">
        <v>43803</v>
      </c>
      <c r="C350" s="2" t="s">
        <v>717</v>
      </c>
      <c r="D350" t="s">
        <v>43</v>
      </c>
      <c r="E350" s="2" t="str" cm="1">
        <f t="array" ref="E350">_xlfn.XLOOKUP(OrderData[[#This Row],[Customer ID]],Table2_1[[#All],[Customer ID]],Table2_1[[#All],[Customer Name]])</f>
        <v>Shelli Keynd</v>
      </c>
      <c r="F350" s="2">
        <v>6</v>
      </c>
      <c r="G350" s="2" t="str">
        <f>VLOOKUP(OrderData[[#This Row],[Product ID]],products!A:B,2,0)</f>
        <v>Exc</v>
      </c>
      <c r="H350" s="2">
        <f>_xlfn.XLOOKUP(D350, products!A:A, products!E:E)</f>
        <v>34.154999999999994</v>
      </c>
      <c r="I350" s="2">
        <f>OrderData[[#This Row],[Quantity]]*OrderData[[#This Row],[Unit Price]]</f>
        <v>204.92999999999995</v>
      </c>
      <c r="J350" s="2" t="str">
        <f>_xlfn.XLOOKUP(OrderData[[#This Row],[Customer ID]],Table2_1[Customer ID],Table2_1[Country])</f>
        <v>United States</v>
      </c>
      <c r="K350" s="2" t="str" cm="1">
        <f t="array" ref="K350">_xlfn.XLOOKUP(OrderData[[#This Row],[Customer ID]],Table2_1[[#All],[Customer ID]],Table2_1[[#All],[Loyalty Card]])</f>
        <v>No</v>
      </c>
      <c r="L350" s="2" t="str">
        <f>_xlfn.XLOOKUP(OrderData[[#This Row],[Product ID]],products!A:A,products!C:C)</f>
        <v>L</v>
      </c>
      <c r="M350" s="2">
        <f>_xlfn.XLOOKUP(OrderData[[#This Row],[Product ID]],products!A:A,products!D:D)</f>
        <v>2.5</v>
      </c>
    </row>
    <row r="351" spans="1:13" x14ac:dyDescent="0.25">
      <c r="A351" s="2" t="s">
        <v>718</v>
      </c>
      <c r="B351" s="3">
        <v>44743</v>
      </c>
      <c r="C351" s="2" t="s">
        <v>719</v>
      </c>
      <c r="D351" t="s">
        <v>195</v>
      </c>
      <c r="E351" s="2" t="str" cm="1">
        <f t="array" ref="E351">_xlfn.XLOOKUP(OrderData[[#This Row],[Customer ID]],Table2_1[[#All],[Customer ID]],Table2_1[[#All],[Customer Name]])</f>
        <v>Dell Daveridge</v>
      </c>
      <c r="F351" s="2">
        <v>4</v>
      </c>
      <c r="G351" s="2" t="str">
        <f>VLOOKUP(OrderData[[#This Row],[Product ID]],products!A:B,2,0)</f>
        <v>Rob</v>
      </c>
      <c r="H351" s="2">
        <f>_xlfn.XLOOKUP(D351, products!A:A, products!E:E)</f>
        <v>3.5849999999999995</v>
      </c>
      <c r="I351" s="2">
        <f>OrderData[[#This Row],[Quantity]]*OrderData[[#This Row],[Unit Price]]</f>
        <v>14.339999999999998</v>
      </c>
      <c r="J351" s="2" t="str">
        <f>_xlfn.XLOOKUP(OrderData[[#This Row],[Customer ID]],Table2_1[Customer ID],Table2_1[Country])</f>
        <v>United States</v>
      </c>
      <c r="K351" s="2" t="str" cm="1">
        <f t="array" ref="K351">_xlfn.XLOOKUP(OrderData[[#This Row],[Customer ID]],Table2_1[[#All],[Customer ID]],Table2_1[[#All],[Loyalty Card]])</f>
        <v>No</v>
      </c>
      <c r="L351" s="2" t="str">
        <f>_xlfn.XLOOKUP(OrderData[[#This Row],[Product ID]],products!A:A,products!C:C)</f>
        <v>L</v>
      </c>
      <c r="M351" s="2">
        <f>_xlfn.XLOOKUP(OrderData[[#This Row],[Product ID]],products!A:A,products!D:D)</f>
        <v>0.2</v>
      </c>
    </row>
    <row r="352" spans="1:13" x14ac:dyDescent="0.25">
      <c r="A352" s="2" t="s">
        <v>720</v>
      </c>
      <c r="B352" s="3">
        <v>43592</v>
      </c>
      <c r="C352" s="2" t="s">
        <v>721</v>
      </c>
      <c r="D352" t="s">
        <v>85</v>
      </c>
      <c r="E352" s="2" t="str" cm="1">
        <f t="array" ref="E352">_xlfn.XLOOKUP(OrderData[[#This Row],[Customer ID]],Table2_1[[#All],[Customer ID]],Table2_1[[#All],[Customer Name]])</f>
        <v>Joshuah Awdry</v>
      </c>
      <c r="F352" s="2">
        <v>4</v>
      </c>
      <c r="G352" s="2" t="str">
        <f>VLOOKUP(OrderData[[#This Row],[Product ID]],products!A:B,2,0)</f>
        <v>Ara</v>
      </c>
      <c r="H352" s="2">
        <f>_xlfn.XLOOKUP(D352, products!A:A, products!E:E)</f>
        <v>5.97</v>
      </c>
      <c r="I352" s="2">
        <f>OrderData[[#This Row],[Quantity]]*OrderData[[#This Row],[Unit Price]]</f>
        <v>23.88</v>
      </c>
      <c r="J352" s="2" t="str">
        <f>_xlfn.XLOOKUP(OrderData[[#This Row],[Customer ID]],Table2_1[Customer ID],Table2_1[Country])</f>
        <v>United States</v>
      </c>
      <c r="K352" s="2" t="str" cm="1">
        <f t="array" ref="K352">_xlfn.XLOOKUP(OrderData[[#This Row],[Customer ID]],Table2_1[[#All],[Customer ID]],Table2_1[[#All],[Loyalty Card]])</f>
        <v>No</v>
      </c>
      <c r="L352" s="2" t="str">
        <f>_xlfn.XLOOKUP(OrderData[[#This Row],[Product ID]],products!A:A,products!C:C)</f>
        <v>D</v>
      </c>
      <c r="M352" s="2">
        <f>_xlfn.XLOOKUP(OrderData[[#This Row],[Product ID]],products!A:A,products!D:D)</f>
        <v>0.5</v>
      </c>
    </row>
    <row r="353" spans="1:13" x14ac:dyDescent="0.25">
      <c r="A353" s="2" t="s">
        <v>722</v>
      </c>
      <c r="B353" s="3">
        <v>44066</v>
      </c>
      <c r="C353" s="2" t="s">
        <v>723</v>
      </c>
      <c r="D353" t="s">
        <v>74</v>
      </c>
      <c r="E353" s="2" t="str" cm="1">
        <f t="array" ref="E353">_xlfn.XLOOKUP(OrderData[[#This Row],[Customer ID]],Table2_1[[#All],[Customer ID]],Table2_1[[#All],[Customer Name]])</f>
        <v>Ethel Ryles</v>
      </c>
      <c r="F353" s="2">
        <v>2</v>
      </c>
      <c r="G353" s="2" t="str">
        <f>VLOOKUP(OrderData[[#This Row],[Product ID]],products!A:B,2,0)</f>
        <v>Ara</v>
      </c>
      <c r="H353" s="2">
        <f>_xlfn.XLOOKUP(D353, products!A:A, products!E:E)</f>
        <v>11.25</v>
      </c>
      <c r="I353" s="2">
        <f>OrderData[[#This Row],[Quantity]]*OrderData[[#This Row],[Unit Price]]</f>
        <v>22.5</v>
      </c>
      <c r="J353" s="2" t="str">
        <f>_xlfn.XLOOKUP(OrderData[[#This Row],[Customer ID]],Table2_1[Customer ID],Table2_1[Country])</f>
        <v>United States</v>
      </c>
      <c r="K353" s="2" t="str" cm="1">
        <f t="array" ref="K353">_xlfn.XLOOKUP(OrderData[[#This Row],[Customer ID]],Table2_1[[#All],[Customer ID]],Table2_1[[#All],[Loyalty Card]])</f>
        <v>No</v>
      </c>
      <c r="L353" s="2" t="str">
        <f>_xlfn.XLOOKUP(OrderData[[#This Row],[Product ID]],products!A:A,products!C:C)</f>
        <v>M</v>
      </c>
      <c r="M353" s="2">
        <f>_xlfn.XLOOKUP(OrderData[[#This Row],[Product ID]],products!A:A,products!D:D)</f>
        <v>1</v>
      </c>
    </row>
    <row r="354" spans="1:13" x14ac:dyDescent="0.25">
      <c r="A354" s="2" t="s">
        <v>724</v>
      </c>
      <c r="B354" s="3">
        <v>43984</v>
      </c>
      <c r="C354" s="2" t="s">
        <v>677</v>
      </c>
      <c r="D354" t="s">
        <v>29</v>
      </c>
      <c r="E354" s="2" t="str" cm="1">
        <f t="array" ref="E354">_xlfn.XLOOKUP(OrderData[[#This Row],[Customer ID]],Table2_1[[#All],[Customer ID]],Table2_1[[#All],[Customer Name]])</f>
        <v>Flynn Antony</v>
      </c>
      <c r="F354" s="2">
        <v>5</v>
      </c>
      <c r="G354" s="2" t="str">
        <f>VLOOKUP(OrderData[[#This Row],[Product ID]],products!A:B,2,0)</f>
        <v>Exc</v>
      </c>
      <c r="H354" s="2">
        <f>_xlfn.XLOOKUP(D354, products!A:A, products!E:E)</f>
        <v>7.29</v>
      </c>
      <c r="I354" s="2">
        <f>OrderData[[#This Row],[Quantity]]*OrderData[[#This Row],[Unit Price]]</f>
        <v>36.450000000000003</v>
      </c>
      <c r="J354" s="2" t="str">
        <f>_xlfn.XLOOKUP(OrderData[[#This Row],[Customer ID]],Table2_1[Customer ID],Table2_1[Country])</f>
        <v>United States</v>
      </c>
      <c r="K354" s="2" t="str" cm="1">
        <f t="array" ref="K354">_xlfn.XLOOKUP(OrderData[[#This Row],[Customer ID]],Table2_1[[#All],[Customer ID]],Table2_1[[#All],[Loyalty Card]])</f>
        <v>No</v>
      </c>
      <c r="L354" s="2" t="str">
        <f>_xlfn.XLOOKUP(OrderData[[#This Row],[Product ID]],products!A:A,products!C:C)</f>
        <v>D</v>
      </c>
      <c r="M354" s="2">
        <f>_xlfn.XLOOKUP(OrderData[[#This Row],[Product ID]],products!A:A,products!D:D)</f>
        <v>0.5</v>
      </c>
    </row>
    <row r="355" spans="1:13" x14ac:dyDescent="0.25">
      <c r="A355" s="2" t="s">
        <v>725</v>
      </c>
      <c r="B355" s="3">
        <v>43860</v>
      </c>
      <c r="C355" s="2" t="s">
        <v>726</v>
      </c>
      <c r="D355" t="s">
        <v>80</v>
      </c>
      <c r="E355" s="2" t="str" cm="1">
        <f t="array" ref="E355">_xlfn.XLOOKUP(OrderData[[#This Row],[Customer ID]],Table2_1[[#All],[Customer ID]],Table2_1[[#All],[Customer Name]])</f>
        <v>Maitilde Boxill</v>
      </c>
      <c r="F355" s="2">
        <v>4</v>
      </c>
      <c r="G355" s="2" t="str">
        <f>VLOOKUP(OrderData[[#This Row],[Product ID]],products!A:B,2,0)</f>
        <v>Ara</v>
      </c>
      <c r="H355" s="2">
        <f>_xlfn.XLOOKUP(D355, products!A:A, products!E:E)</f>
        <v>6.75</v>
      </c>
      <c r="I355" s="2">
        <f>OrderData[[#This Row],[Quantity]]*OrderData[[#This Row],[Unit Price]]</f>
        <v>27</v>
      </c>
      <c r="J355" s="2" t="str">
        <f>_xlfn.XLOOKUP(OrderData[[#This Row],[Customer ID]],Table2_1[Customer ID],Table2_1[Country])</f>
        <v>United States</v>
      </c>
      <c r="K355" s="2" t="str" cm="1">
        <f t="array" ref="K355">_xlfn.XLOOKUP(OrderData[[#This Row],[Customer ID]],Table2_1[[#All],[Customer ID]],Table2_1[[#All],[Loyalty Card]])</f>
        <v>Yes</v>
      </c>
      <c r="L355" s="2" t="str">
        <f>_xlfn.XLOOKUP(OrderData[[#This Row],[Product ID]],products!A:A,products!C:C)</f>
        <v>M</v>
      </c>
      <c r="M355" s="2">
        <f>_xlfn.XLOOKUP(OrderData[[#This Row],[Product ID]],products!A:A,products!D:D)</f>
        <v>0.5</v>
      </c>
    </row>
    <row r="356" spans="1:13" x14ac:dyDescent="0.25">
      <c r="A356" s="2" t="s">
        <v>727</v>
      </c>
      <c r="B356" s="3">
        <v>43876</v>
      </c>
      <c r="C356" s="2" t="s">
        <v>728</v>
      </c>
      <c r="D356" t="s">
        <v>184</v>
      </c>
      <c r="E356" s="2" t="str" cm="1">
        <f t="array" ref="E356">_xlfn.XLOOKUP(OrderData[[#This Row],[Customer ID]],Table2_1[[#All],[Customer ID]],Table2_1[[#All],[Customer Name]])</f>
        <v>Jodee Caldicott</v>
      </c>
      <c r="F356" s="2">
        <v>6</v>
      </c>
      <c r="G356" s="2" t="str">
        <f>VLOOKUP(OrderData[[#This Row],[Product ID]],products!A:B,2,0)</f>
        <v>Ara</v>
      </c>
      <c r="H356" s="2">
        <f>_xlfn.XLOOKUP(D356, products!A:A, products!E:E)</f>
        <v>25.874999999999996</v>
      </c>
      <c r="I356" s="2">
        <f>OrderData[[#This Row],[Quantity]]*OrderData[[#This Row],[Unit Price]]</f>
        <v>155.24999999999997</v>
      </c>
      <c r="J356" s="2" t="str">
        <f>_xlfn.XLOOKUP(OrderData[[#This Row],[Customer ID]],Table2_1[Customer ID],Table2_1[Country])</f>
        <v>United States</v>
      </c>
      <c r="K356" s="2" t="str" cm="1">
        <f t="array" ref="K356">_xlfn.XLOOKUP(OrderData[[#This Row],[Customer ID]],Table2_1[[#All],[Customer ID]],Table2_1[[#All],[Loyalty Card]])</f>
        <v>No</v>
      </c>
      <c r="L356" s="2" t="str">
        <f>_xlfn.XLOOKUP(OrderData[[#This Row],[Product ID]],products!A:A,products!C:C)</f>
        <v>M</v>
      </c>
      <c r="M356" s="2">
        <f>_xlfn.XLOOKUP(OrderData[[#This Row],[Product ID]],products!A:A,products!D:D)</f>
        <v>2.5</v>
      </c>
    </row>
    <row r="357" spans="1:13" x14ac:dyDescent="0.25">
      <c r="A357" s="2" t="s">
        <v>729</v>
      </c>
      <c r="B357" s="3">
        <v>44358</v>
      </c>
      <c r="C357" s="2" t="s">
        <v>730</v>
      </c>
      <c r="D357" t="s">
        <v>131</v>
      </c>
      <c r="E357" s="2" t="str" cm="1">
        <f t="array" ref="E357">_xlfn.XLOOKUP(OrderData[[#This Row],[Customer ID]],Table2_1[[#All],[Customer ID]],Table2_1[[#All],[Customer Name]])</f>
        <v>Marianna Vedmore</v>
      </c>
      <c r="F357" s="2">
        <v>5</v>
      </c>
      <c r="G357" s="2" t="str">
        <f>VLOOKUP(OrderData[[#This Row],[Product ID]],products!A:B,2,0)</f>
        <v>Ara</v>
      </c>
      <c r="H357" s="2">
        <f>_xlfn.XLOOKUP(D357, products!A:A, products!E:E)</f>
        <v>22.884999999999998</v>
      </c>
      <c r="I357" s="2">
        <f>OrderData[[#This Row],[Quantity]]*OrderData[[#This Row],[Unit Price]]</f>
        <v>114.42499999999998</v>
      </c>
      <c r="J357" s="2" t="str">
        <f>_xlfn.XLOOKUP(OrderData[[#This Row],[Customer ID]],Table2_1[Customer ID],Table2_1[Country])</f>
        <v>United States</v>
      </c>
      <c r="K357" s="2" t="str" cm="1">
        <f t="array" ref="K357">_xlfn.XLOOKUP(OrderData[[#This Row],[Customer ID]],Table2_1[[#All],[Customer ID]],Table2_1[[#All],[Loyalty Card]])</f>
        <v>Yes</v>
      </c>
      <c r="L357" s="2" t="str">
        <f>_xlfn.XLOOKUP(OrderData[[#This Row],[Product ID]],products!A:A,products!C:C)</f>
        <v>D</v>
      </c>
      <c r="M357" s="2">
        <f>_xlfn.XLOOKUP(OrderData[[#This Row],[Product ID]],products!A:A,products!D:D)</f>
        <v>2.5</v>
      </c>
    </row>
    <row r="358" spans="1:13" x14ac:dyDescent="0.25">
      <c r="A358" s="2" t="s">
        <v>731</v>
      </c>
      <c r="B358" s="3">
        <v>44631</v>
      </c>
      <c r="C358" s="2" t="s">
        <v>732</v>
      </c>
      <c r="D358" t="s">
        <v>26</v>
      </c>
      <c r="E358" s="2" t="str" cm="1">
        <f t="array" ref="E358">_xlfn.XLOOKUP(OrderData[[#This Row],[Customer ID]],Table2_1[[#All],[Customer ID]],Table2_1[[#All],[Customer Name]])</f>
        <v>Willey Romao</v>
      </c>
      <c r="F358" s="2">
        <v>4</v>
      </c>
      <c r="G358" s="2" t="str">
        <f>VLOOKUP(OrderData[[#This Row],[Product ID]],products!A:B,2,0)</f>
        <v>Lib</v>
      </c>
      <c r="H358" s="2">
        <f>_xlfn.XLOOKUP(D358, products!A:A, products!E:E)</f>
        <v>12.95</v>
      </c>
      <c r="I358" s="2">
        <f>OrderData[[#This Row],[Quantity]]*OrderData[[#This Row],[Unit Price]]</f>
        <v>51.8</v>
      </c>
      <c r="J358" s="2" t="str">
        <f>_xlfn.XLOOKUP(OrderData[[#This Row],[Customer ID]],Table2_1[Customer ID],Table2_1[Country])</f>
        <v>United States</v>
      </c>
      <c r="K358" s="2" t="str" cm="1">
        <f t="array" ref="K358">_xlfn.XLOOKUP(OrderData[[#This Row],[Customer ID]],Table2_1[[#All],[Customer ID]],Table2_1[[#All],[Loyalty Card]])</f>
        <v>Yes</v>
      </c>
      <c r="L358" s="2" t="str">
        <f>_xlfn.XLOOKUP(OrderData[[#This Row],[Product ID]],products!A:A,products!C:C)</f>
        <v>D</v>
      </c>
      <c r="M358" s="2">
        <f>_xlfn.XLOOKUP(OrderData[[#This Row],[Product ID]],products!A:A,products!D:D)</f>
        <v>1</v>
      </c>
    </row>
    <row r="359" spans="1:13" x14ac:dyDescent="0.25">
      <c r="A359" s="2" t="s">
        <v>733</v>
      </c>
      <c r="B359" s="3">
        <v>44448</v>
      </c>
      <c r="C359" s="2" t="s">
        <v>734</v>
      </c>
      <c r="D359" t="s">
        <v>184</v>
      </c>
      <c r="E359" s="2" t="str" cm="1">
        <f t="array" ref="E359">_xlfn.XLOOKUP(OrderData[[#This Row],[Customer ID]],Table2_1[[#All],[Customer ID]],Table2_1[[#All],[Customer Name]])</f>
        <v>Enriqueta Ixor</v>
      </c>
      <c r="F359" s="2">
        <v>6</v>
      </c>
      <c r="G359" s="2" t="str">
        <f>VLOOKUP(OrderData[[#This Row],[Product ID]],products!A:B,2,0)</f>
        <v>Ara</v>
      </c>
      <c r="H359" s="2">
        <f>_xlfn.XLOOKUP(D359, products!A:A, products!E:E)</f>
        <v>25.874999999999996</v>
      </c>
      <c r="I359" s="2">
        <f>OrderData[[#This Row],[Quantity]]*OrderData[[#This Row],[Unit Price]]</f>
        <v>155.24999999999997</v>
      </c>
      <c r="J359" s="2" t="str">
        <f>_xlfn.XLOOKUP(OrderData[[#This Row],[Customer ID]],Table2_1[Customer ID],Table2_1[Country])</f>
        <v>United States</v>
      </c>
      <c r="K359" s="2" t="str" cm="1">
        <f t="array" ref="K359">_xlfn.XLOOKUP(OrderData[[#This Row],[Customer ID]],Table2_1[[#All],[Customer ID]],Table2_1[[#All],[Loyalty Card]])</f>
        <v>No</v>
      </c>
      <c r="L359" s="2" t="str">
        <f>_xlfn.XLOOKUP(OrderData[[#This Row],[Product ID]],products!A:A,products!C:C)</f>
        <v>M</v>
      </c>
      <c r="M359" s="2">
        <f>_xlfn.XLOOKUP(OrderData[[#This Row],[Product ID]],products!A:A,products!D:D)</f>
        <v>2.5</v>
      </c>
    </row>
    <row r="360" spans="1:13" x14ac:dyDescent="0.25">
      <c r="A360" s="2" t="s">
        <v>735</v>
      </c>
      <c r="B360" s="3">
        <v>43599</v>
      </c>
      <c r="C360" s="2" t="s">
        <v>736</v>
      </c>
      <c r="D360" t="s">
        <v>217</v>
      </c>
      <c r="E360" s="2" t="str" cm="1">
        <f t="array" ref="E360">_xlfn.XLOOKUP(OrderData[[#This Row],[Customer ID]],Table2_1[[#All],[Customer ID]],Table2_1[[#All],[Customer Name]])</f>
        <v>Tomasina Cotmore</v>
      </c>
      <c r="F360" s="2">
        <v>1</v>
      </c>
      <c r="G360" s="2" t="str">
        <f>VLOOKUP(OrderData[[#This Row],[Product ID]],products!A:B,2,0)</f>
        <v>Ara</v>
      </c>
      <c r="H360" s="2">
        <f>_xlfn.XLOOKUP(D360, products!A:A, products!E:E)</f>
        <v>29.784999999999997</v>
      </c>
      <c r="I360" s="2">
        <f>OrderData[[#This Row],[Quantity]]*OrderData[[#This Row],[Unit Price]]</f>
        <v>29.784999999999997</v>
      </c>
      <c r="J360" s="2" t="str">
        <f>_xlfn.XLOOKUP(OrderData[[#This Row],[Customer ID]],Table2_1[Customer ID],Table2_1[Country])</f>
        <v>United States</v>
      </c>
      <c r="K360" s="2" t="str" cm="1">
        <f t="array" ref="K360">_xlfn.XLOOKUP(OrderData[[#This Row],[Customer ID]],Table2_1[[#All],[Customer ID]],Table2_1[[#All],[Loyalty Card]])</f>
        <v>No</v>
      </c>
      <c r="L360" s="2" t="str">
        <f>_xlfn.XLOOKUP(OrderData[[#This Row],[Product ID]],products!A:A,products!C:C)</f>
        <v>L</v>
      </c>
      <c r="M360" s="2">
        <f>_xlfn.XLOOKUP(OrderData[[#This Row],[Product ID]],products!A:A,products!D:D)</f>
        <v>2.5</v>
      </c>
    </row>
    <row r="361" spans="1:13" x14ac:dyDescent="0.25">
      <c r="A361" s="2" t="s">
        <v>737</v>
      </c>
      <c r="B361" s="3">
        <v>43563</v>
      </c>
      <c r="C361" s="2" t="s">
        <v>738</v>
      </c>
      <c r="D361" t="s">
        <v>195</v>
      </c>
      <c r="E361" s="2" t="str" cm="1">
        <f t="array" ref="E361">_xlfn.XLOOKUP(OrderData[[#This Row],[Customer ID]],Table2_1[[#All],[Customer ID]],Table2_1[[#All],[Customer Name]])</f>
        <v>Yuma Skipsey</v>
      </c>
      <c r="F361" s="2">
        <v>6</v>
      </c>
      <c r="G361" s="2" t="str">
        <f>VLOOKUP(OrderData[[#This Row],[Product ID]],products!A:B,2,0)</f>
        <v>Rob</v>
      </c>
      <c r="H361" s="2">
        <f>_xlfn.XLOOKUP(D361, products!A:A, products!E:E)</f>
        <v>3.5849999999999995</v>
      </c>
      <c r="I361" s="2">
        <f>OrderData[[#This Row],[Quantity]]*OrderData[[#This Row],[Unit Price]]</f>
        <v>21.509999999999998</v>
      </c>
      <c r="J361" s="2" t="str">
        <f>_xlfn.XLOOKUP(OrderData[[#This Row],[Customer ID]],Table2_1[Customer ID],Table2_1[Country])</f>
        <v>United Kingdom</v>
      </c>
      <c r="K361" s="2" t="str" cm="1">
        <f t="array" ref="K361">_xlfn.XLOOKUP(OrderData[[#This Row],[Customer ID]],Table2_1[[#All],[Customer ID]],Table2_1[[#All],[Loyalty Card]])</f>
        <v>No</v>
      </c>
      <c r="L361" s="2" t="str">
        <f>_xlfn.XLOOKUP(OrderData[[#This Row],[Product ID]],products!A:A,products!C:C)</f>
        <v>L</v>
      </c>
      <c r="M361" s="2">
        <f>_xlfn.XLOOKUP(OrderData[[#This Row],[Product ID]],products!A:A,products!D:D)</f>
        <v>0.2</v>
      </c>
    </row>
    <row r="362" spans="1:13" x14ac:dyDescent="0.25">
      <c r="A362" s="2" t="s">
        <v>739</v>
      </c>
      <c r="B362" s="3">
        <v>44058</v>
      </c>
      <c r="C362" s="2" t="s">
        <v>740</v>
      </c>
      <c r="D362" t="s">
        <v>48</v>
      </c>
      <c r="E362" s="2" t="str" cm="1">
        <f t="array" ref="E362">_xlfn.XLOOKUP(OrderData[[#This Row],[Customer ID]],Table2_1[[#All],[Customer ID]],Table2_1[[#All],[Customer Name]])</f>
        <v>Nicko Corps</v>
      </c>
      <c r="F362" s="2">
        <v>2</v>
      </c>
      <c r="G362" s="2" t="str">
        <f>VLOOKUP(OrderData[[#This Row],[Product ID]],products!A:B,2,0)</f>
        <v>Rob</v>
      </c>
      <c r="H362" s="2">
        <f>_xlfn.XLOOKUP(D362, products!A:A, products!E:E)</f>
        <v>20.584999999999997</v>
      </c>
      <c r="I362" s="2">
        <f>OrderData[[#This Row],[Quantity]]*OrderData[[#This Row],[Unit Price]]</f>
        <v>41.169999999999995</v>
      </c>
      <c r="J362" s="2" t="str">
        <f>_xlfn.XLOOKUP(OrderData[[#This Row],[Customer ID]],Table2_1[Customer ID],Table2_1[Country])</f>
        <v>United States</v>
      </c>
      <c r="K362" s="2" t="str" cm="1">
        <f t="array" ref="K362">_xlfn.XLOOKUP(OrderData[[#This Row],[Customer ID]],Table2_1[[#All],[Customer ID]],Table2_1[[#All],[Loyalty Card]])</f>
        <v>No</v>
      </c>
      <c r="L362" s="2" t="str">
        <f>_xlfn.XLOOKUP(OrderData[[#This Row],[Product ID]],products!A:A,products!C:C)</f>
        <v>D</v>
      </c>
      <c r="M362" s="2">
        <f>_xlfn.XLOOKUP(OrderData[[#This Row],[Product ID]],products!A:A,products!D:D)</f>
        <v>2.5</v>
      </c>
    </row>
    <row r="363" spans="1:13" x14ac:dyDescent="0.25">
      <c r="A363" s="2" t="s">
        <v>739</v>
      </c>
      <c r="B363" s="3">
        <v>44058</v>
      </c>
      <c r="C363" s="2" t="s">
        <v>740</v>
      </c>
      <c r="D363" t="s">
        <v>35</v>
      </c>
      <c r="E363" s="2" t="str" cm="1">
        <f t="array" ref="E363">_xlfn.XLOOKUP(OrderData[[#This Row],[Customer ID]],Table2_1[[#All],[Customer ID]],Table2_1[[#All],[Customer Name]])</f>
        <v>Nicko Corps</v>
      </c>
      <c r="F363" s="2">
        <v>1</v>
      </c>
      <c r="G363" s="2" t="str">
        <f>VLOOKUP(OrderData[[#This Row],[Product ID]],products!A:B,2,0)</f>
        <v>Rob</v>
      </c>
      <c r="H363" s="2">
        <f>_xlfn.XLOOKUP(D363, products!A:A, products!E:E)</f>
        <v>5.97</v>
      </c>
      <c r="I363" s="2">
        <f>OrderData[[#This Row],[Quantity]]*OrderData[[#This Row],[Unit Price]]</f>
        <v>5.97</v>
      </c>
      <c r="J363" s="2" t="str">
        <f>_xlfn.XLOOKUP(OrderData[[#This Row],[Customer ID]],Table2_1[Customer ID],Table2_1[Country])</f>
        <v>United States</v>
      </c>
      <c r="K363" s="2" t="str" cm="1">
        <f t="array" ref="K363">_xlfn.XLOOKUP(OrderData[[#This Row],[Customer ID]],Table2_1[[#All],[Customer ID]],Table2_1[[#All],[Loyalty Card]])</f>
        <v>No</v>
      </c>
      <c r="L363" s="2" t="str">
        <f>_xlfn.XLOOKUP(OrderData[[#This Row],[Product ID]],products!A:A,products!C:C)</f>
        <v>M</v>
      </c>
      <c r="M363" s="2">
        <f>_xlfn.XLOOKUP(OrderData[[#This Row],[Product ID]],products!A:A,products!D:D)</f>
        <v>0.5</v>
      </c>
    </row>
    <row r="364" spans="1:13" x14ac:dyDescent="0.25">
      <c r="A364" s="2" t="s">
        <v>741</v>
      </c>
      <c r="B364" s="3">
        <v>44686</v>
      </c>
      <c r="C364" s="2" t="s">
        <v>742</v>
      </c>
      <c r="D364" t="s">
        <v>150</v>
      </c>
      <c r="E364" s="2" t="str" cm="1">
        <f t="array" ref="E364">_xlfn.XLOOKUP(OrderData[[#This Row],[Customer ID]],Table2_1[[#All],[Customer ID]],Table2_1[[#All],[Customer Name]])</f>
        <v>Feliks Babber</v>
      </c>
      <c r="F364" s="2">
        <v>5</v>
      </c>
      <c r="G364" s="2" t="str">
        <f>VLOOKUP(OrderData[[#This Row],[Product ID]],products!A:B,2,0)</f>
        <v>Exc</v>
      </c>
      <c r="H364" s="2">
        <f>_xlfn.XLOOKUP(D364, products!A:A, products!E:E)</f>
        <v>14.85</v>
      </c>
      <c r="I364" s="2">
        <f>OrderData[[#This Row],[Quantity]]*OrderData[[#This Row],[Unit Price]]</f>
        <v>74.25</v>
      </c>
      <c r="J364" s="2" t="str">
        <f>_xlfn.XLOOKUP(OrderData[[#This Row],[Customer ID]],Table2_1[Customer ID],Table2_1[Country])</f>
        <v>United States</v>
      </c>
      <c r="K364" s="2" t="str" cm="1">
        <f t="array" ref="K364">_xlfn.XLOOKUP(OrderData[[#This Row],[Customer ID]],Table2_1[[#All],[Customer ID]],Table2_1[[#All],[Loyalty Card]])</f>
        <v>Yes</v>
      </c>
      <c r="L364" s="2" t="str">
        <f>_xlfn.XLOOKUP(OrderData[[#This Row],[Product ID]],products!A:A,products!C:C)</f>
        <v>L</v>
      </c>
      <c r="M364" s="2">
        <f>_xlfn.XLOOKUP(OrderData[[#This Row],[Product ID]],products!A:A,products!D:D)</f>
        <v>1</v>
      </c>
    </row>
    <row r="365" spans="1:13" x14ac:dyDescent="0.25">
      <c r="A365" s="2" t="s">
        <v>743</v>
      </c>
      <c r="B365" s="3">
        <v>44282</v>
      </c>
      <c r="C365" s="2" t="s">
        <v>744</v>
      </c>
      <c r="D365" t="s">
        <v>109</v>
      </c>
      <c r="E365" s="2" t="str" cm="1">
        <f t="array" ref="E365">_xlfn.XLOOKUP(OrderData[[#This Row],[Customer ID]],Table2_1[[#All],[Customer ID]],Table2_1[[#All],[Customer Name]])</f>
        <v>Kaja Loxton</v>
      </c>
      <c r="F365" s="2">
        <v>6</v>
      </c>
      <c r="G365" s="2" t="str">
        <f>VLOOKUP(OrderData[[#This Row],[Product ID]],products!A:B,2,0)</f>
        <v>Lib</v>
      </c>
      <c r="H365" s="2">
        <f>_xlfn.XLOOKUP(D365, products!A:A, products!E:E)</f>
        <v>14.55</v>
      </c>
      <c r="I365" s="2">
        <f>OrderData[[#This Row],[Quantity]]*OrderData[[#This Row],[Unit Price]]</f>
        <v>87.300000000000011</v>
      </c>
      <c r="J365" s="2" t="str">
        <f>_xlfn.XLOOKUP(OrderData[[#This Row],[Customer ID]],Table2_1[Customer ID],Table2_1[Country])</f>
        <v>United States</v>
      </c>
      <c r="K365" s="2" t="str" cm="1">
        <f t="array" ref="K365">_xlfn.XLOOKUP(OrderData[[#This Row],[Customer ID]],Table2_1[[#All],[Customer ID]],Table2_1[[#All],[Loyalty Card]])</f>
        <v>No</v>
      </c>
      <c r="L365" s="2" t="str">
        <f>_xlfn.XLOOKUP(OrderData[[#This Row],[Product ID]],products!A:A,products!C:C)</f>
        <v>M</v>
      </c>
      <c r="M365" s="2">
        <f>_xlfn.XLOOKUP(OrderData[[#This Row],[Product ID]],products!A:A,products!D:D)</f>
        <v>1</v>
      </c>
    </row>
    <row r="366" spans="1:13" x14ac:dyDescent="0.25">
      <c r="A366" s="2" t="s">
        <v>745</v>
      </c>
      <c r="B366" s="3">
        <v>43582</v>
      </c>
      <c r="C366" s="2" t="s">
        <v>746</v>
      </c>
      <c r="D366" t="s">
        <v>258</v>
      </c>
      <c r="E366" s="2" t="str" cm="1">
        <f t="array" ref="E366">_xlfn.XLOOKUP(OrderData[[#This Row],[Customer ID]],Table2_1[[#All],[Customer ID]],Table2_1[[#All],[Customer Name]])</f>
        <v>Parker Tofful</v>
      </c>
      <c r="F366" s="2">
        <v>6</v>
      </c>
      <c r="G366" s="2" t="str">
        <f>VLOOKUP(OrderData[[#This Row],[Product ID]],products!A:B,2,0)</f>
        <v>Exc</v>
      </c>
      <c r="H366" s="2">
        <f>_xlfn.XLOOKUP(D366, products!A:A, products!E:E)</f>
        <v>12.15</v>
      </c>
      <c r="I366" s="2">
        <f>OrderData[[#This Row],[Quantity]]*OrderData[[#This Row],[Unit Price]]</f>
        <v>72.900000000000006</v>
      </c>
      <c r="J366" s="2" t="str">
        <f>_xlfn.XLOOKUP(OrderData[[#This Row],[Customer ID]],Table2_1[Customer ID],Table2_1[Country])</f>
        <v>United States</v>
      </c>
      <c r="K366" s="2" t="str" cm="1">
        <f t="array" ref="K366">_xlfn.XLOOKUP(OrderData[[#This Row],[Customer ID]],Table2_1[[#All],[Customer ID]],Table2_1[[#All],[Loyalty Card]])</f>
        <v>Yes</v>
      </c>
      <c r="L366" s="2" t="str">
        <f>_xlfn.XLOOKUP(OrderData[[#This Row],[Product ID]],products!A:A,products!C:C)</f>
        <v>D</v>
      </c>
      <c r="M366" s="2">
        <f>_xlfn.XLOOKUP(OrderData[[#This Row],[Product ID]],products!A:A,products!D:D)</f>
        <v>1</v>
      </c>
    </row>
    <row r="367" spans="1:13" x14ac:dyDescent="0.25">
      <c r="A367" s="2" t="s">
        <v>747</v>
      </c>
      <c r="B367" s="3">
        <v>44464</v>
      </c>
      <c r="C367" s="2" t="s">
        <v>748</v>
      </c>
      <c r="D367" t="s">
        <v>136</v>
      </c>
      <c r="E367" s="2" t="str" cm="1">
        <f t="array" ref="E367">_xlfn.XLOOKUP(OrderData[[#This Row],[Customer ID]],Table2_1[[#All],[Customer ID]],Table2_1[[#All],[Customer Name]])</f>
        <v>Casi Gwinnett</v>
      </c>
      <c r="F367" s="2">
        <v>1</v>
      </c>
      <c r="G367" s="2" t="str">
        <f>VLOOKUP(OrderData[[#This Row],[Product ID]],products!A:B,2,0)</f>
        <v>Lib</v>
      </c>
      <c r="H367" s="2">
        <f>_xlfn.XLOOKUP(D367, products!A:A, products!E:E)</f>
        <v>7.77</v>
      </c>
      <c r="I367" s="2">
        <f>OrderData[[#This Row],[Quantity]]*OrderData[[#This Row],[Unit Price]]</f>
        <v>7.77</v>
      </c>
      <c r="J367" s="2" t="str">
        <f>_xlfn.XLOOKUP(OrderData[[#This Row],[Customer ID]],Table2_1[Customer ID],Table2_1[Country])</f>
        <v>United States</v>
      </c>
      <c r="K367" s="2" t="str" cm="1">
        <f t="array" ref="K367">_xlfn.XLOOKUP(OrderData[[#This Row],[Customer ID]],Table2_1[[#All],[Customer ID]],Table2_1[[#All],[Loyalty Card]])</f>
        <v>No</v>
      </c>
      <c r="L367" s="2" t="str">
        <f>_xlfn.XLOOKUP(OrderData[[#This Row],[Product ID]],products!A:A,products!C:C)</f>
        <v>D</v>
      </c>
      <c r="M367" s="2">
        <f>_xlfn.XLOOKUP(OrderData[[#This Row],[Product ID]],products!A:A,products!D:D)</f>
        <v>0.5</v>
      </c>
    </row>
    <row r="368" spans="1:13" x14ac:dyDescent="0.25">
      <c r="A368" s="2" t="s">
        <v>749</v>
      </c>
      <c r="B368" s="3">
        <v>43874</v>
      </c>
      <c r="C368" s="2" t="s">
        <v>750</v>
      </c>
      <c r="D368" t="s">
        <v>29</v>
      </c>
      <c r="E368" s="2" t="str" cm="1">
        <f t="array" ref="E368">_xlfn.XLOOKUP(OrderData[[#This Row],[Customer ID]],Table2_1[[#All],[Customer ID]],Table2_1[[#All],[Customer Name]])</f>
        <v>Saree Ellesworth</v>
      </c>
      <c r="F368" s="2">
        <v>6</v>
      </c>
      <c r="G368" s="2" t="str">
        <f>VLOOKUP(OrderData[[#This Row],[Product ID]],products!A:B,2,0)</f>
        <v>Exc</v>
      </c>
      <c r="H368" s="2">
        <f>_xlfn.XLOOKUP(D368, products!A:A, products!E:E)</f>
        <v>7.29</v>
      </c>
      <c r="I368" s="2">
        <f>OrderData[[#This Row],[Quantity]]*OrderData[[#This Row],[Unit Price]]</f>
        <v>43.74</v>
      </c>
      <c r="J368" s="2" t="str">
        <f>_xlfn.XLOOKUP(OrderData[[#This Row],[Customer ID]],Table2_1[Customer ID],Table2_1[Country])</f>
        <v>United States</v>
      </c>
      <c r="K368" s="2" t="str" cm="1">
        <f t="array" ref="K368">_xlfn.XLOOKUP(OrderData[[#This Row],[Customer ID]],Table2_1[[#All],[Customer ID]],Table2_1[[#All],[Loyalty Card]])</f>
        <v>No</v>
      </c>
      <c r="L368" s="2" t="str">
        <f>_xlfn.XLOOKUP(OrderData[[#This Row],[Product ID]],products!A:A,products!C:C)</f>
        <v>D</v>
      </c>
      <c r="M368" s="2">
        <f>_xlfn.XLOOKUP(OrderData[[#This Row],[Product ID]],products!A:A,products!D:D)</f>
        <v>0.5</v>
      </c>
    </row>
    <row r="369" spans="1:13" x14ac:dyDescent="0.25">
      <c r="A369" s="2" t="s">
        <v>751</v>
      </c>
      <c r="B369" s="3">
        <v>44393</v>
      </c>
      <c r="C369" s="2" t="s">
        <v>752</v>
      </c>
      <c r="D369" t="s">
        <v>90</v>
      </c>
      <c r="E369" s="2" t="str" cm="1">
        <f t="array" ref="E369">_xlfn.XLOOKUP(OrderData[[#This Row],[Customer ID]],Table2_1[[#All],[Customer ID]],Table2_1[[#All],[Customer Name]])</f>
        <v>Silvio Iorizzi</v>
      </c>
      <c r="F369" s="2">
        <v>2</v>
      </c>
      <c r="G369" s="2" t="str">
        <f>VLOOKUP(OrderData[[#This Row],[Product ID]],products!A:B,2,0)</f>
        <v>Lib</v>
      </c>
      <c r="H369" s="2">
        <f>_xlfn.XLOOKUP(D369, products!A:A, products!E:E)</f>
        <v>4.3650000000000002</v>
      </c>
      <c r="I369" s="2">
        <f>OrderData[[#This Row],[Quantity]]*OrderData[[#This Row],[Unit Price]]</f>
        <v>8.73</v>
      </c>
      <c r="J369" s="2" t="str">
        <f>_xlfn.XLOOKUP(OrderData[[#This Row],[Customer ID]],Table2_1[Customer ID],Table2_1[Country])</f>
        <v>United States</v>
      </c>
      <c r="K369" s="2" t="str" cm="1">
        <f t="array" ref="K369">_xlfn.XLOOKUP(OrderData[[#This Row],[Customer ID]],Table2_1[[#All],[Customer ID]],Table2_1[[#All],[Loyalty Card]])</f>
        <v>Yes</v>
      </c>
      <c r="L369" s="2" t="str">
        <f>_xlfn.XLOOKUP(OrderData[[#This Row],[Product ID]],products!A:A,products!C:C)</f>
        <v>M</v>
      </c>
      <c r="M369" s="2">
        <f>_xlfn.XLOOKUP(OrderData[[#This Row],[Product ID]],products!A:A,products!D:D)</f>
        <v>0.2</v>
      </c>
    </row>
    <row r="370" spans="1:13" x14ac:dyDescent="0.25">
      <c r="A370" s="2" t="s">
        <v>753</v>
      </c>
      <c r="B370" s="3">
        <v>44692</v>
      </c>
      <c r="C370" s="2" t="s">
        <v>754</v>
      </c>
      <c r="D370" t="s">
        <v>125</v>
      </c>
      <c r="E370" s="2" t="str" cm="1">
        <f t="array" ref="E370">_xlfn.XLOOKUP(OrderData[[#This Row],[Customer ID]],Table2_1[[#All],[Customer ID]],Table2_1[[#All],[Customer Name]])</f>
        <v>Leesa Flaonier</v>
      </c>
      <c r="F370" s="2">
        <v>2</v>
      </c>
      <c r="G370" s="2" t="str">
        <f>VLOOKUP(OrderData[[#This Row],[Product ID]],products!A:B,2,0)</f>
        <v>Exc</v>
      </c>
      <c r="H370" s="2">
        <f>_xlfn.XLOOKUP(D370, products!A:A, products!E:E)</f>
        <v>31.624999999999996</v>
      </c>
      <c r="I370" s="2">
        <f>OrderData[[#This Row],[Quantity]]*OrderData[[#This Row],[Unit Price]]</f>
        <v>63.249999999999993</v>
      </c>
      <c r="J370" s="2" t="str">
        <f>_xlfn.XLOOKUP(OrderData[[#This Row],[Customer ID]],Table2_1[Customer ID],Table2_1[Country])</f>
        <v>United States</v>
      </c>
      <c r="K370" s="2" t="str" cm="1">
        <f t="array" ref="K370">_xlfn.XLOOKUP(OrderData[[#This Row],[Customer ID]],Table2_1[[#All],[Customer ID]],Table2_1[[#All],[Loyalty Card]])</f>
        <v>No</v>
      </c>
      <c r="L370" s="2" t="str">
        <f>_xlfn.XLOOKUP(OrderData[[#This Row],[Product ID]],products!A:A,products!C:C)</f>
        <v>M</v>
      </c>
      <c r="M370" s="2">
        <f>_xlfn.XLOOKUP(OrderData[[#This Row],[Product ID]],products!A:A,products!D:D)</f>
        <v>2.5</v>
      </c>
    </row>
    <row r="371" spans="1:13" x14ac:dyDescent="0.25">
      <c r="A371" s="2" t="s">
        <v>755</v>
      </c>
      <c r="B371" s="3">
        <v>43500</v>
      </c>
      <c r="C371" s="2" t="s">
        <v>756</v>
      </c>
      <c r="D371" t="s">
        <v>189</v>
      </c>
      <c r="E371" s="2" t="str" cm="1">
        <f t="array" ref="E371">_xlfn.XLOOKUP(OrderData[[#This Row],[Customer ID]],Table2_1[[#All],[Customer ID]],Table2_1[[#All],[Customer Name]])</f>
        <v>Abba Pummell</v>
      </c>
      <c r="F371" s="2">
        <v>1</v>
      </c>
      <c r="G371" s="2" t="str">
        <f>VLOOKUP(OrderData[[#This Row],[Product ID]],products!A:B,2,0)</f>
        <v>Exc</v>
      </c>
      <c r="H371" s="2">
        <f>_xlfn.XLOOKUP(D371, products!A:A, products!E:E)</f>
        <v>8.91</v>
      </c>
      <c r="I371" s="2">
        <f>OrderData[[#This Row],[Quantity]]*OrderData[[#This Row],[Unit Price]]</f>
        <v>8.91</v>
      </c>
      <c r="J371" s="2" t="str">
        <f>_xlfn.XLOOKUP(OrderData[[#This Row],[Customer ID]],Table2_1[Customer ID],Table2_1[Country])</f>
        <v>United States</v>
      </c>
      <c r="K371" s="2" t="str" cm="1">
        <f t="array" ref="K371">_xlfn.XLOOKUP(OrderData[[#This Row],[Customer ID]],Table2_1[[#All],[Customer ID]],Table2_1[[#All],[Loyalty Card]])</f>
        <v>Yes</v>
      </c>
      <c r="L371" s="2" t="str">
        <f>_xlfn.XLOOKUP(OrderData[[#This Row],[Product ID]],products!A:A,products!C:C)</f>
        <v>L</v>
      </c>
      <c r="M371" s="2">
        <f>_xlfn.XLOOKUP(OrderData[[#This Row],[Product ID]],products!A:A,products!D:D)</f>
        <v>0.5</v>
      </c>
    </row>
    <row r="372" spans="1:13" x14ac:dyDescent="0.25">
      <c r="A372" s="2" t="s">
        <v>757</v>
      </c>
      <c r="B372" s="3">
        <v>43501</v>
      </c>
      <c r="C372" s="2" t="s">
        <v>758</v>
      </c>
      <c r="D372" t="s">
        <v>258</v>
      </c>
      <c r="E372" s="2" t="str" cm="1">
        <f t="array" ref="E372">_xlfn.XLOOKUP(OrderData[[#This Row],[Customer ID]],Table2_1[[#All],[Customer ID]],Table2_1[[#All],[Customer Name]])</f>
        <v>Corinna Catcheside</v>
      </c>
      <c r="F372" s="2">
        <v>2</v>
      </c>
      <c r="G372" s="2" t="str">
        <f>VLOOKUP(OrderData[[#This Row],[Product ID]],products!A:B,2,0)</f>
        <v>Exc</v>
      </c>
      <c r="H372" s="2">
        <f>_xlfn.XLOOKUP(D372, products!A:A, products!E:E)</f>
        <v>12.15</v>
      </c>
      <c r="I372" s="2">
        <f>OrderData[[#This Row],[Quantity]]*OrderData[[#This Row],[Unit Price]]</f>
        <v>24.3</v>
      </c>
      <c r="J372" s="2" t="str">
        <f>_xlfn.XLOOKUP(OrderData[[#This Row],[Customer ID]],Table2_1[Customer ID],Table2_1[Country])</f>
        <v>United States</v>
      </c>
      <c r="K372" s="2" t="str" cm="1">
        <f t="array" ref="K372">_xlfn.XLOOKUP(OrderData[[#This Row],[Customer ID]],Table2_1[[#All],[Customer ID]],Table2_1[[#All],[Loyalty Card]])</f>
        <v>Yes</v>
      </c>
      <c r="L372" s="2" t="str">
        <f>_xlfn.XLOOKUP(OrderData[[#This Row],[Product ID]],products!A:A,products!C:C)</f>
        <v>D</v>
      </c>
      <c r="M372" s="2">
        <f>_xlfn.XLOOKUP(OrderData[[#This Row],[Product ID]],products!A:A,products!D:D)</f>
        <v>1</v>
      </c>
    </row>
    <row r="373" spans="1:13" x14ac:dyDescent="0.25">
      <c r="A373" s="2" t="s">
        <v>759</v>
      </c>
      <c r="B373" s="3">
        <v>44705</v>
      </c>
      <c r="C373" s="2" t="s">
        <v>760</v>
      </c>
      <c r="D373" t="s">
        <v>205</v>
      </c>
      <c r="E373" s="2" t="str" cm="1">
        <f t="array" ref="E373">_xlfn.XLOOKUP(OrderData[[#This Row],[Customer ID]],Table2_1[[#All],[Customer ID]],Table2_1[[#All],[Customer Name]])</f>
        <v>Cortney Gibbonson</v>
      </c>
      <c r="F373" s="2">
        <v>6</v>
      </c>
      <c r="G373" s="2" t="str">
        <f>VLOOKUP(OrderData[[#This Row],[Product ID]],products!A:B,2,0)</f>
        <v>Ara</v>
      </c>
      <c r="H373" s="2">
        <f>_xlfn.XLOOKUP(D373, products!A:A, products!E:E)</f>
        <v>7.77</v>
      </c>
      <c r="I373" s="2">
        <f>OrderData[[#This Row],[Quantity]]*OrderData[[#This Row],[Unit Price]]</f>
        <v>46.62</v>
      </c>
      <c r="J373" s="2" t="str">
        <f>_xlfn.XLOOKUP(OrderData[[#This Row],[Customer ID]],Table2_1[Customer ID],Table2_1[Country])</f>
        <v>United States</v>
      </c>
      <c r="K373" s="2" t="str" cm="1">
        <f t="array" ref="K373">_xlfn.XLOOKUP(OrderData[[#This Row],[Customer ID]],Table2_1[[#All],[Customer ID]],Table2_1[[#All],[Loyalty Card]])</f>
        <v>Yes</v>
      </c>
      <c r="L373" s="2" t="str">
        <f>_xlfn.XLOOKUP(OrderData[[#This Row],[Product ID]],products!A:A,products!C:C)</f>
        <v>L</v>
      </c>
      <c r="M373" s="2">
        <f>_xlfn.XLOOKUP(OrderData[[#This Row],[Product ID]],products!A:A,products!D:D)</f>
        <v>0.5</v>
      </c>
    </row>
    <row r="374" spans="1:13" x14ac:dyDescent="0.25">
      <c r="A374" s="2" t="s">
        <v>761</v>
      </c>
      <c r="B374" s="3">
        <v>44108</v>
      </c>
      <c r="C374" s="2" t="s">
        <v>762</v>
      </c>
      <c r="D374" t="s">
        <v>170</v>
      </c>
      <c r="E374" s="2" t="str" cm="1">
        <f t="array" ref="E374">_xlfn.XLOOKUP(OrderData[[#This Row],[Customer ID]],Table2_1[[#All],[Customer ID]],Table2_1[[#All],[Customer Name]])</f>
        <v>Terri Farra</v>
      </c>
      <c r="F374" s="2">
        <v>6</v>
      </c>
      <c r="G374" s="2" t="str">
        <f>VLOOKUP(OrderData[[#This Row],[Product ID]],products!A:B,2,0)</f>
        <v>Rob</v>
      </c>
      <c r="H374" s="2">
        <f>_xlfn.XLOOKUP(D374, products!A:A, products!E:E)</f>
        <v>7.169999999999999</v>
      </c>
      <c r="I374" s="2">
        <f>OrderData[[#This Row],[Quantity]]*OrderData[[#This Row],[Unit Price]]</f>
        <v>43.019999999999996</v>
      </c>
      <c r="J374" s="2" t="str">
        <f>_xlfn.XLOOKUP(OrderData[[#This Row],[Customer ID]],Table2_1[Customer ID],Table2_1[Country])</f>
        <v>United States</v>
      </c>
      <c r="K374" s="2" t="str" cm="1">
        <f t="array" ref="K374">_xlfn.XLOOKUP(OrderData[[#This Row],[Customer ID]],Table2_1[[#All],[Customer ID]],Table2_1[[#All],[Loyalty Card]])</f>
        <v>No</v>
      </c>
      <c r="L374" s="2" t="str">
        <f>_xlfn.XLOOKUP(OrderData[[#This Row],[Product ID]],products!A:A,products!C:C)</f>
        <v>L</v>
      </c>
      <c r="M374" s="2">
        <f>_xlfn.XLOOKUP(OrderData[[#This Row],[Product ID]],products!A:A,products!D:D)</f>
        <v>0.5</v>
      </c>
    </row>
    <row r="375" spans="1:13" x14ac:dyDescent="0.25">
      <c r="A375" s="2" t="s">
        <v>763</v>
      </c>
      <c r="B375" s="3">
        <v>44742</v>
      </c>
      <c r="C375" s="2" t="s">
        <v>764</v>
      </c>
      <c r="D375" t="s">
        <v>85</v>
      </c>
      <c r="E375" s="2" t="str" cm="1">
        <f t="array" ref="E375">_xlfn.XLOOKUP(OrderData[[#This Row],[Customer ID]],Table2_1[[#All],[Customer ID]],Table2_1[[#All],[Customer Name]])</f>
        <v>Corney Curme</v>
      </c>
      <c r="F375" s="2">
        <v>3</v>
      </c>
      <c r="G375" s="2" t="str">
        <f>VLOOKUP(OrderData[[#This Row],[Product ID]],products!A:B,2,0)</f>
        <v>Ara</v>
      </c>
      <c r="H375" s="2">
        <f>_xlfn.XLOOKUP(D375, products!A:A, products!E:E)</f>
        <v>5.97</v>
      </c>
      <c r="I375" s="2">
        <f>OrderData[[#This Row],[Quantity]]*OrderData[[#This Row],[Unit Price]]</f>
        <v>17.91</v>
      </c>
      <c r="J375" s="2" t="str">
        <f>_xlfn.XLOOKUP(OrderData[[#This Row],[Customer ID]],Table2_1[Customer ID],Table2_1[Country])</f>
        <v>Ireland</v>
      </c>
      <c r="K375" s="2" t="str" cm="1">
        <f t="array" ref="K375">_xlfn.XLOOKUP(OrderData[[#This Row],[Customer ID]],Table2_1[[#All],[Customer ID]],Table2_1[[#All],[Loyalty Card]])</f>
        <v>Yes</v>
      </c>
      <c r="L375" s="2" t="str">
        <f>_xlfn.XLOOKUP(OrderData[[#This Row],[Product ID]],products!A:A,products!C:C)</f>
        <v>D</v>
      </c>
      <c r="M375" s="2">
        <f>_xlfn.XLOOKUP(OrderData[[#This Row],[Product ID]],products!A:A,products!D:D)</f>
        <v>0.5</v>
      </c>
    </row>
    <row r="376" spans="1:13" x14ac:dyDescent="0.25">
      <c r="A376" s="2" t="s">
        <v>765</v>
      </c>
      <c r="B376" s="3">
        <v>44125</v>
      </c>
      <c r="C376" s="2" t="s">
        <v>766</v>
      </c>
      <c r="D376" t="s">
        <v>96</v>
      </c>
      <c r="E376" s="2" t="str" cm="1">
        <f t="array" ref="E376">_xlfn.XLOOKUP(OrderData[[#This Row],[Customer ID]],Table2_1[[#All],[Customer ID]],Table2_1[[#All],[Customer Name]])</f>
        <v>Gothart Bamfield</v>
      </c>
      <c r="F376" s="2">
        <v>4</v>
      </c>
      <c r="G376" s="2" t="str">
        <f>VLOOKUP(OrderData[[#This Row],[Product ID]],products!A:B,2,0)</f>
        <v>Lib</v>
      </c>
      <c r="H376" s="2">
        <f>_xlfn.XLOOKUP(D376, products!A:A, products!E:E)</f>
        <v>9.51</v>
      </c>
      <c r="I376" s="2">
        <f>OrderData[[#This Row],[Quantity]]*OrderData[[#This Row],[Unit Price]]</f>
        <v>38.04</v>
      </c>
      <c r="J376" s="2" t="str">
        <f>_xlfn.XLOOKUP(OrderData[[#This Row],[Customer ID]],Table2_1[Customer ID],Table2_1[Country])</f>
        <v>United States</v>
      </c>
      <c r="K376" s="2" t="str" cm="1">
        <f t="array" ref="K376">_xlfn.XLOOKUP(OrderData[[#This Row],[Customer ID]],Table2_1[[#All],[Customer ID]],Table2_1[[#All],[Loyalty Card]])</f>
        <v>Yes</v>
      </c>
      <c r="L376" s="2" t="str">
        <f>_xlfn.XLOOKUP(OrderData[[#This Row],[Product ID]],products!A:A,products!C:C)</f>
        <v>L</v>
      </c>
      <c r="M376" s="2">
        <f>_xlfn.XLOOKUP(OrderData[[#This Row],[Product ID]],products!A:A,products!D:D)</f>
        <v>0.5</v>
      </c>
    </row>
    <row r="377" spans="1:13" x14ac:dyDescent="0.25">
      <c r="A377" s="2" t="s">
        <v>767</v>
      </c>
      <c r="B377" s="3">
        <v>44120</v>
      </c>
      <c r="C377" s="2" t="s">
        <v>768</v>
      </c>
      <c r="D377" t="s">
        <v>57</v>
      </c>
      <c r="E377" s="2" t="str" cm="1">
        <f t="array" ref="E377">_xlfn.XLOOKUP(OrderData[[#This Row],[Customer ID]],Table2_1[[#All],[Customer ID]],Table2_1[[#All],[Customer Name]])</f>
        <v>Waylin Hollingdale</v>
      </c>
      <c r="F377" s="2">
        <v>2</v>
      </c>
      <c r="G377" s="2" t="str">
        <f>VLOOKUP(OrderData[[#This Row],[Product ID]],products!A:B,2,0)</f>
        <v>Ara</v>
      </c>
      <c r="H377" s="2">
        <f>_xlfn.XLOOKUP(D377, products!A:A, products!E:E)</f>
        <v>3.375</v>
      </c>
      <c r="I377" s="2">
        <f>OrderData[[#This Row],[Quantity]]*OrderData[[#This Row],[Unit Price]]</f>
        <v>6.75</v>
      </c>
      <c r="J377" s="2" t="str">
        <f>_xlfn.XLOOKUP(OrderData[[#This Row],[Customer ID]],Table2_1[Customer ID],Table2_1[Country])</f>
        <v>United States</v>
      </c>
      <c r="K377" s="2" t="str" cm="1">
        <f t="array" ref="K377">_xlfn.XLOOKUP(OrderData[[#This Row],[Customer ID]],Table2_1[[#All],[Customer ID]],Table2_1[[#All],[Loyalty Card]])</f>
        <v>Yes</v>
      </c>
      <c r="L377" s="2" t="str">
        <f>_xlfn.XLOOKUP(OrderData[[#This Row],[Product ID]],products!A:A,products!C:C)</f>
        <v>M</v>
      </c>
      <c r="M377" s="2">
        <f>_xlfn.XLOOKUP(OrderData[[#This Row],[Product ID]],products!A:A,products!D:D)</f>
        <v>0.2</v>
      </c>
    </row>
    <row r="378" spans="1:13" x14ac:dyDescent="0.25">
      <c r="A378" s="2" t="s">
        <v>769</v>
      </c>
      <c r="B378" s="3">
        <v>44097</v>
      </c>
      <c r="C378" s="2" t="s">
        <v>770</v>
      </c>
      <c r="D378" t="s">
        <v>35</v>
      </c>
      <c r="E378" s="2" t="str" cm="1">
        <f t="array" ref="E378">_xlfn.XLOOKUP(OrderData[[#This Row],[Customer ID]],Table2_1[[#All],[Customer ID]],Table2_1[[#All],[Customer Name]])</f>
        <v>Judd De Leek</v>
      </c>
      <c r="F378" s="2">
        <v>1</v>
      </c>
      <c r="G378" s="2" t="str">
        <f>VLOOKUP(OrderData[[#This Row],[Product ID]],products!A:B,2,0)</f>
        <v>Rob</v>
      </c>
      <c r="H378" s="2">
        <f>_xlfn.XLOOKUP(D378, products!A:A, products!E:E)</f>
        <v>5.97</v>
      </c>
      <c r="I378" s="2">
        <f>OrderData[[#This Row],[Quantity]]*OrderData[[#This Row],[Unit Price]]</f>
        <v>5.97</v>
      </c>
      <c r="J378" s="2" t="str">
        <f>_xlfn.XLOOKUP(OrderData[[#This Row],[Customer ID]],Table2_1[Customer ID],Table2_1[Country])</f>
        <v>United States</v>
      </c>
      <c r="K378" s="2" t="str" cm="1">
        <f t="array" ref="K378">_xlfn.XLOOKUP(OrderData[[#This Row],[Customer ID]],Table2_1[[#All],[Customer ID]],Table2_1[[#All],[Loyalty Card]])</f>
        <v>Yes</v>
      </c>
      <c r="L378" s="2" t="str">
        <f>_xlfn.XLOOKUP(OrderData[[#This Row],[Product ID]],products!A:A,products!C:C)</f>
        <v>M</v>
      </c>
      <c r="M378" s="2">
        <f>_xlfn.XLOOKUP(OrderData[[#This Row],[Product ID]],products!A:A,products!D:D)</f>
        <v>0.5</v>
      </c>
    </row>
    <row r="379" spans="1:13" x14ac:dyDescent="0.25">
      <c r="A379" s="2" t="s">
        <v>771</v>
      </c>
      <c r="B379" s="3">
        <v>43532</v>
      </c>
      <c r="C379" s="2" t="s">
        <v>772</v>
      </c>
      <c r="D379" t="s">
        <v>114</v>
      </c>
      <c r="E379" s="2" t="str" cm="1">
        <f t="array" ref="E379">_xlfn.XLOOKUP(OrderData[[#This Row],[Customer ID]],Table2_1[[#All],[Customer ID]],Table2_1[[#All],[Customer Name]])</f>
        <v>Vanya Skullet</v>
      </c>
      <c r="F379" s="2">
        <v>3</v>
      </c>
      <c r="G379" s="2" t="str">
        <f>VLOOKUP(OrderData[[#This Row],[Product ID]],products!A:B,2,0)</f>
        <v>Rob</v>
      </c>
      <c r="H379" s="2">
        <f>_xlfn.XLOOKUP(D379, products!A:A, products!E:E)</f>
        <v>2.6849999999999996</v>
      </c>
      <c r="I379" s="2">
        <f>OrderData[[#This Row],[Quantity]]*OrderData[[#This Row],[Unit Price]]</f>
        <v>8.0549999999999997</v>
      </c>
      <c r="J379" s="2" t="str">
        <f>_xlfn.XLOOKUP(OrderData[[#This Row],[Customer ID]],Table2_1[Customer ID],Table2_1[Country])</f>
        <v>Ireland</v>
      </c>
      <c r="K379" s="2" t="str" cm="1">
        <f t="array" ref="K379">_xlfn.XLOOKUP(OrderData[[#This Row],[Customer ID]],Table2_1[[#All],[Customer ID]],Table2_1[[#All],[Loyalty Card]])</f>
        <v>No</v>
      </c>
      <c r="L379" s="2" t="str">
        <f>_xlfn.XLOOKUP(OrderData[[#This Row],[Product ID]],products!A:A,products!C:C)</f>
        <v>D</v>
      </c>
      <c r="M379" s="2">
        <f>_xlfn.XLOOKUP(OrderData[[#This Row],[Product ID]],products!A:A,products!D:D)</f>
        <v>0.2</v>
      </c>
    </row>
    <row r="380" spans="1:13" x14ac:dyDescent="0.25">
      <c r="A380" s="2" t="s">
        <v>773</v>
      </c>
      <c r="B380" s="3">
        <v>44377</v>
      </c>
      <c r="C380" s="2" t="s">
        <v>774</v>
      </c>
      <c r="D380" t="s">
        <v>205</v>
      </c>
      <c r="E380" s="2" t="str" cm="1">
        <f t="array" ref="E380">_xlfn.XLOOKUP(OrderData[[#This Row],[Customer ID]],Table2_1[[#All],[Customer ID]],Table2_1[[#All],[Customer Name]])</f>
        <v>Jany Rudeforth</v>
      </c>
      <c r="F380" s="2">
        <v>3</v>
      </c>
      <c r="G380" s="2" t="str">
        <f>VLOOKUP(OrderData[[#This Row],[Product ID]],products!A:B,2,0)</f>
        <v>Ara</v>
      </c>
      <c r="H380" s="2">
        <f>_xlfn.XLOOKUP(D380, products!A:A, products!E:E)</f>
        <v>7.77</v>
      </c>
      <c r="I380" s="2">
        <f>OrderData[[#This Row],[Quantity]]*OrderData[[#This Row],[Unit Price]]</f>
        <v>23.31</v>
      </c>
      <c r="J380" s="2" t="str">
        <f>_xlfn.XLOOKUP(OrderData[[#This Row],[Customer ID]],Table2_1[Customer ID],Table2_1[Country])</f>
        <v>Ireland</v>
      </c>
      <c r="K380" s="2" t="str" cm="1">
        <f t="array" ref="K380">_xlfn.XLOOKUP(OrderData[[#This Row],[Customer ID]],Table2_1[[#All],[Customer ID]],Table2_1[[#All],[Loyalty Card]])</f>
        <v>Yes</v>
      </c>
      <c r="L380" s="2" t="str">
        <f>_xlfn.XLOOKUP(OrderData[[#This Row],[Product ID]],products!A:A,products!C:C)</f>
        <v>L</v>
      </c>
      <c r="M380" s="2">
        <f>_xlfn.XLOOKUP(OrderData[[#This Row],[Product ID]],products!A:A,products!D:D)</f>
        <v>0.5</v>
      </c>
    </row>
    <row r="381" spans="1:13" x14ac:dyDescent="0.25">
      <c r="A381" s="2" t="s">
        <v>775</v>
      </c>
      <c r="B381" s="3">
        <v>43690</v>
      </c>
      <c r="C381" s="2" t="s">
        <v>776</v>
      </c>
      <c r="D381" t="s">
        <v>170</v>
      </c>
      <c r="E381" s="2" t="str" cm="1">
        <f t="array" ref="E381">_xlfn.XLOOKUP(OrderData[[#This Row],[Customer ID]],Table2_1[[#All],[Customer ID]],Table2_1[[#All],[Customer Name]])</f>
        <v>Ashbey Tomaszewski</v>
      </c>
      <c r="F381" s="2">
        <v>6</v>
      </c>
      <c r="G381" s="2" t="str">
        <f>VLOOKUP(OrderData[[#This Row],[Product ID]],products!A:B,2,0)</f>
        <v>Rob</v>
      </c>
      <c r="H381" s="2">
        <f>_xlfn.XLOOKUP(D381, products!A:A, products!E:E)</f>
        <v>7.169999999999999</v>
      </c>
      <c r="I381" s="2">
        <f>OrderData[[#This Row],[Quantity]]*OrderData[[#This Row],[Unit Price]]</f>
        <v>43.019999999999996</v>
      </c>
      <c r="J381" s="2" t="str">
        <f>_xlfn.XLOOKUP(OrderData[[#This Row],[Customer ID]],Table2_1[Customer ID],Table2_1[Country])</f>
        <v>United Kingdom</v>
      </c>
      <c r="K381" s="2" t="str" cm="1">
        <f t="array" ref="K381">_xlfn.XLOOKUP(OrderData[[#This Row],[Customer ID]],Table2_1[[#All],[Customer ID]],Table2_1[[#All],[Loyalty Card]])</f>
        <v>Yes</v>
      </c>
      <c r="L381" s="2" t="str">
        <f>_xlfn.XLOOKUP(OrderData[[#This Row],[Product ID]],products!A:A,products!C:C)</f>
        <v>L</v>
      </c>
      <c r="M381" s="2">
        <f>_xlfn.XLOOKUP(OrderData[[#This Row],[Product ID]],products!A:A,products!D:D)</f>
        <v>0.5</v>
      </c>
    </row>
    <row r="382" spans="1:13" x14ac:dyDescent="0.25">
      <c r="A382" s="2" t="s">
        <v>777</v>
      </c>
      <c r="B382" s="3">
        <v>44249</v>
      </c>
      <c r="C382" s="2" t="s">
        <v>677</v>
      </c>
      <c r="D382" t="s">
        <v>136</v>
      </c>
      <c r="E382" s="2" t="str" cm="1">
        <f t="array" ref="E382">_xlfn.XLOOKUP(OrderData[[#This Row],[Customer ID]],Table2_1[[#All],[Customer ID]],Table2_1[[#All],[Customer Name]])</f>
        <v>Flynn Antony</v>
      </c>
      <c r="F382" s="2">
        <v>3</v>
      </c>
      <c r="G382" s="2" t="str">
        <f>VLOOKUP(OrderData[[#This Row],[Product ID]],products!A:B,2,0)</f>
        <v>Lib</v>
      </c>
      <c r="H382" s="2">
        <f>_xlfn.XLOOKUP(D382, products!A:A, products!E:E)</f>
        <v>7.77</v>
      </c>
      <c r="I382" s="2">
        <f>OrderData[[#This Row],[Quantity]]*OrderData[[#This Row],[Unit Price]]</f>
        <v>23.31</v>
      </c>
      <c r="J382" s="2" t="str">
        <f>_xlfn.XLOOKUP(OrderData[[#This Row],[Customer ID]],Table2_1[Customer ID],Table2_1[Country])</f>
        <v>United States</v>
      </c>
      <c r="K382" s="2" t="str" cm="1">
        <f t="array" ref="K382">_xlfn.XLOOKUP(OrderData[[#This Row],[Customer ID]],Table2_1[[#All],[Customer ID]],Table2_1[[#All],[Loyalty Card]])</f>
        <v>No</v>
      </c>
      <c r="L382" s="2" t="str">
        <f>_xlfn.XLOOKUP(OrderData[[#This Row],[Product ID]],products!A:A,products!C:C)</f>
        <v>D</v>
      </c>
      <c r="M382" s="2">
        <f>_xlfn.XLOOKUP(OrderData[[#This Row],[Product ID]],products!A:A,products!D:D)</f>
        <v>0.5</v>
      </c>
    </row>
    <row r="383" spans="1:13" x14ac:dyDescent="0.25">
      <c r="A383" s="2" t="s">
        <v>778</v>
      </c>
      <c r="B383" s="3">
        <v>44646</v>
      </c>
      <c r="C383" s="2" t="s">
        <v>779</v>
      </c>
      <c r="D383" t="s">
        <v>67</v>
      </c>
      <c r="E383" s="2" t="str" cm="1">
        <f t="array" ref="E383">_xlfn.XLOOKUP(OrderData[[#This Row],[Customer ID]],Table2_1[[#All],[Customer ID]],Table2_1[[#All],[Customer Name]])</f>
        <v>Pren Bess</v>
      </c>
      <c r="F383" s="2">
        <v>5</v>
      </c>
      <c r="G383" s="2" t="str">
        <f>VLOOKUP(OrderData[[#This Row],[Product ID]],products!A:B,2,0)</f>
        <v>Ara</v>
      </c>
      <c r="H383" s="2">
        <f>_xlfn.XLOOKUP(D383, products!A:A, products!E:E)</f>
        <v>2.9849999999999999</v>
      </c>
      <c r="I383" s="2">
        <f>OrderData[[#This Row],[Quantity]]*OrderData[[#This Row],[Unit Price]]</f>
        <v>14.924999999999999</v>
      </c>
      <c r="J383" s="2" t="str">
        <f>_xlfn.XLOOKUP(OrderData[[#This Row],[Customer ID]],Table2_1[Customer ID],Table2_1[Country])</f>
        <v>United States</v>
      </c>
      <c r="K383" s="2" t="str" cm="1">
        <f t="array" ref="K383">_xlfn.XLOOKUP(OrderData[[#This Row],[Customer ID]],Table2_1[[#All],[Customer ID]],Table2_1[[#All],[Loyalty Card]])</f>
        <v>Yes</v>
      </c>
      <c r="L383" s="2" t="str">
        <f>_xlfn.XLOOKUP(OrderData[[#This Row],[Product ID]],products!A:A,products!C:C)</f>
        <v>D</v>
      </c>
      <c r="M383" s="2">
        <f>_xlfn.XLOOKUP(OrderData[[#This Row],[Product ID]],products!A:A,products!D:D)</f>
        <v>0.2</v>
      </c>
    </row>
    <row r="384" spans="1:13" x14ac:dyDescent="0.25">
      <c r="A384" s="2" t="s">
        <v>780</v>
      </c>
      <c r="B384" s="3">
        <v>43840</v>
      </c>
      <c r="C384" s="2" t="s">
        <v>781</v>
      </c>
      <c r="D384" t="s">
        <v>29</v>
      </c>
      <c r="E384" s="2" t="str" cm="1">
        <f t="array" ref="E384">_xlfn.XLOOKUP(OrderData[[#This Row],[Customer ID]],Table2_1[[#All],[Customer ID]],Table2_1[[#All],[Customer Name]])</f>
        <v>Elka Windress</v>
      </c>
      <c r="F384" s="2">
        <v>3</v>
      </c>
      <c r="G384" s="2" t="str">
        <f>VLOOKUP(OrderData[[#This Row],[Product ID]],products!A:B,2,0)</f>
        <v>Exc</v>
      </c>
      <c r="H384" s="2">
        <f>_xlfn.XLOOKUP(D384, products!A:A, products!E:E)</f>
        <v>7.29</v>
      </c>
      <c r="I384" s="2">
        <f>OrderData[[#This Row],[Quantity]]*OrderData[[#This Row],[Unit Price]]</f>
        <v>21.87</v>
      </c>
      <c r="J384" s="2" t="str">
        <f>_xlfn.XLOOKUP(OrderData[[#This Row],[Customer ID]],Table2_1[Customer ID],Table2_1[Country])</f>
        <v>United States</v>
      </c>
      <c r="K384" s="2" t="str" cm="1">
        <f t="array" ref="K384">_xlfn.XLOOKUP(OrderData[[#This Row],[Customer ID]],Table2_1[[#All],[Customer ID]],Table2_1[[#All],[Loyalty Card]])</f>
        <v>No</v>
      </c>
      <c r="L384" s="2" t="str">
        <f>_xlfn.XLOOKUP(OrderData[[#This Row],[Product ID]],products!A:A,products!C:C)</f>
        <v>D</v>
      </c>
      <c r="M384" s="2">
        <f>_xlfn.XLOOKUP(OrderData[[#This Row],[Product ID]],products!A:A,products!D:D)</f>
        <v>0.5</v>
      </c>
    </row>
    <row r="385" spans="1:13" x14ac:dyDescent="0.25">
      <c r="A385" s="2" t="s">
        <v>782</v>
      </c>
      <c r="B385" s="3">
        <v>43586</v>
      </c>
      <c r="C385" s="2" t="s">
        <v>783</v>
      </c>
      <c r="D385" t="s">
        <v>189</v>
      </c>
      <c r="E385" s="2" t="str" cm="1">
        <f t="array" ref="E385">_xlfn.XLOOKUP(OrderData[[#This Row],[Customer ID]],Table2_1[[#All],[Customer ID]],Table2_1[[#All],[Customer Name]])</f>
        <v>Marty Kidstoun</v>
      </c>
      <c r="F385" s="2">
        <v>6</v>
      </c>
      <c r="G385" s="2" t="str">
        <f>VLOOKUP(OrderData[[#This Row],[Product ID]],products!A:B,2,0)</f>
        <v>Exc</v>
      </c>
      <c r="H385" s="2">
        <f>_xlfn.XLOOKUP(D385, products!A:A, products!E:E)</f>
        <v>8.91</v>
      </c>
      <c r="I385" s="2">
        <f>OrderData[[#This Row],[Quantity]]*OrderData[[#This Row],[Unit Price]]</f>
        <v>53.46</v>
      </c>
      <c r="J385" s="2" t="str">
        <f>_xlfn.XLOOKUP(OrderData[[#This Row],[Customer ID]],Table2_1[Customer ID],Table2_1[Country])</f>
        <v>United States</v>
      </c>
      <c r="K385" s="2" t="str" cm="1">
        <f t="array" ref="K385">_xlfn.XLOOKUP(OrderData[[#This Row],[Customer ID]],Table2_1[[#All],[Customer ID]],Table2_1[[#All],[Loyalty Card]])</f>
        <v>Yes</v>
      </c>
      <c r="L385" s="2" t="str">
        <f>_xlfn.XLOOKUP(OrderData[[#This Row],[Product ID]],products!A:A,products!C:C)</f>
        <v>L</v>
      </c>
      <c r="M385" s="2">
        <f>_xlfn.XLOOKUP(OrderData[[#This Row],[Product ID]],products!A:A,products!D:D)</f>
        <v>0.5</v>
      </c>
    </row>
    <row r="386" spans="1:13" x14ac:dyDescent="0.25">
      <c r="A386" s="2" t="s">
        <v>784</v>
      </c>
      <c r="B386" s="3">
        <v>43870</v>
      </c>
      <c r="C386" s="2" t="s">
        <v>785</v>
      </c>
      <c r="D386" t="s">
        <v>217</v>
      </c>
      <c r="E386" s="2" t="str" cm="1">
        <f t="array" ref="E386">_xlfn.XLOOKUP(OrderData[[#This Row],[Customer ID]],Table2_1[[#All],[Customer ID]],Table2_1[[#All],[Customer Name]])</f>
        <v>Nickey Dimbleby</v>
      </c>
      <c r="F386" s="2">
        <v>4</v>
      </c>
      <c r="G386" s="2" t="str">
        <f>VLOOKUP(OrderData[[#This Row],[Product ID]],products!A:B,2,0)</f>
        <v>Ara</v>
      </c>
      <c r="H386" s="2">
        <f>_xlfn.XLOOKUP(D386, products!A:A, products!E:E)</f>
        <v>29.784999999999997</v>
      </c>
      <c r="I386" s="2">
        <f>OrderData[[#This Row],[Quantity]]*OrderData[[#This Row],[Unit Price]]</f>
        <v>119.13999999999999</v>
      </c>
      <c r="J386" s="2" t="str">
        <f>_xlfn.XLOOKUP(OrderData[[#This Row],[Customer ID]],Table2_1[Customer ID],Table2_1[Country])</f>
        <v>United States</v>
      </c>
      <c r="K386" s="2" t="str" cm="1">
        <f t="array" ref="K386">_xlfn.XLOOKUP(OrderData[[#This Row],[Customer ID]],Table2_1[[#All],[Customer ID]],Table2_1[[#All],[Loyalty Card]])</f>
        <v>No</v>
      </c>
      <c r="L386" s="2" t="str">
        <f>_xlfn.XLOOKUP(OrderData[[#This Row],[Product ID]],products!A:A,products!C:C)</f>
        <v>L</v>
      </c>
      <c r="M386" s="2">
        <f>_xlfn.XLOOKUP(OrderData[[#This Row],[Product ID]],products!A:A,products!D:D)</f>
        <v>2.5</v>
      </c>
    </row>
    <row r="387" spans="1:13" x14ac:dyDescent="0.25">
      <c r="A387" s="2" t="s">
        <v>786</v>
      </c>
      <c r="B387" s="3">
        <v>44559</v>
      </c>
      <c r="C387" s="2" t="s">
        <v>787</v>
      </c>
      <c r="D387" t="s">
        <v>91</v>
      </c>
      <c r="E387" s="2" t="str" cm="1">
        <f t="array" ref="E387">_xlfn.XLOOKUP(OrderData[[#This Row],[Customer ID]],Table2_1[[#All],[Customer ID]],Table2_1[[#All],[Customer Name]])</f>
        <v>Virgil Baumadier</v>
      </c>
      <c r="F387" s="2">
        <v>5</v>
      </c>
      <c r="G387" s="2" t="str">
        <f>VLOOKUP(OrderData[[#This Row],[Product ID]],products!A:B,2,0)</f>
        <v>Lib</v>
      </c>
      <c r="H387" s="2">
        <f>_xlfn.XLOOKUP(D387, products!A:A, products!E:E)</f>
        <v>8.73</v>
      </c>
      <c r="I387" s="2">
        <f>OrderData[[#This Row],[Quantity]]*OrderData[[#This Row],[Unit Price]]</f>
        <v>43.650000000000006</v>
      </c>
      <c r="J387" s="2" t="str">
        <f>_xlfn.XLOOKUP(OrderData[[#This Row],[Customer ID]],Table2_1[Customer ID],Table2_1[Country])</f>
        <v>United States</v>
      </c>
      <c r="K387" s="2" t="str" cm="1">
        <f t="array" ref="K387">_xlfn.XLOOKUP(OrderData[[#This Row],[Customer ID]],Table2_1[[#All],[Customer ID]],Table2_1[[#All],[Loyalty Card]])</f>
        <v>Yes</v>
      </c>
      <c r="L387" s="2" t="str">
        <f>_xlfn.XLOOKUP(OrderData[[#This Row],[Product ID]],products!A:A,products!C:C)</f>
        <v>M</v>
      </c>
      <c r="M387" s="2">
        <f>_xlfn.XLOOKUP(OrderData[[#This Row],[Product ID]],products!A:A,products!D:D)</f>
        <v>0.5</v>
      </c>
    </row>
    <row r="388" spans="1:13" x14ac:dyDescent="0.25">
      <c r="A388" s="2" t="s">
        <v>788</v>
      </c>
      <c r="B388" s="3">
        <v>44083</v>
      </c>
      <c r="C388" s="2" t="s">
        <v>789</v>
      </c>
      <c r="D388" t="s">
        <v>67</v>
      </c>
      <c r="E388" s="2" t="str" cm="1">
        <f t="array" ref="E388">_xlfn.XLOOKUP(OrderData[[#This Row],[Customer ID]],Table2_1[[#All],[Customer ID]],Table2_1[[#All],[Customer Name]])</f>
        <v>Lenore Messenbird</v>
      </c>
      <c r="F388" s="2">
        <v>6</v>
      </c>
      <c r="G388" s="2" t="str">
        <f>VLOOKUP(OrderData[[#This Row],[Product ID]],products!A:B,2,0)</f>
        <v>Ara</v>
      </c>
      <c r="H388" s="2">
        <f>_xlfn.XLOOKUP(D388, products!A:A, products!E:E)</f>
        <v>2.9849999999999999</v>
      </c>
      <c r="I388" s="2">
        <f>OrderData[[#This Row],[Quantity]]*OrderData[[#This Row],[Unit Price]]</f>
        <v>17.91</v>
      </c>
      <c r="J388" s="2" t="str">
        <f>_xlfn.XLOOKUP(OrderData[[#This Row],[Customer ID]],Table2_1[Customer ID],Table2_1[Country])</f>
        <v>United States</v>
      </c>
      <c r="K388" s="2" t="str" cm="1">
        <f t="array" ref="K388">_xlfn.XLOOKUP(OrderData[[#This Row],[Customer ID]],Table2_1[[#All],[Customer ID]],Table2_1[[#All],[Loyalty Card]])</f>
        <v>Yes</v>
      </c>
      <c r="L388" s="2" t="str">
        <f>_xlfn.XLOOKUP(OrderData[[#This Row],[Product ID]],products!A:A,products!C:C)</f>
        <v>D</v>
      </c>
      <c r="M388" s="2">
        <f>_xlfn.XLOOKUP(OrderData[[#This Row],[Product ID]],products!A:A,products!D:D)</f>
        <v>0.2</v>
      </c>
    </row>
    <row r="389" spans="1:13" x14ac:dyDescent="0.25">
      <c r="A389" s="2" t="s">
        <v>790</v>
      </c>
      <c r="B389" s="3">
        <v>44455</v>
      </c>
      <c r="C389" s="2" t="s">
        <v>791</v>
      </c>
      <c r="D389" t="s">
        <v>150</v>
      </c>
      <c r="E389" s="2" t="str" cm="1">
        <f t="array" ref="E389">_xlfn.XLOOKUP(OrderData[[#This Row],[Customer ID]],Table2_1[[#All],[Customer ID]],Table2_1[[#All],[Customer Name]])</f>
        <v>Shirleen Welds</v>
      </c>
      <c r="F389" s="2">
        <v>5</v>
      </c>
      <c r="G389" s="2" t="str">
        <f>VLOOKUP(OrderData[[#This Row],[Product ID]],products!A:B,2,0)</f>
        <v>Exc</v>
      </c>
      <c r="H389" s="2">
        <f>_xlfn.XLOOKUP(D389, products!A:A, products!E:E)</f>
        <v>14.85</v>
      </c>
      <c r="I389" s="2">
        <f>OrderData[[#This Row],[Quantity]]*OrderData[[#This Row],[Unit Price]]</f>
        <v>74.25</v>
      </c>
      <c r="J389" s="2" t="str">
        <f>_xlfn.XLOOKUP(OrderData[[#This Row],[Customer ID]],Table2_1[Customer ID],Table2_1[Country])</f>
        <v>United States</v>
      </c>
      <c r="K389" s="2" t="str" cm="1">
        <f t="array" ref="K389">_xlfn.XLOOKUP(OrderData[[#This Row],[Customer ID]],Table2_1[[#All],[Customer ID]],Table2_1[[#All],[Loyalty Card]])</f>
        <v>Yes</v>
      </c>
      <c r="L389" s="2" t="str">
        <f>_xlfn.XLOOKUP(OrderData[[#This Row],[Product ID]],products!A:A,products!C:C)</f>
        <v>L</v>
      </c>
      <c r="M389" s="2">
        <f>_xlfn.XLOOKUP(OrderData[[#This Row],[Product ID]],products!A:A,products!D:D)</f>
        <v>1</v>
      </c>
    </row>
    <row r="390" spans="1:13" x14ac:dyDescent="0.25">
      <c r="A390" s="2" t="s">
        <v>792</v>
      </c>
      <c r="B390" s="3">
        <v>44130</v>
      </c>
      <c r="C390" s="2" t="s">
        <v>793</v>
      </c>
      <c r="D390" t="s">
        <v>51</v>
      </c>
      <c r="E390" s="2" t="str" cm="1">
        <f t="array" ref="E390">_xlfn.XLOOKUP(OrderData[[#This Row],[Customer ID]],Table2_1[[#All],[Customer ID]],Table2_1[[#All],[Customer Name]])</f>
        <v>Maisie Sarvar</v>
      </c>
      <c r="F390" s="2">
        <v>3</v>
      </c>
      <c r="G390" s="2" t="str">
        <f>VLOOKUP(OrderData[[#This Row],[Product ID]],products!A:B,2,0)</f>
        <v>Lib</v>
      </c>
      <c r="H390" s="2">
        <f>_xlfn.XLOOKUP(D390, products!A:A, products!E:E)</f>
        <v>3.8849999999999998</v>
      </c>
      <c r="I390" s="2">
        <f>OrderData[[#This Row],[Quantity]]*OrderData[[#This Row],[Unit Price]]</f>
        <v>11.654999999999999</v>
      </c>
      <c r="J390" s="2" t="str">
        <f>_xlfn.XLOOKUP(OrderData[[#This Row],[Customer ID]],Table2_1[Customer ID],Table2_1[Country])</f>
        <v>United States</v>
      </c>
      <c r="K390" s="2" t="str" cm="1">
        <f t="array" ref="K390">_xlfn.XLOOKUP(OrderData[[#This Row],[Customer ID]],Table2_1[[#All],[Customer ID]],Table2_1[[#All],[Loyalty Card]])</f>
        <v>Yes</v>
      </c>
      <c r="L390" s="2" t="str">
        <f>_xlfn.XLOOKUP(OrderData[[#This Row],[Product ID]],products!A:A,products!C:C)</f>
        <v>D</v>
      </c>
      <c r="M390" s="2">
        <f>_xlfn.XLOOKUP(OrderData[[#This Row],[Product ID]],products!A:A,products!D:D)</f>
        <v>0.2</v>
      </c>
    </row>
    <row r="391" spans="1:13" x14ac:dyDescent="0.25">
      <c r="A391" s="2" t="s">
        <v>794</v>
      </c>
      <c r="B391" s="3">
        <v>43536</v>
      </c>
      <c r="C391" s="2" t="s">
        <v>795</v>
      </c>
      <c r="D391" t="s">
        <v>136</v>
      </c>
      <c r="E391" s="2" t="str" cm="1">
        <f t="array" ref="E391">_xlfn.XLOOKUP(OrderData[[#This Row],[Customer ID]],Table2_1[[#All],[Customer ID]],Table2_1[[#All],[Customer Name]])</f>
        <v>Andrej Havick</v>
      </c>
      <c r="F391" s="2">
        <v>3</v>
      </c>
      <c r="G391" s="2" t="str">
        <f>VLOOKUP(OrderData[[#This Row],[Product ID]],products!A:B,2,0)</f>
        <v>Lib</v>
      </c>
      <c r="H391" s="2">
        <f>_xlfn.XLOOKUP(D391, products!A:A, products!E:E)</f>
        <v>7.77</v>
      </c>
      <c r="I391" s="2">
        <f>OrderData[[#This Row],[Quantity]]*OrderData[[#This Row],[Unit Price]]</f>
        <v>23.31</v>
      </c>
      <c r="J391" s="2" t="str">
        <f>_xlfn.XLOOKUP(OrderData[[#This Row],[Customer ID]],Table2_1[Customer ID],Table2_1[Country])</f>
        <v>United States</v>
      </c>
      <c r="K391" s="2" t="str" cm="1">
        <f t="array" ref="K391">_xlfn.XLOOKUP(OrderData[[#This Row],[Customer ID]],Table2_1[[#All],[Customer ID]],Table2_1[[#All],[Loyalty Card]])</f>
        <v>Yes</v>
      </c>
      <c r="L391" s="2" t="str">
        <f>_xlfn.XLOOKUP(OrderData[[#This Row],[Product ID]],products!A:A,products!C:C)</f>
        <v>D</v>
      </c>
      <c r="M391" s="2">
        <f>_xlfn.XLOOKUP(OrderData[[#This Row],[Product ID]],products!A:A,products!D:D)</f>
        <v>0.5</v>
      </c>
    </row>
    <row r="392" spans="1:13" x14ac:dyDescent="0.25">
      <c r="A392" s="2" t="s">
        <v>796</v>
      </c>
      <c r="B392" s="3">
        <v>44245</v>
      </c>
      <c r="C392" s="2" t="s">
        <v>797</v>
      </c>
      <c r="D392" t="s">
        <v>29</v>
      </c>
      <c r="E392" s="2" t="str" cm="1">
        <f t="array" ref="E392">_xlfn.XLOOKUP(OrderData[[#This Row],[Customer ID]],Table2_1[[#All],[Customer ID]],Table2_1[[#All],[Customer Name]])</f>
        <v>Sloan Diviny</v>
      </c>
      <c r="F392" s="2">
        <v>2</v>
      </c>
      <c r="G392" s="2" t="str">
        <f>VLOOKUP(OrderData[[#This Row],[Product ID]],products!A:B,2,0)</f>
        <v>Exc</v>
      </c>
      <c r="H392" s="2">
        <f>_xlfn.XLOOKUP(D392, products!A:A, products!E:E)</f>
        <v>7.29</v>
      </c>
      <c r="I392" s="2">
        <f>OrderData[[#This Row],[Quantity]]*OrderData[[#This Row],[Unit Price]]</f>
        <v>14.58</v>
      </c>
      <c r="J392" s="2" t="str">
        <f>_xlfn.XLOOKUP(OrderData[[#This Row],[Customer ID]],Table2_1[Customer ID],Table2_1[Country])</f>
        <v>United States</v>
      </c>
      <c r="K392" s="2" t="str" cm="1">
        <f t="array" ref="K392">_xlfn.XLOOKUP(OrderData[[#This Row],[Customer ID]],Table2_1[[#All],[Customer ID]],Table2_1[[#All],[Loyalty Card]])</f>
        <v>Yes</v>
      </c>
      <c r="L392" s="2" t="str">
        <f>_xlfn.XLOOKUP(OrderData[[#This Row],[Product ID]],products!A:A,products!C:C)</f>
        <v>D</v>
      </c>
      <c r="M392" s="2">
        <f>_xlfn.XLOOKUP(OrderData[[#This Row],[Product ID]],products!A:A,products!D:D)</f>
        <v>0.5</v>
      </c>
    </row>
    <row r="393" spans="1:13" x14ac:dyDescent="0.25">
      <c r="A393" s="2" t="s">
        <v>798</v>
      </c>
      <c r="B393" s="3">
        <v>44133</v>
      </c>
      <c r="C393" s="2" t="s">
        <v>799</v>
      </c>
      <c r="D393" t="s">
        <v>80</v>
      </c>
      <c r="E393" s="2" t="str" cm="1">
        <f t="array" ref="E393">_xlfn.XLOOKUP(OrderData[[#This Row],[Customer ID]],Table2_1[[#All],[Customer ID]],Table2_1[[#All],[Customer Name]])</f>
        <v>Itch Norquoy</v>
      </c>
      <c r="F393" s="2">
        <v>2</v>
      </c>
      <c r="G393" s="2" t="str">
        <f>VLOOKUP(OrderData[[#This Row],[Product ID]],products!A:B,2,0)</f>
        <v>Ara</v>
      </c>
      <c r="H393" s="2">
        <f>_xlfn.XLOOKUP(D393, products!A:A, products!E:E)</f>
        <v>6.75</v>
      </c>
      <c r="I393" s="2">
        <f>OrderData[[#This Row],[Quantity]]*OrderData[[#This Row],[Unit Price]]</f>
        <v>13.5</v>
      </c>
      <c r="J393" s="2" t="str">
        <f>_xlfn.XLOOKUP(OrderData[[#This Row],[Customer ID]],Table2_1[Customer ID],Table2_1[Country])</f>
        <v>United States</v>
      </c>
      <c r="K393" s="2" t="str" cm="1">
        <f t="array" ref="K393">_xlfn.XLOOKUP(OrderData[[#This Row],[Customer ID]],Table2_1[[#All],[Customer ID]],Table2_1[[#All],[Loyalty Card]])</f>
        <v>No</v>
      </c>
      <c r="L393" s="2" t="str">
        <f>_xlfn.XLOOKUP(OrderData[[#This Row],[Product ID]],products!A:A,products!C:C)</f>
        <v>M</v>
      </c>
      <c r="M393" s="2">
        <f>_xlfn.XLOOKUP(OrderData[[#This Row],[Product ID]],products!A:A,products!D:D)</f>
        <v>0.5</v>
      </c>
    </row>
    <row r="394" spans="1:13" x14ac:dyDescent="0.25">
      <c r="A394" s="2" t="s">
        <v>800</v>
      </c>
      <c r="B394" s="3">
        <v>44445</v>
      </c>
      <c r="C394" s="2" t="s">
        <v>801</v>
      </c>
      <c r="D394" t="s">
        <v>150</v>
      </c>
      <c r="E394" s="2" t="str" cm="1">
        <f t="array" ref="E394">_xlfn.XLOOKUP(OrderData[[#This Row],[Customer ID]],Table2_1[[#All],[Customer ID]],Table2_1[[#All],[Customer Name]])</f>
        <v>Anson Iddison</v>
      </c>
      <c r="F394" s="2">
        <v>6</v>
      </c>
      <c r="G394" s="2" t="str">
        <f>VLOOKUP(OrderData[[#This Row],[Product ID]],products!A:B,2,0)</f>
        <v>Exc</v>
      </c>
      <c r="H394" s="2">
        <f>_xlfn.XLOOKUP(D394, products!A:A, products!E:E)</f>
        <v>14.85</v>
      </c>
      <c r="I394" s="2">
        <f>OrderData[[#This Row],[Quantity]]*OrderData[[#This Row],[Unit Price]]</f>
        <v>89.1</v>
      </c>
      <c r="J394" s="2" t="str">
        <f>_xlfn.XLOOKUP(OrderData[[#This Row],[Customer ID]],Table2_1[Customer ID],Table2_1[Country])</f>
        <v>United States</v>
      </c>
      <c r="K394" s="2" t="str" cm="1">
        <f t="array" ref="K394">_xlfn.XLOOKUP(OrderData[[#This Row],[Customer ID]],Table2_1[[#All],[Customer ID]],Table2_1[[#All],[Loyalty Card]])</f>
        <v>No</v>
      </c>
      <c r="L394" s="2" t="str">
        <f>_xlfn.XLOOKUP(OrderData[[#This Row],[Product ID]],products!A:A,products!C:C)</f>
        <v>L</v>
      </c>
      <c r="M394" s="2">
        <f>_xlfn.XLOOKUP(OrderData[[#This Row],[Product ID]],products!A:A,products!D:D)</f>
        <v>1</v>
      </c>
    </row>
    <row r="395" spans="1:13" x14ac:dyDescent="0.25">
      <c r="A395" s="2" t="s">
        <v>800</v>
      </c>
      <c r="B395" s="3">
        <v>44445</v>
      </c>
      <c r="C395" s="2" t="s">
        <v>801</v>
      </c>
      <c r="D395" t="s">
        <v>128</v>
      </c>
      <c r="E395" s="2" t="str" cm="1">
        <f t="array" ref="E395">_xlfn.XLOOKUP(OrderData[[#This Row],[Customer ID]],Table2_1[[#All],[Customer ID]],Table2_1[[#All],[Customer Name]])</f>
        <v>Anson Iddison</v>
      </c>
      <c r="F395" s="2">
        <v>1</v>
      </c>
      <c r="G395" s="2" t="str">
        <f>VLOOKUP(OrderData[[#This Row],[Product ID]],products!A:B,2,0)</f>
        <v>Ara</v>
      </c>
      <c r="H395" s="2">
        <f>_xlfn.XLOOKUP(D395, products!A:A, products!E:E)</f>
        <v>3.8849999999999998</v>
      </c>
      <c r="I395" s="2">
        <f>OrderData[[#This Row],[Quantity]]*OrderData[[#This Row],[Unit Price]]</f>
        <v>3.8849999999999998</v>
      </c>
      <c r="J395" s="2" t="str">
        <f>_xlfn.XLOOKUP(OrderData[[#This Row],[Customer ID]],Table2_1[Customer ID],Table2_1[Country])</f>
        <v>United States</v>
      </c>
      <c r="K395" s="2" t="str" cm="1">
        <f t="array" ref="K395">_xlfn.XLOOKUP(OrderData[[#This Row],[Customer ID]],Table2_1[[#All],[Customer ID]],Table2_1[[#All],[Loyalty Card]])</f>
        <v>No</v>
      </c>
      <c r="L395" s="2" t="str">
        <f>_xlfn.XLOOKUP(OrderData[[#This Row],[Product ID]],products!A:A,products!C:C)</f>
        <v>L</v>
      </c>
      <c r="M395" s="2">
        <f>_xlfn.XLOOKUP(OrderData[[#This Row],[Product ID]],products!A:A,products!D:D)</f>
        <v>0.2</v>
      </c>
    </row>
    <row r="396" spans="1:13" x14ac:dyDescent="0.25">
      <c r="A396" s="2" t="s">
        <v>802</v>
      </c>
      <c r="B396" s="3">
        <v>44083</v>
      </c>
      <c r="C396" s="2" t="s">
        <v>803</v>
      </c>
      <c r="D396" t="s">
        <v>23</v>
      </c>
      <c r="E396" s="2" t="str" cm="1">
        <f t="array" ref="E396">_xlfn.XLOOKUP(OrderData[[#This Row],[Customer ID]],Table2_1[[#All],[Customer ID]],Table2_1[[#All],[Customer Name]])</f>
        <v>Randal Longfield</v>
      </c>
      <c r="F396" s="2">
        <v>4</v>
      </c>
      <c r="G396" s="2" t="str">
        <f>VLOOKUP(OrderData[[#This Row],[Product ID]],products!A:B,2,0)</f>
        <v>Rob</v>
      </c>
      <c r="H396" s="2">
        <f>_xlfn.XLOOKUP(D396, products!A:A, products!E:E)</f>
        <v>27.484999999999996</v>
      </c>
      <c r="I396" s="2">
        <f>OrderData[[#This Row],[Quantity]]*OrderData[[#This Row],[Unit Price]]</f>
        <v>109.93999999999998</v>
      </c>
      <c r="J396" s="2" t="str">
        <f>_xlfn.XLOOKUP(OrderData[[#This Row],[Customer ID]],Table2_1[Customer ID],Table2_1[Country])</f>
        <v>United States</v>
      </c>
      <c r="K396" s="2" t="str" cm="1">
        <f t="array" ref="K396">_xlfn.XLOOKUP(OrderData[[#This Row],[Customer ID]],Table2_1[[#All],[Customer ID]],Table2_1[[#All],[Loyalty Card]])</f>
        <v>No</v>
      </c>
      <c r="L396" s="2" t="str">
        <f>_xlfn.XLOOKUP(OrderData[[#This Row],[Product ID]],products!A:A,products!C:C)</f>
        <v>L</v>
      </c>
      <c r="M396" s="2">
        <f>_xlfn.XLOOKUP(OrderData[[#This Row],[Product ID]],products!A:A,products!D:D)</f>
        <v>2.5</v>
      </c>
    </row>
    <row r="397" spans="1:13" x14ac:dyDescent="0.25">
      <c r="A397" s="2" t="s">
        <v>804</v>
      </c>
      <c r="B397" s="3">
        <v>44465</v>
      </c>
      <c r="C397" s="2" t="s">
        <v>805</v>
      </c>
      <c r="D397" t="s">
        <v>136</v>
      </c>
      <c r="E397" s="2" t="str" cm="1">
        <f t="array" ref="E397">_xlfn.XLOOKUP(OrderData[[#This Row],[Customer ID]],Table2_1[[#All],[Customer ID]],Table2_1[[#All],[Customer Name]])</f>
        <v>Gregorius Kislingbury</v>
      </c>
      <c r="F397" s="2">
        <v>6</v>
      </c>
      <c r="G397" s="2" t="str">
        <f>VLOOKUP(OrderData[[#This Row],[Product ID]],products!A:B,2,0)</f>
        <v>Lib</v>
      </c>
      <c r="H397" s="2">
        <f>_xlfn.XLOOKUP(D397, products!A:A, products!E:E)</f>
        <v>7.77</v>
      </c>
      <c r="I397" s="2">
        <f>OrderData[[#This Row],[Quantity]]*OrderData[[#This Row],[Unit Price]]</f>
        <v>46.62</v>
      </c>
      <c r="J397" s="2" t="str">
        <f>_xlfn.XLOOKUP(OrderData[[#This Row],[Customer ID]],Table2_1[Customer ID],Table2_1[Country])</f>
        <v>United States</v>
      </c>
      <c r="K397" s="2" t="str" cm="1">
        <f t="array" ref="K397">_xlfn.XLOOKUP(OrderData[[#This Row],[Customer ID]],Table2_1[[#All],[Customer ID]],Table2_1[[#All],[Loyalty Card]])</f>
        <v>Yes</v>
      </c>
      <c r="L397" s="2" t="str">
        <f>_xlfn.XLOOKUP(OrderData[[#This Row],[Product ID]],products!A:A,products!C:C)</f>
        <v>D</v>
      </c>
      <c r="M397" s="2">
        <f>_xlfn.XLOOKUP(OrderData[[#This Row],[Product ID]],products!A:A,products!D:D)</f>
        <v>0.5</v>
      </c>
    </row>
    <row r="398" spans="1:13" x14ac:dyDescent="0.25">
      <c r="A398" s="2" t="s">
        <v>806</v>
      </c>
      <c r="B398" s="3">
        <v>44140</v>
      </c>
      <c r="C398" s="2" t="s">
        <v>807</v>
      </c>
      <c r="D398" t="s">
        <v>205</v>
      </c>
      <c r="E398" s="2" t="str" cm="1">
        <f t="array" ref="E398">_xlfn.XLOOKUP(OrderData[[#This Row],[Customer ID]],Table2_1[[#All],[Customer ID]],Table2_1[[#All],[Customer Name]])</f>
        <v>Xenos Gibbons</v>
      </c>
      <c r="F398" s="2">
        <v>5</v>
      </c>
      <c r="G398" s="2" t="str">
        <f>VLOOKUP(OrderData[[#This Row],[Product ID]],products!A:B,2,0)</f>
        <v>Ara</v>
      </c>
      <c r="H398" s="2">
        <f>_xlfn.XLOOKUP(D398, products!A:A, products!E:E)</f>
        <v>7.77</v>
      </c>
      <c r="I398" s="2">
        <f>OrderData[[#This Row],[Quantity]]*OrderData[[#This Row],[Unit Price]]</f>
        <v>38.849999999999994</v>
      </c>
      <c r="J398" s="2" t="str">
        <f>_xlfn.XLOOKUP(OrderData[[#This Row],[Customer ID]],Table2_1[Customer ID],Table2_1[Country])</f>
        <v>United States</v>
      </c>
      <c r="K398" s="2" t="str" cm="1">
        <f t="array" ref="K398">_xlfn.XLOOKUP(OrderData[[#This Row],[Customer ID]],Table2_1[[#All],[Customer ID]],Table2_1[[#All],[Loyalty Card]])</f>
        <v>No</v>
      </c>
      <c r="L398" s="2" t="str">
        <f>_xlfn.XLOOKUP(OrderData[[#This Row],[Product ID]],products!A:A,products!C:C)</f>
        <v>L</v>
      </c>
      <c r="M398" s="2">
        <f>_xlfn.XLOOKUP(OrderData[[#This Row],[Product ID]],products!A:A,products!D:D)</f>
        <v>0.5</v>
      </c>
    </row>
    <row r="399" spans="1:13" x14ac:dyDescent="0.25">
      <c r="A399" s="2" t="s">
        <v>808</v>
      </c>
      <c r="B399" s="3">
        <v>43720</v>
      </c>
      <c r="C399" s="2" t="s">
        <v>809</v>
      </c>
      <c r="D399" t="s">
        <v>136</v>
      </c>
      <c r="E399" s="2" t="str" cm="1">
        <f t="array" ref="E399">_xlfn.XLOOKUP(OrderData[[#This Row],[Customer ID]],Table2_1[[#All],[Customer ID]],Table2_1[[#All],[Customer Name]])</f>
        <v>Fleur Parres</v>
      </c>
      <c r="F399" s="2">
        <v>4</v>
      </c>
      <c r="G399" s="2" t="str">
        <f>VLOOKUP(OrderData[[#This Row],[Product ID]],products!A:B,2,0)</f>
        <v>Lib</v>
      </c>
      <c r="H399" s="2">
        <f>_xlfn.XLOOKUP(D399, products!A:A, products!E:E)</f>
        <v>7.77</v>
      </c>
      <c r="I399" s="2">
        <f>OrderData[[#This Row],[Quantity]]*OrderData[[#This Row],[Unit Price]]</f>
        <v>31.08</v>
      </c>
      <c r="J399" s="2" t="str">
        <f>_xlfn.XLOOKUP(OrderData[[#This Row],[Customer ID]],Table2_1[Customer ID],Table2_1[Country])</f>
        <v>United States</v>
      </c>
      <c r="K399" s="2" t="str" cm="1">
        <f t="array" ref="K399">_xlfn.XLOOKUP(OrderData[[#This Row],[Customer ID]],Table2_1[[#All],[Customer ID]],Table2_1[[#All],[Loyalty Card]])</f>
        <v>Yes</v>
      </c>
      <c r="L399" s="2" t="str">
        <f>_xlfn.XLOOKUP(OrderData[[#This Row],[Product ID]],products!A:A,products!C:C)</f>
        <v>D</v>
      </c>
      <c r="M399" s="2">
        <f>_xlfn.XLOOKUP(OrderData[[#This Row],[Product ID]],products!A:A,products!D:D)</f>
        <v>0.5</v>
      </c>
    </row>
    <row r="400" spans="1:13" x14ac:dyDescent="0.25">
      <c r="A400" s="2" t="s">
        <v>810</v>
      </c>
      <c r="B400" s="3">
        <v>43677</v>
      </c>
      <c r="C400" s="2" t="s">
        <v>811</v>
      </c>
      <c r="D400" t="s">
        <v>67</v>
      </c>
      <c r="E400" s="2" t="str" cm="1">
        <f t="array" ref="E400">_xlfn.XLOOKUP(OrderData[[#This Row],[Customer ID]],Table2_1[[#All],[Customer ID]],Table2_1[[#All],[Customer Name]])</f>
        <v>Gran Sibray</v>
      </c>
      <c r="F400" s="2">
        <v>6</v>
      </c>
      <c r="G400" s="2" t="str">
        <f>VLOOKUP(OrderData[[#This Row],[Product ID]],products!A:B,2,0)</f>
        <v>Ara</v>
      </c>
      <c r="H400" s="2">
        <f>_xlfn.XLOOKUP(D400, products!A:A, products!E:E)</f>
        <v>2.9849999999999999</v>
      </c>
      <c r="I400" s="2">
        <f>OrderData[[#This Row],[Quantity]]*OrderData[[#This Row],[Unit Price]]</f>
        <v>17.91</v>
      </c>
      <c r="J400" s="2" t="str">
        <f>_xlfn.XLOOKUP(OrderData[[#This Row],[Customer ID]],Table2_1[Customer ID],Table2_1[Country])</f>
        <v>United States</v>
      </c>
      <c r="K400" s="2" t="str" cm="1">
        <f t="array" ref="K400">_xlfn.XLOOKUP(OrderData[[#This Row],[Customer ID]],Table2_1[[#All],[Customer ID]],Table2_1[[#All],[Loyalty Card]])</f>
        <v>Yes</v>
      </c>
      <c r="L400" s="2" t="str">
        <f>_xlfn.XLOOKUP(OrderData[[#This Row],[Product ID]],products!A:A,products!C:C)</f>
        <v>D</v>
      </c>
      <c r="M400" s="2">
        <f>_xlfn.XLOOKUP(OrderData[[#This Row],[Product ID]],products!A:A,products!D:D)</f>
        <v>0.2</v>
      </c>
    </row>
    <row r="401" spans="1:13" x14ac:dyDescent="0.25">
      <c r="A401" s="2" t="s">
        <v>812</v>
      </c>
      <c r="B401" s="3">
        <v>43539</v>
      </c>
      <c r="C401" s="2" t="s">
        <v>813</v>
      </c>
      <c r="D401" t="s">
        <v>543</v>
      </c>
      <c r="E401" s="2" t="str" cm="1">
        <f t="array" ref="E401">_xlfn.XLOOKUP(OrderData[[#This Row],[Customer ID]],Table2_1[[#All],[Customer ID]],Table2_1[[#All],[Customer Name]])</f>
        <v>Ingelbert Hotchkin</v>
      </c>
      <c r="F401" s="2">
        <v>6</v>
      </c>
      <c r="G401" s="2" t="str">
        <f>VLOOKUP(OrderData[[#This Row],[Product ID]],products!A:B,2,0)</f>
        <v>Exc</v>
      </c>
      <c r="H401" s="2">
        <f>_xlfn.XLOOKUP(D401, products!A:A, products!E:E)</f>
        <v>27.945</v>
      </c>
      <c r="I401" s="2">
        <f>OrderData[[#This Row],[Quantity]]*OrderData[[#This Row],[Unit Price]]</f>
        <v>167.67000000000002</v>
      </c>
      <c r="J401" s="2" t="str">
        <f>_xlfn.XLOOKUP(OrderData[[#This Row],[Customer ID]],Table2_1[Customer ID],Table2_1[Country])</f>
        <v>United Kingdom</v>
      </c>
      <c r="K401" s="2" t="str" cm="1">
        <f t="array" ref="K401">_xlfn.XLOOKUP(OrderData[[#This Row],[Customer ID]],Table2_1[[#All],[Customer ID]],Table2_1[[#All],[Loyalty Card]])</f>
        <v>No</v>
      </c>
      <c r="L401" s="2" t="str">
        <f>_xlfn.XLOOKUP(OrderData[[#This Row],[Product ID]],products!A:A,products!C:C)</f>
        <v>D</v>
      </c>
      <c r="M401" s="2">
        <f>_xlfn.XLOOKUP(OrderData[[#This Row],[Product ID]],products!A:A,products!D:D)</f>
        <v>2.5</v>
      </c>
    </row>
    <row r="402" spans="1:13" x14ac:dyDescent="0.25">
      <c r="A402" s="2" t="s">
        <v>814</v>
      </c>
      <c r="B402" s="3">
        <v>44332</v>
      </c>
      <c r="C402" s="2" t="s">
        <v>815</v>
      </c>
      <c r="D402" t="s">
        <v>145</v>
      </c>
      <c r="E402" s="2" t="str" cm="1">
        <f t="array" ref="E402">_xlfn.XLOOKUP(OrderData[[#This Row],[Customer ID]],Table2_1[[#All],[Customer ID]],Table2_1[[#All],[Customer Name]])</f>
        <v>Neely Broadberrie</v>
      </c>
      <c r="F402" s="2">
        <v>4</v>
      </c>
      <c r="G402" s="2" t="str">
        <f>VLOOKUP(OrderData[[#This Row],[Product ID]],products!A:B,2,0)</f>
        <v>Lib</v>
      </c>
      <c r="H402" s="2">
        <f>_xlfn.XLOOKUP(D402, products!A:A, products!E:E)</f>
        <v>15.85</v>
      </c>
      <c r="I402" s="2">
        <f>OrderData[[#This Row],[Quantity]]*OrderData[[#This Row],[Unit Price]]</f>
        <v>63.4</v>
      </c>
      <c r="J402" s="2" t="str">
        <f>_xlfn.XLOOKUP(OrderData[[#This Row],[Customer ID]],Table2_1[Customer ID],Table2_1[Country])</f>
        <v>United States</v>
      </c>
      <c r="K402" s="2" t="str" cm="1">
        <f t="array" ref="K402">_xlfn.XLOOKUP(OrderData[[#This Row],[Customer ID]],Table2_1[[#All],[Customer ID]],Table2_1[[#All],[Loyalty Card]])</f>
        <v>No</v>
      </c>
      <c r="L402" s="2" t="str">
        <f>_xlfn.XLOOKUP(OrderData[[#This Row],[Product ID]],products!A:A,products!C:C)</f>
        <v>L</v>
      </c>
      <c r="M402" s="2">
        <f>_xlfn.XLOOKUP(OrderData[[#This Row],[Product ID]],products!A:A,products!D:D)</f>
        <v>1</v>
      </c>
    </row>
    <row r="403" spans="1:13" x14ac:dyDescent="0.25">
      <c r="A403" s="2" t="s">
        <v>816</v>
      </c>
      <c r="B403" s="3">
        <v>43591</v>
      </c>
      <c r="C403" s="2" t="s">
        <v>817</v>
      </c>
      <c r="D403" t="s">
        <v>90</v>
      </c>
      <c r="E403" s="2" t="str" cm="1">
        <f t="array" ref="E403">_xlfn.XLOOKUP(OrderData[[#This Row],[Customer ID]],Table2_1[[#All],[Customer ID]],Table2_1[[#All],[Customer Name]])</f>
        <v>Rutger Pithcock</v>
      </c>
      <c r="F403" s="2">
        <v>2</v>
      </c>
      <c r="G403" s="2" t="str">
        <f>VLOOKUP(OrderData[[#This Row],[Product ID]],products!A:B,2,0)</f>
        <v>Lib</v>
      </c>
      <c r="H403" s="2">
        <f>_xlfn.XLOOKUP(D403, products!A:A, products!E:E)</f>
        <v>4.3650000000000002</v>
      </c>
      <c r="I403" s="2">
        <f>OrderData[[#This Row],[Quantity]]*OrderData[[#This Row],[Unit Price]]</f>
        <v>8.73</v>
      </c>
      <c r="J403" s="2" t="str">
        <f>_xlfn.XLOOKUP(OrderData[[#This Row],[Customer ID]],Table2_1[Customer ID],Table2_1[Country])</f>
        <v>United States</v>
      </c>
      <c r="K403" s="2" t="str" cm="1">
        <f t="array" ref="K403">_xlfn.XLOOKUP(OrderData[[#This Row],[Customer ID]],Table2_1[[#All],[Customer ID]],Table2_1[[#All],[Loyalty Card]])</f>
        <v>Yes</v>
      </c>
      <c r="L403" s="2" t="str">
        <f>_xlfn.XLOOKUP(OrderData[[#This Row],[Product ID]],products!A:A,products!C:C)</f>
        <v>M</v>
      </c>
      <c r="M403" s="2">
        <f>_xlfn.XLOOKUP(OrderData[[#This Row],[Product ID]],products!A:A,products!D:D)</f>
        <v>0.2</v>
      </c>
    </row>
    <row r="404" spans="1:13" x14ac:dyDescent="0.25">
      <c r="A404" s="2" t="s">
        <v>818</v>
      </c>
      <c r="B404" s="3">
        <v>43502</v>
      </c>
      <c r="C404" s="2" t="s">
        <v>819</v>
      </c>
      <c r="D404" t="s">
        <v>192</v>
      </c>
      <c r="E404" s="2" t="str" cm="1">
        <f t="array" ref="E404">_xlfn.XLOOKUP(OrderData[[#This Row],[Customer ID]],Table2_1[[#All],[Customer ID]],Table2_1[[#All],[Customer Name]])</f>
        <v>Gale Croysdale</v>
      </c>
      <c r="F404" s="2">
        <v>3</v>
      </c>
      <c r="G404" s="2" t="str">
        <f>VLOOKUP(OrderData[[#This Row],[Product ID]],products!A:B,2,0)</f>
        <v>Rob</v>
      </c>
      <c r="H404" s="2">
        <f>_xlfn.XLOOKUP(D404, products!A:A, products!E:E)</f>
        <v>8.9499999999999993</v>
      </c>
      <c r="I404" s="2">
        <f>OrderData[[#This Row],[Quantity]]*OrderData[[#This Row],[Unit Price]]</f>
        <v>26.849999999999998</v>
      </c>
      <c r="J404" s="2" t="str">
        <f>_xlfn.XLOOKUP(OrderData[[#This Row],[Customer ID]],Table2_1[Customer ID],Table2_1[Country])</f>
        <v>United States</v>
      </c>
      <c r="K404" s="2" t="str" cm="1">
        <f t="array" ref="K404">_xlfn.XLOOKUP(OrderData[[#This Row],[Customer ID]],Table2_1[[#All],[Customer ID]],Table2_1[[#All],[Loyalty Card]])</f>
        <v>Yes</v>
      </c>
      <c r="L404" s="2" t="str">
        <f>_xlfn.XLOOKUP(OrderData[[#This Row],[Product ID]],products!A:A,products!C:C)</f>
        <v>D</v>
      </c>
      <c r="M404" s="2">
        <f>_xlfn.XLOOKUP(OrderData[[#This Row],[Product ID]],products!A:A,products!D:D)</f>
        <v>1</v>
      </c>
    </row>
    <row r="405" spans="1:13" x14ac:dyDescent="0.25">
      <c r="A405" s="2" t="s">
        <v>820</v>
      </c>
      <c r="B405" s="3">
        <v>44295</v>
      </c>
      <c r="C405" s="2" t="s">
        <v>821</v>
      </c>
      <c r="D405" t="s">
        <v>32</v>
      </c>
      <c r="E405" s="2" t="str" cm="1">
        <f t="array" ref="E405">_xlfn.XLOOKUP(OrderData[[#This Row],[Customer ID]],Table2_1[[#All],[Customer ID]],Table2_1[[#All],[Customer Name]])</f>
        <v>Benedetto Gozzett</v>
      </c>
      <c r="F405" s="2">
        <v>2</v>
      </c>
      <c r="G405" s="2" t="str">
        <f>VLOOKUP(OrderData[[#This Row],[Product ID]],products!A:B,2,0)</f>
        <v>Lib</v>
      </c>
      <c r="H405" s="2">
        <f>_xlfn.XLOOKUP(D405, products!A:A, products!E:E)</f>
        <v>4.7549999999999999</v>
      </c>
      <c r="I405" s="2">
        <f>OrderData[[#This Row],[Quantity]]*OrderData[[#This Row],[Unit Price]]</f>
        <v>9.51</v>
      </c>
      <c r="J405" s="2" t="str">
        <f>_xlfn.XLOOKUP(OrderData[[#This Row],[Customer ID]],Table2_1[Customer ID],Table2_1[Country])</f>
        <v>United States</v>
      </c>
      <c r="K405" s="2" t="str" cm="1">
        <f t="array" ref="K405">_xlfn.XLOOKUP(OrderData[[#This Row],[Customer ID]],Table2_1[[#All],[Customer ID]],Table2_1[[#All],[Loyalty Card]])</f>
        <v>No</v>
      </c>
      <c r="L405" s="2" t="str">
        <f>_xlfn.XLOOKUP(OrderData[[#This Row],[Product ID]],products!A:A,products!C:C)</f>
        <v>L</v>
      </c>
      <c r="M405" s="2">
        <f>_xlfn.XLOOKUP(OrderData[[#This Row],[Product ID]],products!A:A,products!D:D)</f>
        <v>0.2</v>
      </c>
    </row>
    <row r="406" spans="1:13" x14ac:dyDescent="0.25">
      <c r="A406" s="2" t="s">
        <v>822</v>
      </c>
      <c r="B406" s="3">
        <v>43971</v>
      </c>
      <c r="C406" s="2" t="s">
        <v>823</v>
      </c>
      <c r="D406" t="s">
        <v>40</v>
      </c>
      <c r="E406" s="2" t="str" cm="1">
        <f t="array" ref="E406">_xlfn.XLOOKUP(OrderData[[#This Row],[Customer ID]],Table2_1[[#All],[Customer ID]],Table2_1[[#All],[Customer Name]])</f>
        <v>Tania Craggs</v>
      </c>
      <c r="F406" s="2">
        <v>4</v>
      </c>
      <c r="G406" s="2" t="str">
        <f>VLOOKUP(OrderData[[#This Row],[Product ID]],products!A:B,2,0)</f>
        <v>Ara</v>
      </c>
      <c r="H406" s="2">
        <f>_xlfn.XLOOKUP(D406, products!A:A, products!E:E)</f>
        <v>9.9499999999999993</v>
      </c>
      <c r="I406" s="2">
        <f>OrderData[[#This Row],[Quantity]]*OrderData[[#This Row],[Unit Price]]</f>
        <v>39.799999999999997</v>
      </c>
      <c r="J406" s="2" t="str">
        <f>_xlfn.XLOOKUP(OrderData[[#This Row],[Customer ID]],Table2_1[Customer ID],Table2_1[Country])</f>
        <v>Ireland</v>
      </c>
      <c r="K406" s="2" t="str" cm="1">
        <f t="array" ref="K406">_xlfn.XLOOKUP(OrderData[[#This Row],[Customer ID]],Table2_1[[#All],[Customer ID]],Table2_1[[#All],[Loyalty Card]])</f>
        <v>No</v>
      </c>
      <c r="L406" s="2" t="str">
        <f>_xlfn.XLOOKUP(OrderData[[#This Row],[Product ID]],products!A:A,products!C:C)</f>
        <v>D</v>
      </c>
      <c r="M406" s="2">
        <f>_xlfn.XLOOKUP(OrderData[[#This Row],[Product ID]],products!A:A,products!D:D)</f>
        <v>1</v>
      </c>
    </row>
    <row r="407" spans="1:13" x14ac:dyDescent="0.25">
      <c r="A407" s="2" t="s">
        <v>824</v>
      </c>
      <c r="B407" s="3">
        <v>44167</v>
      </c>
      <c r="C407" s="2" t="s">
        <v>825</v>
      </c>
      <c r="D407" t="s">
        <v>16</v>
      </c>
      <c r="E407" s="2" t="str" cm="1">
        <f t="array" ref="E407">_xlfn.XLOOKUP(OrderData[[#This Row],[Customer ID]],Table2_1[[#All],[Customer ID]],Table2_1[[#All],[Customer Name]])</f>
        <v>Leonie Cullrford</v>
      </c>
      <c r="F407" s="2">
        <v>3</v>
      </c>
      <c r="G407" s="2" t="str">
        <f>VLOOKUP(OrderData[[#This Row],[Product ID]],products!A:B,2,0)</f>
        <v>Exc</v>
      </c>
      <c r="H407" s="2">
        <f>_xlfn.XLOOKUP(D407, products!A:A, products!E:E)</f>
        <v>8.25</v>
      </c>
      <c r="I407" s="2">
        <f>OrderData[[#This Row],[Quantity]]*OrderData[[#This Row],[Unit Price]]</f>
        <v>24.75</v>
      </c>
      <c r="J407" s="2" t="str">
        <f>_xlfn.XLOOKUP(OrderData[[#This Row],[Customer ID]],Table2_1[Customer ID],Table2_1[Country])</f>
        <v>United States</v>
      </c>
      <c r="K407" s="2" t="str" cm="1">
        <f t="array" ref="K407">_xlfn.XLOOKUP(OrderData[[#This Row],[Customer ID]],Table2_1[[#All],[Customer ID]],Table2_1[[#All],[Loyalty Card]])</f>
        <v>Yes</v>
      </c>
      <c r="L407" s="2" t="str">
        <f>_xlfn.XLOOKUP(OrderData[[#This Row],[Product ID]],products!A:A,products!C:C)</f>
        <v>M</v>
      </c>
      <c r="M407" s="2">
        <f>_xlfn.XLOOKUP(OrderData[[#This Row],[Product ID]],products!A:A,products!D:D)</f>
        <v>0.5</v>
      </c>
    </row>
    <row r="408" spans="1:13" x14ac:dyDescent="0.25">
      <c r="A408" s="2" t="s">
        <v>826</v>
      </c>
      <c r="B408" s="3">
        <v>44416</v>
      </c>
      <c r="C408" s="2" t="s">
        <v>827</v>
      </c>
      <c r="D408" t="s">
        <v>22</v>
      </c>
      <c r="E408" s="2" t="str" cm="1">
        <f t="array" ref="E408">_xlfn.XLOOKUP(OrderData[[#This Row],[Customer ID]],Table2_1[[#All],[Customer ID]],Table2_1[[#All],[Customer Name]])</f>
        <v>Auguste Rizon</v>
      </c>
      <c r="F408" s="2">
        <v>5</v>
      </c>
      <c r="G408" s="2" t="str">
        <f>VLOOKUP(OrderData[[#This Row],[Product ID]],products!A:B,2,0)</f>
        <v>Exc</v>
      </c>
      <c r="H408" s="2">
        <f>_xlfn.XLOOKUP(D408, products!A:A, products!E:E)</f>
        <v>13.75</v>
      </c>
      <c r="I408" s="2">
        <f>OrderData[[#This Row],[Quantity]]*OrderData[[#This Row],[Unit Price]]</f>
        <v>68.75</v>
      </c>
      <c r="J408" s="2" t="str">
        <f>_xlfn.XLOOKUP(OrderData[[#This Row],[Customer ID]],Table2_1[Customer ID],Table2_1[Country])</f>
        <v>United States</v>
      </c>
      <c r="K408" s="2" t="str" cm="1">
        <f t="array" ref="K408">_xlfn.XLOOKUP(OrderData[[#This Row],[Customer ID]],Table2_1[[#All],[Customer ID]],Table2_1[[#All],[Loyalty Card]])</f>
        <v>Yes</v>
      </c>
      <c r="L408" s="2" t="str">
        <f>_xlfn.XLOOKUP(OrderData[[#This Row],[Product ID]],products!A:A,products!C:C)</f>
        <v>M</v>
      </c>
      <c r="M408" s="2">
        <f>_xlfn.XLOOKUP(OrderData[[#This Row],[Product ID]],products!A:A,products!D:D)</f>
        <v>1</v>
      </c>
    </row>
    <row r="409" spans="1:13" x14ac:dyDescent="0.25">
      <c r="A409" s="2" t="s">
        <v>828</v>
      </c>
      <c r="B409" s="3">
        <v>44595</v>
      </c>
      <c r="C409" s="2" t="s">
        <v>829</v>
      </c>
      <c r="D409" t="s">
        <v>16</v>
      </c>
      <c r="E409" s="2" t="str" cm="1">
        <f t="array" ref="E409">_xlfn.XLOOKUP(OrderData[[#This Row],[Customer ID]],Table2_1[[#All],[Customer ID]],Table2_1[[#All],[Customer Name]])</f>
        <v>Lorin Guerrazzi</v>
      </c>
      <c r="F409" s="2">
        <v>6</v>
      </c>
      <c r="G409" s="2" t="str">
        <f>VLOOKUP(OrderData[[#This Row],[Product ID]],products!A:B,2,0)</f>
        <v>Exc</v>
      </c>
      <c r="H409" s="2">
        <f>_xlfn.XLOOKUP(D409, products!A:A, products!E:E)</f>
        <v>8.25</v>
      </c>
      <c r="I409" s="2">
        <f>OrderData[[#This Row],[Quantity]]*OrderData[[#This Row],[Unit Price]]</f>
        <v>49.5</v>
      </c>
      <c r="J409" s="2" t="str">
        <f>_xlfn.XLOOKUP(OrderData[[#This Row],[Customer ID]],Table2_1[Customer ID],Table2_1[Country])</f>
        <v>Ireland</v>
      </c>
      <c r="K409" s="2" t="str" cm="1">
        <f t="array" ref="K409">_xlfn.XLOOKUP(OrderData[[#This Row],[Customer ID]],Table2_1[[#All],[Customer ID]],Table2_1[[#All],[Loyalty Card]])</f>
        <v>No</v>
      </c>
      <c r="L409" s="2" t="str">
        <f>_xlfn.XLOOKUP(OrderData[[#This Row],[Product ID]],products!A:A,products!C:C)</f>
        <v>M</v>
      </c>
      <c r="M409" s="2">
        <f>_xlfn.XLOOKUP(OrderData[[#This Row],[Product ID]],products!A:A,products!D:D)</f>
        <v>0.5</v>
      </c>
    </row>
    <row r="410" spans="1:13" x14ac:dyDescent="0.25">
      <c r="A410" s="2" t="s">
        <v>830</v>
      </c>
      <c r="B410" s="3">
        <v>44659</v>
      </c>
      <c r="C410" s="2" t="s">
        <v>831</v>
      </c>
      <c r="D410" t="s">
        <v>184</v>
      </c>
      <c r="E410" s="2" t="str" cm="1">
        <f t="array" ref="E410">_xlfn.XLOOKUP(OrderData[[#This Row],[Customer ID]],Table2_1[[#All],[Customer ID]],Table2_1[[#All],[Customer Name]])</f>
        <v>Felice Miell</v>
      </c>
      <c r="F410" s="2">
        <v>2</v>
      </c>
      <c r="G410" s="2" t="str">
        <f>VLOOKUP(OrderData[[#This Row],[Product ID]],products!A:B,2,0)</f>
        <v>Ara</v>
      </c>
      <c r="H410" s="2">
        <f>_xlfn.XLOOKUP(D410, products!A:A, products!E:E)</f>
        <v>25.874999999999996</v>
      </c>
      <c r="I410" s="2">
        <f>OrderData[[#This Row],[Quantity]]*OrderData[[#This Row],[Unit Price]]</f>
        <v>51.749999999999993</v>
      </c>
      <c r="J410" s="2" t="str">
        <f>_xlfn.XLOOKUP(OrderData[[#This Row],[Customer ID]],Table2_1[Customer ID],Table2_1[Country])</f>
        <v>United States</v>
      </c>
      <c r="K410" s="2" t="str" cm="1">
        <f t="array" ref="K410">_xlfn.XLOOKUP(OrderData[[#This Row],[Customer ID]],Table2_1[[#All],[Customer ID]],Table2_1[[#All],[Loyalty Card]])</f>
        <v>Yes</v>
      </c>
      <c r="L410" s="2" t="str">
        <f>_xlfn.XLOOKUP(OrderData[[#This Row],[Product ID]],products!A:A,products!C:C)</f>
        <v>M</v>
      </c>
      <c r="M410" s="2">
        <f>_xlfn.XLOOKUP(OrderData[[#This Row],[Product ID]],products!A:A,products!D:D)</f>
        <v>2.5</v>
      </c>
    </row>
    <row r="411" spans="1:13" x14ac:dyDescent="0.25">
      <c r="A411" s="2" t="s">
        <v>832</v>
      </c>
      <c r="B411" s="3">
        <v>44203</v>
      </c>
      <c r="C411" s="2" t="s">
        <v>833</v>
      </c>
      <c r="D411" t="s">
        <v>145</v>
      </c>
      <c r="E411" s="2" t="str" cm="1">
        <f t="array" ref="E411">_xlfn.XLOOKUP(OrderData[[#This Row],[Customer ID]],Table2_1[[#All],[Customer ID]],Table2_1[[#All],[Customer Name]])</f>
        <v>Hamish Skeech</v>
      </c>
      <c r="F411" s="2">
        <v>3</v>
      </c>
      <c r="G411" s="2" t="str">
        <f>VLOOKUP(OrderData[[#This Row],[Product ID]],products!A:B,2,0)</f>
        <v>Lib</v>
      </c>
      <c r="H411" s="2">
        <f>_xlfn.XLOOKUP(D411, products!A:A, products!E:E)</f>
        <v>15.85</v>
      </c>
      <c r="I411" s="2">
        <f>OrderData[[#This Row],[Quantity]]*OrderData[[#This Row],[Unit Price]]</f>
        <v>47.55</v>
      </c>
      <c r="J411" s="2" t="str">
        <f>_xlfn.XLOOKUP(OrderData[[#This Row],[Customer ID]],Table2_1[Customer ID],Table2_1[Country])</f>
        <v>Ireland</v>
      </c>
      <c r="K411" s="2" t="str" cm="1">
        <f t="array" ref="K411">_xlfn.XLOOKUP(OrderData[[#This Row],[Customer ID]],Table2_1[[#All],[Customer ID]],Table2_1[[#All],[Loyalty Card]])</f>
        <v>Yes</v>
      </c>
      <c r="L411" s="2" t="str">
        <f>_xlfn.XLOOKUP(OrderData[[#This Row],[Product ID]],products!A:A,products!C:C)</f>
        <v>L</v>
      </c>
      <c r="M411" s="2">
        <f>_xlfn.XLOOKUP(OrderData[[#This Row],[Product ID]],products!A:A,products!D:D)</f>
        <v>1</v>
      </c>
    </row>
    <row r="412" spans="1:13" x14ac:dyDescent="0.25">
      <c r="A412" s="2" t="s">
        <v>834</v>
      </c>
      <c r="B412" s="3">
        <v>44441</v>
      </c>
      <c r="C412" s="2" t="s">
        <v>835</v>
      </c>
      <c r="D412" t="s">
        <v>128</v>
      </c>
      <c r="E412" s="2" t="str" cm="1">
        <f t="array" ref="E412">_xlfn.XLOOKUP(OrderData[[#This Row],[Customer ID]],Table2_1[[#All],[Customer ID]],Table2_1[[#All],[Customer Name]])</f>
        <v>Giordano Lorenzin</v>
      </c>
      <c r="F412" s="2">
        <v>4</v>
      </c>
      <c r="G412" s="2" t="str">
        <f>VLOOKUP(OrderData[[#This Row],[Product ID]],products!A:B,2,0)</f>
        <v>Ara</v>
      </c>
      <c r="H412" s="2">
        <f>_xlfn.XLOOKUP(D412, products!A:A, products!E:E)</f>
        <v>3.8849999999999998</v>
      </c>
      <c r="I412" s="2">
        <f>OrderData[[#This Row],[Quantity]]*OrderData[[#This Row],[Unit Price]]</f>
        <v>15.54</v>
      </c>
      <c r="J412" s="2" t="str">
        <f>_xlfn.XLOOKUP(OrderData[[#This Row],[Customer ID]],Table2_1[Customer ID],Table2_1[Country])</f>
        <v>United States</v>
      </c>
      <c r="K412" s="2" t="str" cm="1">
        <f t="array" ref="K412">_xlfn.XLOOKUP(OrderData[[#This Row],[Customer ID]],Table2_1[[#All],[Customer ID]],Table2_1[[#All],[Loyalty Card]])</f>
        <v>No</v>
      </c>
      <c r="L412" s="2" t="str">
        <f>_xlfn.XLOOKUP(OrderData[[#This Row],[Product ID]],products!A:A,products!C:C)</f>
        <v>L</v>
      </c>
      <c r="M412" s="2">
        <f>_xlfn.XLOOKUP(OrderData[[#This Row],[Product ID]],products!A:A,products!D:D)</f>
        <v>0.2</v>
      </c>
    </row>
    <row r="413" spans="1:13" x14ac:dyDescent="0.25">
      <c r="A413" s="2" t="s">
        <v>836</v>
      </c>
      <c r="B413" s="3">
        <v>44504</v>
      </c>
      <c r="C413" s="2" t="s">
        <v>837</v>
      </c>
      <c r="D413" t="s">
        <v>109</v>
      </c>
      <c r="E413" s="2" t="str" cm="1">
        <f t="array" ref="E413">_xlfn.XLOOKUP(OrderData[[#This Row],[Customer ID]],Table2_1[[#All],[Customer ID]],Table2_1[[#All],[Customer Name]])</f>
        <v>Harwilll Bishell</v>
      </c>
      <c r="F413" s="2">
        <v>6</v>
      </c>
      <c r="G413" s="2" t="str">
        <f>VLOOKUP(OrderData[[#This Row],[Product ID]],products!A:B,2,0)</f>
        <v>Lib</v>
      </c>
      <c r="H413" s="2">
        <f>_xlfn.XLOOKUP(D413, products!A:A, products!E:E)</f>
        <v>14.55</v>
      </c>
      <c r="I413" s="2">
        <f>OrderData[[#This Row],[Quantity]]*OrderData[[#This Row],[Unit Price]]</f>
        <v>87.300000000000011</v>
      </c>
      <c r="J413" s="2" t="str">
        <f>_xlfn.XLOOKUP(OrderData[[#This Row],[Customer ID]],Table2_1[Customer ID],Table2_1[Country])</f>
        <v>United States</v>
      </c>
      <c r="K413" s="2" t="str" cm="1">
        <f t="array" ref="K413">_xlfn.XLOOKUP(OrderData[[#This Row],[Customer ID]],Table2_1[[#All],[Customer ID]],Table2_1[[#All],[Loyalty Card]])</f>
        <v>Yes</v>
      </c>
      <c r="L413" s="2" t="str">
        <f>_xlfn.XLOOKUP(OrderData[[#This Row],[Product ID]],products!A:A,products!C:C)</f>
        <v>M</v>
      </c>
      <c r="M413" s="2">
        <f>_xlfn.XLOOKUP(OrderData[[#This Row],[Product ID]],products!A:A,products!D:D)</f>
        <v>1</v>
      </c>
    </row>
    <row r="414" spans="1:13" x14ac:dyDescent="0.25">
      <c r="A414" s="2" t="s">
        <v>838</v>
      </c>
      <c r="B414" s="3">
        <v>44410</v>
      </c>
      <c r="C414" s="2" t="s">
        <v>839</v>
      </c>
      <c r="D414" t="s">
        <v>74</v>
      </c>
      <c r="E414" s="2" t="str" cm="1">
        <f t="array" ref="E414">_xlfn.XLOOKUP(OrderData[[#This Row],[Customer ID]],Table2_1[[#All],[Customer ID]],Table2_1[[#All],[Customer Name]])</f>
        <v>Freeland Missenden</v>
      </c>
      <c r="F414" s="2">
        <v>5</v>
      </c>
      <c r="G414" s="2" t="str">
        <f>VLOOKUP(OrderData[[#This Row],[Product ID]],products!A:B,2,0)</f>
        <v>Ara</v>
      </c>
      <c r="H414" s="2">
        <f>_xlfn.XLOOKUP(D414, products!A:A, products!E:E)</f>
        <v>11.25</v>
      </c>
      <c r="I414" s="2">
        <f>OrderData[[#This Row],[Quantity]]*OrderData[[#This Row],[Unit Price]]</f>
        <v>56.25</v>
      </c>
      <c r="J414" s="2" t="str">
        <f>_xlfn.XLOOKUP(OrderData[[#This Row],[Customer ID]],Table2_1[Customer ID],Table2_1[Country])</f>
        <v>United States</v>
      </c>
      <c r="K414" s="2" t="str" cm="1">
        <f t="array" ref="K414">_xlfn.XLOOKUP(OrderData[[#This Row],[Customer ID]],Table2_1[[#All],[Customer ID]],Table2_1[[#All],[Loyalty Card]])</f>
        <v>Yes</v>
      </c>
      <c r="L414" s="2" t="str">
        <f>_xlfn.XLOOKUP(OrderData[[#This Row],[Product ID]],products!A:A,products!C:C)</f>
        <v>M</v>
      </c>
      <c r="M414" s="2">
        <f>_xlfn.XLOOKUP(OrderData[[#This Row],[Product ID]],products!A:A,products!D:D)</f>
        <v>1</v>
      </c>
    </row>
    <row r="415" spans="1:13" x14ac:dyDescent="0.25">
      <c r="A415" s="2" t="s">
        <v>840</v>
      </c>
      <c r="B415" s="3">
        <v>43857</v>
      </c>
      <c r="C415" s="2" t="s">
        <v>841</v>
      </c>
      <c r="D415" t="s">
        <v>117</v>
      </c>
      <c r="E415" s="2" t="str" cm="1">
        <f t="array" ref="E415">_xlfn.XLOOKUP(OrderData[[#This Row],[Customer ID]],Table2_1[[#All],[Customer ID]],Table2_1[[#All],[Customer Name]])</f>
        <v>Waylan Springall</v>
      </c>
      <c r="F415" s="2">
        <v>1</v>
      </c>
      <c r="G415" s="2" t="str">
        <f>VLOOKUP(OrderData[[#This Row],[Product ID]],products!A:B,2,0)</f>
        <v>Lib</v>
      </c>
      <c r="H415" s="2">
        <f>_xlfn.XLOOKUP(D415, products!A:A, products!E:E)</f>
        <v>36.454999999999998</v>
      </c>
      <c r="I415" s="2">
        <f>OrderData[[#This Row],[Quantity]]*OrderData[[#This Row],[Unit Price]]</f>
        <v>36.454999999999998</v>
      </c>
      <c r="J415" s="2" t="str">
        <f>_xlfn.XLOOKUP(OrderData[[#This Row],[Customer ID]],Table2_1[Customer ID],Table2_1[Country])</f>
        <v>United States</v>
      </c>
      <c r="K415" s="2" t="str" cm="1">
        <f t="array" ref="K415">_xlfn.XLOOKUP(OrderData[[#This Row],[Customer ID]],Table2_1[[#All],[Customer ID]],Table2_1[[#All],[Loyalty Card]])</f>
        <v>Yes</v>
      </c>
      <c r="L415" s="2" t="str">
        <f>_xlfn.XLOOKUP(OrderData[[#This Row],[Product ID]],products!A:A,products!C:C)</f>
        <v>L</v>
      </c>
      <c r="M415" s="2">
        <f>_xlfn.XLOOKUP(OrderData[[#This Row],[Product ID]],products!A:A,products!D:D)</f>
        <v>2.5</v>
      </c>
    </row>
    <row r="416" spans="1:13" x14ac:dyDescent="0.25">
      <c r="A416" s="2" t="s">
        <v>842</v>
      </c>
      <c r="B416" s="3">
        <v>43802</v>
      </c>
      <c r="C416" s="2" t="s">
        <v>843</v>
      </c>
      <c r="D416" t="s">
        <v>195</v>
      </c>
      <c r="E416" s="2" t="str" cm="1">
        <f t="array" ref="E416">_xlfn.XLOOKUP(OrderData[[#This Row],[Customer ID]],Table2_1[[#All],[Customer ID]],Table2_1[[#All],[Customer Name]])</f>
        <v>Kiri Avramow</v>
      </c>
      <c r="F416" s="2">
        <v>3</v>
      </c>
      <c r="G416" s="2" t="str">
        <f>VLOOKUP(OrderData[[#This Row],[Product ID]],products!A:B,2,0)</f>
        <v>Rob</v>
      </c>
      <c r="H416" s="2">
        <f>_xlfn.XLOOKUP(D416, products!A:A, products!E:E)</f>
        <v>3.5849999999999995</v>
      </c>
      <c r="I416" s="2">
        <f>OrderData[[#This Row],[Quantity]]*OrderData[[#This Row],[Unit Price]]</f>
        <v>10.754999999999999</v>
      </c>
      <c r="J416" s="2" t="str">
        <f>_xlfn.XLOOKUP(OrderData[[#This Row],[Customer ID]],Table2_1[Customer ID],Table2_1[Country])</f>
        <v>United States</v>
      </c>
      <c r="K416" s="2" t="str" cm="1">
        <f t="array" ref="K416">_xlfn.XLOOKUP(OrderData[[#This Row],[Customer ID]],Table2_1[[#All],[Customer ID]],Table2_1[[#All],[Loyalty Card]])</f>
        <v>Yes</v>
      </c>
      <c r="L416" s="2" t="str">
        <f>_xlfn.XLOOKUP(OrderData[[#This Row],[Product ID]],products!A:A,products!C:C)</f>
        <v>L</v>
      </c>
      <c r="M416" s="2">
        <f>_xlfn.XLOOKUP(OrderData[[#This Row],[Product ID]],products!A:A,products!D:D)</f>
        <v>0.2</v>
      </c>
    </row>
    <row r="417" spans="1:13" x14ac:dyDescent="0.25">
      <c r="A417" s="2" t="s">
        <v>844</v>
      </c>
      <c r="B417" s="3">
        <v>43683</v>
      </c>
      <c r="C417" s="2" t="s">
        <v>845</v>
      </c>
      <c r="D417" t="s">
        <v>175</v>
      </c>
      <c r="E417" s="2" t="str" cm="1">
        <f t="array" ref="E417">_xlfn.XLOOKUP(OrderData[[#This Row],[Customer ID]],Table2_1[[#All],[Customer ID]],Table2_1[[#All],[Customer Name]])</f>
        <v>Gregg Hawkyens</v>
      </c>
      <c r="F417" s="2">
        <v>3</v>
      </c>
      <c r="G417" s="2" t="str">
        <f>VLOOKUP(OrderData[[#This Row],[Product ID]],products!A:B,2,0)</f>
        <v>Rob</v>
      </c>
      <c r="H417" s="2">
        <f>_xlfn.XLOOKUP(D417, products!A:A, products!E:E)</f>
        <v>2.9849999999999999</v>
      </c>
      <c r="I417" s="2">
        <f>OrderData[[#This Row],[Quantity]]*OrderData[[#This Row],[Unit Price]]</f>
        <v>8.9550000000000001</v>
      </c>
      <c r="J417" s="2" t="str">
        <f>_xlfn.XLOOKUP(OrderData[[#This Row],[Customer ID]],Table2_1[Customer ID],Table2_1[Country])</f>
        <v>United States</v>
      </c>
      <c r="K417" s="2" t="str" cm="1">
        <f t="array" ref="K417">_xlfn.XLOOKUP(OrderData[[#This Row],[Customer ID]],Table2_1[[#All],[Customer ID]],Table2_1[[#All],[Loyalty Card]])</f>
        <v>No</v>
      </c>
      <c r="L417" s="2" t="str">
        <f>_xlfn.XLOOKUP(OrderData[[#This Row],[Product ID]],products!A:A,products!C:C)</f>
        <v>M</v>
      </c>
      <c r="M417" s="2">
        <f>_xlfn.XLOOKUP(OrderData[[#This Row],[Product ID]],products!A:A,products!D:D)</f>
        <v>0.2</v>
      </c>
    </row>
    <row r="418" spans="1:13" x14ac:dyDescent="0.25">
      <c r="A418" s="2" t="s">
        <v>846</v>
      </c>
      <c r="B418" s="3">
        <v>43901</v>
      </c>
      <c r="C418" s="2" t="s">
        <v>847</v>
      </c>
      <c r="D418" t="s">
        <v>205</v>
      </c>
      <c r="E418" s="2" t="str" cm="1">
        <f t="array" ref="E418">_xlfn.XLOOKUP(OrderData[[#This Row],[Customer ID]],Table2_1[[#All],[Customer ID]],Table2_1[[#All],[Customer Name]])</f>
        <v>Reggis Pracy</v>
      </c>
      <c r="F418" s="2">
        <v>3</v>
      </c>
      <c r="G418" s="2" t="str">
        <f>VLOOKUP(OrderData[[#This Row],[Product ID]],products!A:B,2,0)</f>
        <v>Ara</v>
      </c>
      <c r="H418" s="2">
        <f>_xlfn.XLOOKUP(D418, products!A:A, products!E:E)</f>
        <v>7.77</v>
      </c>
      <c r="I418" s="2">
        <f>OrderData[[#This Row],[Quantity]]*OrderData[[#This Row],[Unit Price]]</f>
        <v>23.31</v>
      </c>
      <c r="J418" s="2" t="str">
        <f>_xlfn.XLOOKUP(OrderData[[#This Row],[Customer ID]],Table2_1[Customer ID],Table2_1[Country])</f>
        <v>United States</v>
      </c>
      <c r="K418" s="2" t="str" cm="1">
        <f t="array" ref="K418">_xlfn.XLOOKUP(OrderData[[#This Row],[Customer ID]],Table2_1[[#All],[Customer ID]],Table2_1[[#All],[Loyalty Card]])</f>
        <v>Yes</v>
      </c>
      <c r="L418" s="2" t="str">
        <f>_xlfn.XLOOKUP(OrderData[[#This Row],[Product ID]],products!A:A,products!C:C)</f>
        <v>L</v>
      </c>
      <c r="M418" s="2">
        <f>_xlfn.XLOOKUP(OrderData[[#This Row],[Product ID]],products!A:A,products!D:D)</f>
        <v>0.5</v>
      </c>
    </row>
    <row r="419" spans="1:13" x14ac:dyDescent="0.25">
      <c r="A419" s="2" t="s">
        <v>848</v>
      </c>
      <c r="B419" s="3">
        <v>44457</v>
      </c>
      <c r="C419" s="2" t="s">
        <v>849</v>
      </c>
      <c r="D419" t="s">
        <v>217</v>
      </c>
      <c r="E419" s="2" t="str" cm="1">
        <f t="array" ref="E419">_xlfn.XLOOKUP(OrderData[[#This Row],[Customer ID]],Table2_1[[#All],[Customer ID]],Table2_1[[#All],[Customer Name]])</f>
        <v>Paula Denis</v>
      </c>
      <c r="F419" s="2">
        <v>1</v>
      </c>
      <c r="G419" s="2" t="str">
        <f>VLOOKUP(OrderData[[#This Row],[Product ID]],products!A:B,2,0)</f>
        <v>Ara</v>
      </c>
      <c r="H419" s="2">
        <f>_xlfn.XLOOKUP(D419, products!A:A, products!E:E)</f>
        <v>29.784999999999997</v>
      </c>
      <c r="I419" s="2">
        <f>OrderData[[#This Row],[Quantity]]*OrderData[[#This Row],[Unit Price]]</f>
        <v>29.784999999999997</v>
      </c>
      <c r="J419" s="2" t="str">
        <f>_xlfn.XLOOKUP(OrderData[[#This Row],[Customer ID]],Table2_1[Customer ID],Table2_1[Country])</f>
        <v>United States</v>
      </c>
      <c r="K419" s="2" t="str" cm="1">
        <f t="array" ref="K419">_xlfn.XLOOKUP(OrderData[[#This Row],[Customer ID]],Table2_1[[#All],[Customer ID]],Table2_1[[#All],[Loyalty Card]])</f>
        <v>Yes</v>
      </c>
      <c r="L419" s="2" t="str">
        <f>_xlfn.XLOOKUP(OrderData[[#This Row],[Product ID]],products!A:A,products!C:C)</f>
        <v>L</v>
      </c>
      <c r="M419" s="2">
        <f>_xlfn.XLOOKUP(OrderData[[#This Row],[Product ID]],products!A:A,products!D:D)</f>
        <v>2.5</v>
      </c>
    </row>
    <row r="420" spans="1:13" x14ac:dyDescent="0.25">
      <c r="A420" s="2" t="s">
        <v>850</v>
      </c>
      <c r="B420" s="3">
        <v>44142</v>
      </c>
      <c r="C420" s="2" t="s">
        <v>851</v>
      </c>
      <c r="D420" t="s">
        <v>217</v>
      </c>
      <c r="E420" s="2" t="str" cm="1">
        <f t="array" ref="E420">_xlfn.XLOOKUP(OrderData[[#This Row],[Customer ID]],Table2_1[[#All],[Customer ID]],Table2_1[[#All],[Customer Name]])</f>
        <v>Broderick McGilvra</v>
      </c>
      <c r="F420" s="2">
        <v>5</v>
      </c>
      <c r="G420" s="2" t="str">
        <f>VLOOKUP(OrderData[[#This Row],[Product ID]],products!A:B,2,0)</f>
        <v>Ara</v>
      </c>
      <c r="H420" s="2">
        <f>_xlfn.XLOOKUP(D420, products!A:A, products!E:E)</f>
        <v>29.784999999999997</v>
      </c>
      <c r="I420" s="2">
        <f>OrderData[[#This Row],[Quantity]]*OrderData[[#This Row],[Unit Price]]</f>
        <v>148.92499999999998</v>
      </c>
      <c r="J420" s="2" t="str">
        <f>_xlfn.XLOOKUP(OrderData[[#This Row],[Customer ID]],Table2_1[Customer ID],Table2_1[Country])</f>
        <v>United States</v>
      </c>
      <c r="K420" s="2" t="str" cm="1">
        <f t="array" ref="K420">_xlfn.XLOOKUP(OrderData[[#This Row],[Customer ID]],Table2_1[[#All],[Customer ID]],Table2_1[[#All],[Loyalty Card]])</f>
        <v>Yes</v>
      </c>
      <c r="L420" s="2" t="str">
        <f>_xlfn.XLOOKUP(OrderData[[#This Row],[Product ID]],products!A:A,products!C:C)</f>
        <v>L</v>
      </c>
      <c r="M420" s="2">
        <f>_xlfn.XLOOKUP(OrderData[[#This Row],[Product ID]],products!A:A,products!D:D)</f>
        <v>2.5</v>
      </c>
    </row>
    <row r="421" spans="1:13" x14ac:dyDescent="0.25">
      <c r="A421" s="2" t="s">
        <v>852</v>
      </c>
      <c r="B421" s="3">
        <v>44739</v>
      </c>
      <c r="C421" s="2" t="s">
        <v>853</v>
      </c>
      <c r="D421" t="s">
        <v>91</v>
      </c>
      <c r="E421" s="2" t="str" cm="1">
        <f t="array" ref="E421">_xlfn.XLOOKUP(OrderData[[#This Row],[Customer ID]],Table2_1[[#All],[Customer ID]],Table2_1[[#All],[Customer Name]])</f>
        <v>Annabella Danzey</v>
      </c>
      <c r="F421" s="2">
        <v>1</v>
      </c>
      <c r="G421" s="2" t="str">
        <f>VLOOKUP(OrderData[[#This Row],[Product ID]],products!A:B,2,0)</f>
        <v>Lib</v>
      </c>
      <c r="H421" s="2">
        <f>_xlfn.XLOOKUP(D421, products!A:A, products!E:E)</f>
        <v>8.73</v>
      </c>
      <c r="I421" s="2">
        <f>OrderData[[#This Row],[Quantity]]*OrderData[[#This Row],[Unit Price]]</f>
        <v>8.73</v>
      </c>
      <c r="J421" s="2" t="str">
        <f>_xlfn.XLOOKUP(OrderData[[#This Row],[Customer ID]],Table2_1[Customer ID],Table2_1[Country])</f>
        <v>United States</v>
      </c>
      <c r="K421" s="2" t="str" cm="1">
        <f t="array" ref="K421">_xlfn.XLOOKUP(OrderData[[#This Row],[Customer ID]],Table2_1[[#All],[Customer ID]],Table2_1[[#All],[Loyalty Card]])</f>
        <v>Yes</v>
      </c>
      <c r="L421" s="2" t="str">
        <f>_xlfn.XLOOKUP(OrderData[[#This Row],[Product ID]],products!A:A,products!C:C)</f>
        <v>M</v>
      </c>
      <c r="M421" s="2">
        <f>_xlfn.XLOOKUP(OrderData[[#This Row],[Product ID]],products!A:A,products!D:D)</f>
        <v>0.5</v>
      </c>
    </row>
    <row r="422" spans="1:13" x14ac:dyDescent="0.25">
      <c r="A422" s="2" t="s">
        <v>854</v>
      </c>
      <c r="B422" s="3">
        <v>43866</v>
      </c>
      <c r="C422" s="2" t="s">
        <v>762</v>
      </c>
      <c r="D422" t="s">
        <v>136</v>
      </c>
      <c r="E422" s="2" t="str" cm="1">
        <f t="array" ref="E422">_xlfn.XLOOKUP(OrderData[[#This Row],[Customer ID]],Table2_1[[#All],[Customer ID]],Table2_1[[#All],[Customer Name]])</f>
        <v>Terri Farra</v>
      </c>
      <c r="F422" s="2">
        <v>4</v>
      </c>
      <c r="G422" s="2" t="str">
        <f>VLOOKUP(OrderData[[#This Row],[Product ID]],products!A:B,2,0)</f>
        <v>Lib</v>
      </c>
      <c r="H422" s="2">
        <f>_xlfn.XLOOKUP(D422, products!A:A, products!E:E)</f>
        <v>7.77</v>
      </c>
      <c r="I422" s="2">
        <f>OrderData[[#This Row],[Quantity]]*OrderData[[#This Row],[Unit Price]]</f>
        <v>31.08</v>
      </c>
      <c r="J422" s="2" t="str">
        <f>_xlfn.XLOOKUP(OrderData[[#This Row],[Customer ID]],Table2_1[Customer ID],Table2_1[Country])</f>
        <v>United States</v>
      </c>
      <c r="K422" s="2" t="str" cm="1">
        <f t="array" ref="K422">_xlfn.XLOOKUP(OrderData[[#This Row],[Customer ID]],Table2_1[[#All],[Customer ID]],Table2_1[[#All],[Loyalty Card]])</f>
        <v>No</v>
      </c>
      <c r="L422" s="2" t="str">
        <f>_xlfn.XLOOKUP(OrderData[[#This Row],[Product ID]],products!A:A,products!C:C)</f>
        <v>D</v>
      </c>
      <c r="M422" s="2">
        <f>_xlfn.XLOOKUP(OrderData[[#This Row],[Product ID]],products!A:A,products!D:D)</f>
        <v>0.5</v>
      </c>
    </row>
    <row r="423" spans="1:13" x14ac:dyDescent="0.25">
      <c r="A423" s="2" t="s">
        <v>854</v>
      </c>
      <c r="B423" s="3">
        <v>43866</v>
      </c>
      <c r="C423" s="2" t="s">
        <v>762</v>
      </c>
      <c r="D423" t="s">
        <v>131</v>
      </c>
      <c r="E423" s="2" t="str" cm="1">
        <f t="array" ref="E423">_xlfn.XLOOKUP(OrderData[[#This Row],[Customer ID]],Table2_1[[#All],[Customer ID]],Table2_1[[#All],[Customer Name]])</f>
        <v>Terri Farra</v>
      </c>
      <c r="F423" s="2">
        <v>6</v>
      </c>
      <c r="G423" s="2" t="str">
        <f>VLOOKUP(OrderData[[#This Row],[Product ID]],products!A:B,2,0)</f>
        <v>Ara</v>
      </c>
      <c r="H423" s="2">
        <f>_xlfn.XLOOKUP(D423, products!A:A, products!E:E)</f>
        <v>22.884999999999998</v>
      </c>
      <c r="I423" s="2">
        <f>OrderData[[#This Row],[Quantity]]*OrderData[[#This Row],[Unit Price]]</f>
        <v>137.31</v>
      </c>
      <c r="J423" s="2" t="str">
        <f>_xlfn.XLOOKUP(OrderData[[#This Row],[Customer ID]],Table2_1[Customer ID],Table2_1[Country])</f>
        <v>United States</v>
      </c>
      <c r="K423" s="2" t="str" cm="1">
        <f t="array" ref="K423">_xlfn.XLOOKUP(OrderData[[#This Row],[Customer ID]],Table2_1[[#All],[Customer ID]],Table2_1[[#All],[Loyalty Card]])</f>
        <v>No</v>
      </c>
      <c r="L423" s="2" t="str">
        <f>_xlfn.XLOOKUP(OrderData[[#This Row],[Product ID]],products!A:A,products!C:C)</f>
        <v>D</v>
      </c>
      <c r="M423" s="2">
        <f>_xlfn.XLOOKUP(OrderData[[#This Row],[Product ID]],products!A:A,products!D:D)</f>
        <v>2.5</v>
      </c>
    </row>
    <row r="424" spans="1:13" x14ac:dyDescent="0.25">
      <c r="A424" s="2" t="s">
        <v>855</v>
      </c>
      <c r="B424" s="3">
        <v>43868</v>
      </c>
      <c r="C424" s="2" t="s">
        <v>856</v>
      </c>
      <c r="D424" t="s">
        <v>85</v>
      </c>
      <c r="E424" s="2" t="str" cm="1">
        <f t="array" ref="E424">_xlfn.XLOOKUP(OrderData[[#This Row],[Customer ID]],Table2_1[[#All],[Customer ID]],Table2_1[[#All],[Customer Name]])</f>
        <v>Nevins Glowacz</v>
      </c>
      <c r="F424" s="2">
        <v>5</v>
      </c>
      <c r="G424" s="2" t="str">
        <f>VLOOKUP(OrderData[[#This Row],[Product ID]],products!A:B,2,0)</f>
        <v>Ara</v>
      </c>
      <c r="H424" s="2">
        <f>_xlfn.XLOOKUP(D424, products!A:A, products!E:E)</f>
        <v>5.97</v>
      </c>
      <c r="I424" s="2">
        <f>OrderData[[#This Row],[Quantity]]*OrderData[[#This Row],[Unit Price]]</f>
        <v>29.849999999999998</v>
      </c>
      <c r="J424" s="2" t="str">
        <f>_xlfn.XLOOKUP(OrderData[[#This Row],[Customer ID]],Table2_1[Customer ID],Table2_1[Country])</f>
        <v>United States</v>
      </c>
      <c r="K424" s="2" t="str" cm="1">
        <f t="array" ref="K424">_xlfn.XLOOKUP(OrderData[[#This Row],[Customer ID]],Table2_1[[#All],[Customer ID]],Table2_1[[#All],[Loyalty Card]])</f>
        <v>No</v>
      </c>
      <c r="L424" s="2" t="str">
        <f>_xlfn.XLOOKUP(OrderData[[#This Row],[Product ID]],products!A:A,products!C:C)</f>
        <v>D</v>
      </c>
      <c r="M424" s="2">
        <f>_xlfn.XLOOKUP(OrderData[[#This Row],[Product ID]],products!A:A,products!D:D)</f>
        <v>0.5</v>
      </c>
    </row>
    <row r="425" spans="1:13" x14ac:dyDescent="0.25">
      <c r="A425" s="2" t="s">
        <v>857</v>
      </c>
      <c r="B425" s="3">
        <v>44183</v>
      </c>
      <c r="C425" s="2" t="s">
        <v>858</v>
      </c>
      <c r="D425" t="s">
        <v>35</v>
      </c>
      <c r="E425" s="2" t="str" cm="1">
        <f t="array" ref="E425">_xlfn.XLOOKUP(OrderData[[#This Row],[Customer ID]],Table2_1[[#All],[Customer ID]],Table2_1[[#All],[Customer Name]])</f>
        <v>Adelice Isabell</v>
      </c>
      <c r="F425" s="2">
        <v>3</v>
      </c>
      <c r="G425" s="2" t="str">
        <f>VLOOKUP(OrderData[[#This Row],[Product ID]],products!A:B,2,0)</f>
        <v>Rob</v>
      </c>
      <c r="H425" s="2">
        <f>_xlfn.XLOOKUP(D425, products!A:A, products!E:E)</f>
        <v>5.97</v>
      </c>
      <c r="I425" s="2">
        <f>OrderData[[#This Row],[Quantity]]*OrderData[[#This Row],[Unit Price]]</f>
        <v>17.91</v>
      </c>
      <c r="J425" s="2" t="str">
        <f>_xlfn.XLOOKUP(OrderData[[#This Row],[Customer ID]],Table2_1[Customer ID],Table2_1[Country])</f>
        <v>United States</v>
      </c>
      <c r="K425" s="2" t="str" cm="1">
        <f t="array" ref="K425">_xlfn.XLOOKUP(OrderData[[#This Row],[Customer ID]],Table2_1[[#All],[Customer ID]],Table2_1[[#All],[Loyalty Card]])</f>
        <v>No</v>
      </c>
      <c r="L425" s="2" t="str">
        <f>_xlfn.XLOOKUP(OrderData[[#This Row],[Product ID]],products!A:A,products!C:C)</f>
        <v>M</v>
      </c>
      <c r="M425" s="2">
        <f>_xlfn.XLOOKUP(OrderData[[#This Row],[Product ID]],products!A:A,products!D:D)</f>
        <v>0.5</v>
      </c>
    </row>
    <row r="426" spans="1:13" x14ac:dyDescent="0.25">
      <c r="A426" s="2" t="s">
        <v>859</v>
      </c>
      <c r="B426" s="3">
        <v>44431</v>
      </c>
      <c r="C426" s="2" t="s">
        <v>860</v>
      </c>
      <c r="D426" t="s">
        <v>189</v>
      </c>
      <c r="E426" s="2" t="str" cm="1">
        <f t="array" ref="E426">_xlfn.XLOOKUP(OrderData[[#This Row],[Customer ID]],Table2_1[[#All],[Customer ID]],Table2_1[[#All],[Customer Name]])</f>
        <v>Yulma Dombrell</v>
      </c>
      <c r="F426" s="2">
        <v>3</v>
      </c>
      <c r="G426" s="2" t="str">
        <f>VLOOKUP(OrderData[[#This Row],[Product ID]],products!A:B,2,0)</f>
        <v>Exc</v>
      </c>
      <c r="H426" s="2">
        <f>_xlfn.XLOOKUP(D426, products!A:A, products!E:E)</f>
        <v>8.91</v>
      </c>
      <c r="I426" s="2">
        <f>OrderData[[#This Row],[Quantity]]*OrderData[[#This Row],[Unit Price]]</f>
        <v>26.73</v>
      </c>
      <c r="J426" s="2" t="str">
        <f>_xlfn.XLOOKUP(OrderData[[#This Row],[Customer ID]],Table2_1[Customer ID],Table2_1[Country])</f>
        <v>United States</v>
      </c>
      <c r="K426" s="2" t="str" cm="1">
        <f t="array" ref="K426">_xlfn.XLOOKUP(OrderData[[#This Row],[Customer ID]],Table2_1[[#All],[Customer ID]],Table2_1[[#All],[Loyalty Card]])</f>
        <v>Yes</v>
      </c>
      <c r="L426" s="2" t="str">
        <f>_xlfn.XLOOKUP(OrderData[[#This Row],[Product ID]],products!A:A,products!C:C)</f>
        <v>L</v>
      </c>
      <c r="M426" s="2">
        <f>_xlfn.XLOOKUP(OrderData[[#This Row],[Product ID]],products!A:A,products!D:D)</f>
        <v>0.5</v>
      </c>
    </row>
    <row r="427" spans="1:13" x14ac:dyDescent="0.25">
      <c r="A427" s="2" t="s">
        <v>861</v>
      </c>
      <c r="B427" s="3">
        <v>44428</v>
      </c>
      <c r="C427" s="2" t="s">
        <v>862</v>
      </c>
      <c r="D427" t="s">
        <v>192</v>
      </c>
      <c r="E427" s="2" t="str" cm="1">
        <f t="array" ref="E427">_xlfn.XLOOKUP(OrderData[[#This Row],[Customer ID]],Table2_1[[#All],[Customer ID]],Table2_1[[#All],[Customer Name]])</f>
        <v>Alric Darth</v>
      </c>
      <c r="F427" s="2">
        <v>2</v>
      </c>
      <c r="G427" s="2" t="str">
        <f>VLOOKUP(OrderData[[#This Row],[Product ID]],products!A:B,2,0)</f>
        <v>Rob</v>
      </c>
      <c r="H427" s="2">
        <f>_xlfn.XLOOKUP(D427, products!A:A, products!E:E)</f>
        <v>8.9499999999999993</v>
      </c>
      <c r="I427" s="2">
        <f>OrderData[[#This Row],[Quantity]]*OrderData[[#This Row],[Unit Price]]</f>
        <v>17.899999999999999</v>
      </c>
      <c r="J427" s="2" t="str">
        <f>_xlfn.XLOOKUP(OrderData[[#This Row],[Customer ID]],Table2_1[Customer ID],Table2_1[Country])</f>
        <v>United States</v>
      </c>
      <c r="K427" s="2" t="str" cm="1">
        <f t="array" ref="K427">_xlfn.XLOOKUP(OrderData[[#This Row],[Customer ID]],Table2_1[[#All],[Customer ID]],Table2_1[[#All],[Loyalty Card]])</f>
        <v>No</v>
      </c>
      <c r="L427" s="2" t="str">
        <f>_xlfn.XLOOKUP(OrderData[[#This Row],[Product ID]],products!A:A,products!C:C)</f>
        <v>D</v>
      </c>
      <c r="M427" s="2">
        <f>_xlfn.XLOOKUP(OrderData[[#This Row],[Product ID]],products!A:A,products!D:D)</f>
        <v>1</v>
      </c>
    </row>
    <row r="428" spans="1:13" x14ac:dyDescent="0.25">
      <c r="A428" s="2" t="s">
        <v>863</v>
      </c>
      <c r="B428" s="3">
        <v>43556</v>
      </c>
      <c r="C428" s="2" t="s">
        <v>864</v>
      </c>
      <c r="D428" t="s">
        <v>195</v>
      </c>
      <c r="E428" s="2" t="str" cm="1">
        <f t="array" ref="E428">_xlfn.XLOOKUP(OrderData[[#This Row],[Customer ID]],Table2_1[[#All],[Customer ID]],Table2_1[[#All],[Customer Name]])</f>
        <v>Manuel Darrigoe</v>
      </c>
      <c r="F428" s="2">
        <v>4</v>
      </c>
      <c r="G428" s="2" t="str">
        <f>VLOOKUP(OrderData[[#This Row],[Product ID]],products!A:B,2,0)</f>
        <v>Rob</v>
      </c>
      <c r="H428" s="2">
        <f>_xlfn.XLOOKUP(D428, products!A:A, products!E:E)</f>
        <v>3.5849999999999995</v>
      </c>
      <c r="I428" s="2">
        <f>OrderData[[#This Row],[Quantity]]*OrderData[[#This Row],[Unit Price]]</f>
        <v>14.339999999999998</v>
      </c>
      <c r="J428" s="2" t="str">
        <f>_xlfn.XLOOKUP(OrderData[[#This Row],[Customer ID]],Table2_1[Customer ID],Table2_1[Country])</f>
        <v>Ireland</v>
      </c>
      <c r="K428" s="2" t="str" cm="1">
        <f t="array" ref="K428">_xlfn.XLOOKUP(OrderData[[#This Row],[Customer ID]],Table2_1[[#All],[Customer ID]],Table2_1[[#All],[Loyalty Card]])</f>
        <v>Yes</v>
      </c>
      <c r="L428" s="2" t="str">
        <f>_xlfn.XLOOKUP(OrderData[[#This Row],[Product ID]],products!A:A,products!C:C)</f>
        <v>L</v>
      </c>
      <c r="M428" s="2">
        <f>_xlfn.XLOOKUP(OrderData[[#This Row],[Product ID]],products!A:A,products!D:D)</f>
        <v>0.2</v>
      </c>
    </row>
    <row r="429" spans="1:13" x14ac:dyDescent="0.25">
      <c r="A429" s="2" t="s">
        <v>865</v>
      </c>
      <c r="B429" s="3">
        <v>44224</v>
      </c>
      <c r="C429" s="2" t="s">
        <v>866</v>
      </c>
      <c r="D429" t="s">
        <v>184</v>
      </c>
      <c r="E429" s="2" t="str" cm="1">
        <f t="array" ref="E429">_xlfn.XLOOKUP(OrderData[[#This Row],[Customer ID]],Table2_1[[#All],[Customer ID]],Table2_1[[#All],[Customer Name]])</f>
        <v>Kynthia Berick</v>
      </c>
      <c r="F429" s="2">
        <v>3</v>
      </c>
      <c r="G429" s="2" t="str">
        <f>VLOOKUP(OrderData[[#This Row],[Product ID]],products!A:B,2,0)</f>
        <v>Ara</v>
      </c>
      <c r="H429" s="2">
        <f>_xlfn.XLOOKUP(D429, products!A:A, products!E:E)</f>
        <v>25.874999999999996</v>
      </c>
      <c r="I429" s="2">
        <f>OrderData[[#This Row],[Quantity]]*OrderData[[#This Row],[Unit Price]]</f>
        <v>77.624999999999986</v>
      </c>
      <c r="J429" s="2" t="str">
        <f>_xlfn.XLOOKUP(OrderData[[#This Row],[Customer ID]],Table2_1[Customer ID],Table2_1[Country])</f>
        <v>United States</v>
      </c>
      <c r="K429" s="2" t="str" cm="1">
        <f t="array" ref="K429">_xlfn.XLOOKUP(OrderData[[#This Row],[Customer ID]],Table2_1[[#All],[Customer ID]],Table2_1[[#All],[Loyalty Card]])</f>
        <v>Yes</v>
      </c>
      <c r="L429" s="2" t="str">
        <f>_xlfn.XLOOKUP(OrderData[[#This Row],[Product ID]],products!A:A,products!C:C)</f>
        <v>M</v>
      </c>
      <c r="M429" s="2">
        <f>_xlfn.XLOOKUP(OrderData[[#This Row],[Product ID]],products!A:A,products!D:D)</f>
        <v>2.5</v>
      </c>
    </row>
    <row r="430" spans="1:13" x14ac:dyDescent="0.25">
      <c r="A430" s="2" t="s">
        <v>867</v>
      </c>
      <c r="B430" s="3">
        <v>43759</v>
      </c>
      <c r="C430" s="2" t="s">
        <v>868</v>
      </c>
      <c r="D430" t="s">
        <v>202</v>
      </c>
      <c r="E430" s="2" t="str" cm="1">
        <f t="array" ref="E430">_xlfn.XLOOKUP(OrderData[[#This Row],[Customer ID]],Table2_1[[#All],[Customer ID]],Table2_1[[#All],[Customer Name]])</f>
        <v>Minetta Ackrill</v>
      </c>
      <c r="F430" s="2">
        <v>5</v>
      </c>
      <c r="G430" s="2" t="str">
        <f>VLOOKUP(OrderData[[#This Row],[Product ID]],products!A:B,2,0)</f>
        <v>Rob</v>
      </c>
      <c r="H430" s="2">
        <f>_xlfn.XLOOKUP(D430, products!A:A, products!E:E)</f>
        <v>11.95</v>
      </c>
      <c r="I430" s="2">
        <f>OrderData[[#This Row],[Quantity]]*OrderData[[#This Row],[Unit Price]]</f>
        <v>59.75</v>
      </c>
      <c r="J430" s="2" t="str">
        <f>_xlfn.XLOOKUP(OrderData[[#This Row],[Customer ID]],Table2_1[Customer ID],Table2_1[Country])</f>
        <v>United States</v>
      </c>
      <c r="K430" s="2" t="str" cm="1">
        <f t="array" ref="K430">_xlfn.XLOOKUP(OrderData[[#This Row],[Customer ID]],Table2_1[[#All],[Customer ID]],Table2_1[[#All],[Loyalty Card]])</f>
        <v>No</v>
      </c>
      <c r="L430" s="2" t="str">
        <f>_xlfn.XLOOKUP(OrderData[[#This Row],[Product ID]],products!A:A,products!C:C)</f>
        <v>L</v>
      </c>
      <c r="M430" s="2">
        <f>_xlfn.XLOOKUP(OrderData[[#This Row],[Product ID]],products!A:A,products!D:D)</f>
        <v>1</v>
      </c>
    </row>
    <row r="431" spans="1:13" x14ac:dyDescent="0.25">
      <c r="A431" s="2" t="s">
        <v>869</v>
      </c>
      <c r="B431" s="3">
        <v>44367</v>
      </c>
      <c r="C431" s="2" t="s">
        <v>762</v>
      </c>
      <c r="D431" t="s">
        <v>19</v>
      </c>
      <c r="E431" s="2" t="str" cm="1">
        <f t="array" ref="E431">_xlfn.XLOOKUP(OrderData[[#This Row],[Customer ID]],Table2_1[[#All],[Customer ID]],Table2_1[[#All],[Customer Name]])</f>
        <v>Terri Farra</v>
      </c>
      <c r="F431" s="2">
        <v>6</v>
      </c>
      <c r="G431" s="2" t="str">
        <f>VLOOKUP(OrderData[[#This Row],[Product ID]],products!A:B,2,0)</f>
        <v>Ara</v>
      </c>
      <c r="H431" s="2">
        <f>_xlfn.XLOOKUP(D431, products!A:A, products!E:E)</f>
        <v>12.95</v>
      </c>
      <c r="I431" s="2">
        <f>OrderData[[#This Row],[Quantity]]*OrderData[[#This Row],[Unit Price]]</f>
        <v>77.699999999999989</v>
      </c>
      <c r="J431" s="2" t="str">
        <f>_xlfn.XLOOKUP(OrderData[[#This Row],[Customer ID]],Table2_1[Customer ID],Table2_1[Country])</f>
        <v>United States</v>
      </c>
      <c r="K431" s="2" t="str" cm="1">
        <f t="array" ref="K431">_xlfn.XLOOKUP(OrderData[[#This Row],[Customer ID]],Table2_1[[#All],[Customer ID]],Table2_1[[#All],[Loyalty Card]])</f>
        <v>No</v>
      </c>
      <c r="L431" s="2" t="str">
        <f>_xlfn.XLOOKUP(OrderData[[#This Row],[Product ID]],products!A:A,products!C:C)</f>
        <v>L</v>
      </c>
      <c r="M431" s="2">
        <f>_xlfn.XLOOKUP(OrderData[[#This Row],[Product ID]],products!A:A,products!D:D)</f>
        <v>1</v>
      </c>
    </row>
    <row r="432" spans="1:13" x14ac:dyDescent="0.25">
      <c r="A432" s="2" t="s">
        <v>870</v>
      </c>
      <c r="B432" s="3">
        <v>44504</v>
      </c>
      <c r="C432" s="2" t="s">
        <v>871</v>
      </c>
      <c r="D432" t="s">
        <v>114</v>
      </c>
      <c r="E432" s="2" t="str" cm="1">
        <f t="array" ref="E432">_xlfn.XLOOKUP(OrderData[[#This Row],[Customer ID]],Table2_1[[#All],[Customer ID]],Table2_1[[#All],[Customer Name]])</f>
        <v>Melosa Kippen</v>
      </c>
      <c r="F432" s="2">
        <v>2</v>
      </c>
      <c r="G432" s="2" t="str">
        <f>VLOOKUP(OrderData[[#This Row],[Product ID]],products!A:B,2,0)</f>
        <v>Rob</v>
      </c>
      <c r="H432" s="2">
        <f>_xlfn.XLOOKUP(D432, products!A:A, products!E:E)</f>
        <v>2.6849999999999996</v>
      </c>
      <c r="I432" s="2">
        <f>OrderData[[#This Row],[Quantity]]*OrderData[[#This Row],[Unit Price]]</f>
        <v>5.3699999999999992</v>
      </c>
      <c r="J432" s="2" t="str">
        <f>_xlfn.XLOOKUP(OrderData[[#This Row],[Customer ID]],Table2_1[Customer ID],Table2_1[Country])</f>
        <v>United States</v>
      </c>
      <c r="K432" s="2" t="str" cm="1">
        <f t="array" ref="K432">_xlfn.XLOOKUP(OrderData[[#This Row],[Customer ID]],Table2_1[[#All],[Customer ID]],Table2_1[[#All],[Loyalty Card]])</f>
        <v>Yes</v>
      </c>
      <c r="L432" s="2" t="str">
        <f>_xlfn.XLOOKUP(OrderData[[#This Row],[Product ID]],products!A:A,products!C:C)</f>
        <v>D</v>
      </c>
      <c r="M432" s="2">
        <f>_xlfn.XLOOKUP(OrderData[[#This Row],[Product ID]],products!A:A,products!D:D)</f>
        <v>0.2</v>
      </c>
    </row>
    <row r="433" spans="1:13" x14ac:dyDescent="0.25">
      <c r="A433" s="2" t="s">
        <v>872</v>
      </c>
      <c r="B433" s="3">
        <v>44291</v>
      </c>
      <c r="C433" s="2" t="s">
        <v>873</v>
      </c>
      <c r="D433" t="s">
        <v>543</v>
      </c>
      <c r="E433" s="2" t="str" cm="1">
        <f t="array" ref="E433">_xlfn.XLOOKUP(OrderData[[#This Row],[Customer ID]],Table2_1[[#All],[Customer ID]],Table2_1[[#All],[Customer Name]])</f>
        <v>Witty Ranson</v>
      </c>
      <c r="F433" s="2">
        <v>3</v>
      </c>
      <c r="G433" s="2" t="str">
        <f>VLOOKUP(OrderData[[#This Row],[Product ID]],products!A:B,2,0)</f>
        <v>Exc</v>
      </c>
      <c r="H433" s="2">
        <f>_xlfn.XLOOKUP(D433, products!A:A, products!E:E)</f>
        <v>27.945</v>
      </c>
      <c r="I433" s="2">
        <f>OrderData[[#This Row],[Quantity]]*OrderData[[#This Row],[Unit Price]]</f>
        <v>83.835000000000008</v>
      </c>
      <c r="J433" s="2" t="str">
        <f>_xlfn.XLOOKUP(OrderData[[#This Row],[Customer ID]],Table2_1[Customer ID],Table2_1[Country])</f>
        <v>Ireland</v>
      </c>
      <c r="K433" s="2" t="str" cm="1">
        <f t="array" ref="K433">_xlfn.XLOOKUP(OrderData[[#This Row],[Customer ID]],Table2_1[[#All],[Customer ID]],Table2_1[[#All],[Loyalty Card]])</f>
        <v>Yes</v>
      </c>
      <c r="L433" s="2" t="str">
        <f>_xlfn.XLOOKUP(OrderData[[#This Row],[Product ID]],products!A:A,products!C:C)</f>
        <v>D</v>
      </c>
      <c r="M433" s="2">
        <f>_xlfn.XLOOKUP(OrderData[[#This Row],[Product ID]],products!A:A,products!D:D)</f>
        <v>2.5</v>
      </c>
    </row>
    <row r="434" spans="1:13" x14ac:dyDescent="0.25">
      <c r="A434" s="2" t="s">
        <v>874</v>
      </c>
      <c r="B434" s="3">
        <v>43808</v>
      </c>
      <c r="C434" s="2" t="s">
        <v>875</v>
      </c>
      <c r="D434" t="s">
        <v>74</v>
      </c>
      <c r="E434" s="2" t="str" cm="1">
        <f t="array" ref="E434">_xlfn.XLOOKUP(OrderData[[#This Row],[Customer ID]],Table2_1[[#All],[Customer ID]],Table2_1[[#All],[Customer Name]])</f>
        <v>Rod Gowdie</v>
      </c>
      <c r="F434" s="2">
        <v>2</v>
      </c>
      <c r="G434" s="2" t="str">
        <f>VLOOKUP(OrderData[[#This Row],[Product ID]],products!A:B,2,0)</f>
        <v>Ara</v>
      </c>
      <c r="H434" s="2">
        <f>_xlfn.XLOOKUP(D434, products!A:A, products!E:E)</f>
        <v>11.25</v>
      </c>
      <c r="I434" s="2">
        <f>OrderData[[#This Row],[Quantity]]*OrderData[[#This Row],[Unit Price]]</f>
        <v>22.5</v>
      </c>
      <c r="J434" s="2" t="str">
        <f>_xlfn.XLOOKUP(OrderData[[#This Row],[Customer ID]],Table2_1[Customer ID],Table2_1[Country])</f>
        <v>United States</v>
      </c>
      <c r="K434" s="2" t="str" cm="1">
        <f t="array" ref="K434">_xlfn.XLOOKUP(OrderData[[#This Row],[Customer ID]],Table2_1[[#All],[Customer ID]],Table2_1[[#All],[Loyalty Card]])</f>
        <v>No</v>
      </c>
      <c r="L434" s="2" t="str">
        <f>_xlfn.XLOOKUP(OrderData[[#This Row],[Product ID]],products!A:A,products!C:C)</f>
        <v>M</v>
      </c>
      <c r="M434" s="2">
        <f>_xlfn.XLOOKUP(OrderData[[#This Row],[Product ID]],products!A:A,products!D:D)</f>
        <v>1</v>
      </c>
    </row>
    <row r="435" spans="1:13" x14ac:dyDescent="0.25">
      <c r="A435" s="2" t="s">
        <v>876</v>
      </c>
      <c r="B435" s="3">
        <v>44563</v>
      </c>
      <c r="C435" s="2" t="s">
        <v>877</v>
      </c>
      <c r="D435" t="s">
        <v>210</v>
      </c>
      <c r="E435" s="2" t="str" cm="1">
        <f t="array" ref="E435">_xlfn.XLOOKUP(OrderData[[#This Row],[Customer ID]],Table2_1[[#All],[Customer ID]],Table2_1[[#All],[Customer Name]])</f>
        <v>Lemuel Rignold</v>
      </c>
      <c r="F435" s="2">
        <v>6</v>
      </c>
      <c r="G435" s="2" t="str">
        <f>VLOOKUP(OrderData[[#This Row],[Product ID]],products!A:B,2,0)</f>
        <v>Lib</v>
      </c>
      <c r="H435" s="2">
        <f>_xlfn.XLOOKUP(D435, products!A:A, products!E:E)</f>
        <v>33.464999999999996</v>
      </c>
      <c r="I435" s="2">
        <f>OrderData[[#This Row],[Quantity]]*OrderData[[#This Row],[Unit Price]]</f>
        <v>200.78999999999996</v>
      </c>
      <c r="J435" s="2" t="str">
        <f>_xlfn.XLOOKUP(OrderData[[#This Row],[Customer ID]],Table2_1[Customer ID],Table2_1[Country])</f>
        <v>United States</v>
      </c>
      <c r="K435" s="2" t="str" cm="1">
        <f t="array" ref="K435">_xlfn.XLOOKUP(OrderData[[#This Row],[Customer ID]],Table2_1[[#All],[Customer ID]],Table2_1[[#All],[Loyalty Card]])</f>
        <v>Yes</v>
      </c>
      <c r="L435" s="2" t="str">
        <f>_xlfn.XLOOKUP(OrderData[[#This Row],[Product ID]],products!A:A,products!C:C)</f>
        <v>M</v>
      </c>
      <c r="M435" s="2">
        <f>_xlfn.XLOOKUP(OrderData[[#This Row],[Product ID]],products!A:A,products!D:D)</f>
        <v>2.5</v>
      </c>
    </row>
    <row r="436" spans="1:13" x14ac:dyDescent="0.25">
      <c r="A436" s="2" t="s">
        <v>878</v>
      </c>
      <c r="B436" s="3">
        <v>43807</v>
      </c>
      <c r="C436" s="2" t="s">
        <v>879</v>
      </c>
      <c r="D436" t="s">
        <v>74</v>
      </c>
      <c r="E436" s="2" t="str" cm="1">
        <f t="array" ref="E436">_xlfn.XLOOKUP(OrderData[[#This Row],[Customer ID]],Table2_1[[#All],[Customer ID]],Table2_1[[#All],[Customer Name]])</f>
        <v>Nevsa Fields</v>
      </c>
      <c r="F436" s="2">
        <v>6</v>
      </c>
      <c r="G436" s="2" t="str">
        <f>VLOOKUP(OrderData[[#This Row],[Product ID]],products!A:B,2,0)</f>
        <v>Ara</v>
      </c>
      <c r="H436" s="2">
        <f>_xlfn.XLOOKUP(D436, products!A:A, products!E:E)</f>
        <v>11.25</v>
      </c>
      <c r="I436" s="2">
        <f>OrderData[[#This Row],[Quantity]]*OrderData[[#This Row],[Unit Price]]</f>
        <v>67.5</v>
      </c>
      <c r="J436" s="2" t="str">
        <f>_xlfn.XLOOKUP(OrderData[[#This Row],[Customer ID]],Table2_1[Customer ID],Table2_1[Country])</f>
        <v>United States</v>
      </c>
      <c r="K436" s="2" t="str" cm="1">
        <f t="array" ref="K436">_xlfn.XLOOKUP(OrderData[[#This Row],[Customer ID]],Table2_1[[#All],[Customer ID]],Table2_1[[#All],[Loyalty Card]])</f>
        <v>No</v>
      </c>
      <c r="L436" s="2" t="str">
        <f>_xlfn.XLOOKUP(OrderData[[#This Row],[Product ID]],products!A:A,products!C:C)</f>
        <v>M</v>
      </c>
      <c r="M436" s="2">
        <f>_xlfn.XLOOKUP(OrderData[[#This Row],[Product ID]],products!A:A,products!D:D)</f>
        <v>1</v>
      </c>
    </row>
    <row r="437" spans="1:13" x14ac:dyDescent="0.25">
      <c r="A437" s="2" t="s">
        <v>880</v>
      </c>
      <c r="B437" s="3">
        <v>44528</v>
      </c>
      <c r="C437" s="2" t="s">
        <v>881</v>
      </c>
      <c r="D437" t="s">
        <v>16</v>
      </c>
      <c r="E437" s="2" t="str" cm="1">
        <f t="array" ref="E437">_xlfn.XLOOKUP(OrderData[[#This Row],[Customer ID]],Table2_1[[#All],[Customer ID]],Table2_1[[#All],[Customer Name]])</f>
        <v>Chance Rowthorn</v>
      </c>
      <c r="F437" s="2">
        <v>1</v>
      </c>
      <c r="G437" s="2" t="str">
        <f>VLOOKUP(OrderData[[#This Row],[Product ID]],products!A:B,2,0)</f>
        <v>Exc</v>
      </c>
      <c r="H437" s="2">
        <f>_xlfn.XLOOKUP(D437, products!A:A, products!E:E)</f>
        <v>8.25</v>
      </c>
      <c r="I437" s="2">
        <f>OrderData[[#This Row],[Quantity]]*OrderData[[#This Row],[Unit Price]]</f>
        <v>8.25</v>
      </c>
      <c r="J437" s="2" t="str">
        <f>_xlfn.XLOOKUP(OrderData[[#This Row],[Customer ID]],Table2_1[Customer ID],Table2_1[Country])</f>
        <v>United States</v>
      </c>
      <c r="K437" s="2" t="str" cm="1">
        <f t="array" ref="K437">_xlfn.XLOOKUP(OrderData[[#This Row],[Customer ID]],Table2_1[[#All],[Customer ID]],Table2_1[[#All],[Loyalty Card]])</f>
        <v>No</v>
      </c>
      <c r="L437" s="2" t="str">
        <f>_xlfn.XLOOKUP(OrderData[[#This Row],[Product ID]],products!A:A,products!C:C)</f>
        <v>M</v>
      </c>
      <c r="M437" s="2">
        <f>_xlfn.XLOOKUP(OrderData[[#This Row],[Product ID]],products!A:A,products!D:D)</f>
        <v>0.5</v>
      </c>
    </row>
    <row r="438" spans="1:13" x14ac:dyDescent="0.25">
      <c r="A438" s="2" t="s">
        <v>882</v>
      </c>
      <c r="B438" s="3">
        <v>44631</v>
      </c>
      <c r="C438" s="2" t="s">
        <v>883</v>
      </c>
      <c r="D438" t="s">
        <v>32</v>
      </c>
      <c r="E438" s="2" t="str" cm="1">
        <f t="array" ref="E438">_xlfn.XLOOKUP(OrderData[[#This Row],[Customer ID]],Table2_1[[#All],[Customer ID]],Table2_1[[#All],[Customer Name]])</f>
        <v>Orly Ryland</v>
      </c>
      <c r="F438" s="2">
        <v>2</v>
      </c>
      <c r="G438" s="2" t="str">
        <f>VLOOKUP(OrderData[[#This Row],[Product ID]],products!A:B,2,0)</f>
        <v>Lib</v>
      </c>
      <c r="H438" s="2">
        <f>_xlfn.XLOOKUP(D438, products!A:A, products!E:E)</f>
        <v>4.7549999999999999</v>
      </c>
      <c r="I438" s="2">
        <f>OrderData[[#This Row],[Quantity]]*OrderData[[#This Row],[Unit Price]]</f>
        <v>9.51</v>
      </c>
      <c r="J438" s="2" t="str">
        <f>_xlfn.XLOOKUP(OrderData[[#This Row],[Customer ID]],Table2_1[Customer ID],Table2_1[Country])</f>
        <v>United States</v>
      </c>
      <c r="K438" s="2" t="str" cm="1">
        <f t="array" ref="K438">_xlfn.XLOOKUP(OrderData[[#This Row],[Customer ID]],Table2_1[[#All],[Customer ID]],Table2_1[[#All],[Loyalty Card]])</f>
        <v>Yes</v>
      </c>
      <c r="L438" s="2" t="str">
        <f>_xlfn.XLOOKUP(OrderData[[#This Row],[Product ID]],products!A:A,products!C:C)</f>
        <v>L</v>
      </c>
      <c r="M438" s="2">
        <f>_xlfn.XLOOKUP(OrderData[[#This Row],[Product ID]],products!A:A,products!D:D)</f>
        <v>0.2</v>
      </c>
    </row>
    <row r="439" spans="1:13" x14ac:dyDescent="0.25">
      <c r="A439" s="2" t="s">
        <v>884</v>
      </c>
      <c r="B439" s="3">
        <v>44213</v>
      </c>
      <c r="C439" s="2" t="s">
        <v>885</v>
      </c>
      <c r="D439" t="s">
        <v>122</v>
      </c>
      <c r="E439" s="2" t="str" cm="1">
        <f t="array" ref="E439">_xlfn.XLOOKUP(OrderData[[#This Row],[Customer ID]],Table2_1[[#All],[Customer ID]],Table2_1[[#All],[Customer Name]])</f>
        <v>Willabella Abramski</v>
      </c>
      <c r="F439" s="2">
        <v>1</v>
      </c>
      <c r="G439" s="2" t="str">
        <f>VLOOKUP(OrderData[[#This Row],[Product ID]],products!A:B,2,0)</f>
        <v>Lib</v>
      </c>
      <c r="H439" s="2">
        <f>_xlfn.XLOOKUP(D439, products!A:A, products!E:E)</f>
        <v>29.784999999999997</v>
      </c>
      <c r="I439" s="2">
        <f>OrderData[[#This Row],[Quantity]]*OrderData[[#This Row],[Unit Price]]</f>
        <v>29.784999999999997</v>
      </c>
      <c r="J439" s="2" t="str">
        <f>_xlfn.XLOOKUP(OrderData[[#This Row],[Customer ID]],Table2_1[Customer ID],Table2_1[Country])</f>
        <v>United States</v>
      </c>
      <c r="K439" s="2" t="str" cm="1">
        <f t="array" ref="K439">_xlfn.XLOOKUP(OrderData[[#This Row],[Customer ID]],Table2_1[[#All],[Customer ID]],Table2_1[[#All],[Loyalty Card]])</f>
        <v>No</v>
      </c>
      <c r="L439" s="2" t="str">
        <f>_xlfn.XLOOKUP(OrderData[[#This Row],[Product ID]],products!A:A,products!C:C)</f>
        <v>D</v>
      </c>
      <c r="M439" s="2">
        <f>_xlfn.XLOOKUP(OrderData[[#This Row],[Product ID]],products!A:A,products!D:D)</f>
        <v>2.5</v>
      </c>
    </row>
    <row r="440" spans="1:13" x14ac:dyDescent="0.25">
      <c r="A440" s="2" t="s">
        <v>886</v>
      </c>
      <c r="B440" s="3">
        <v>43483</v>
      </c>
      <c r="C440" s="2" t="s">
        <v>887</v>
      </c>
      <c r="D440" t="s">
        <v>136</v>
      </c>
      <c r="E440" s="2" t="str" cm="1">
        <f t="array" ref="E440">_xlfn.XLOOKUP(OrderData[[#This Row],[Customer ID]],Table2_1[[#All],[Customer ID]],Table2_1[[#All],[Customer Name]])</f>
        <v>Morgen Seson</v>
      </c>
      <c r="F440" s="2">
        <v>2</v>
      </c>
      <c r="G440" s="2" t="str">
        <f>VLOOKUP(OrderData[[#This Row],[Product ID]],products!A:B,2,0)</f>
        <v>Lib</v>
      </c>
      <c r="H440" s="2">
        <f>_xlfn.XLOOKUP(D440, products!A:A, products!E:E)</f>
        <v>7.77</v>
      </c>
      <c r="I440" s="2">
        <f>OrderData[[#This Row],[Quantity]]*OrderData[[#This Row],[Unit Price]]</f>
        <v>15.54</v>
      </c>
      <c r="J440" s="2" t="str">
        <f>_xlfn.XLOOKUP(OrderData[[#This Row],[Customer ID]],Table2_1[Customer ID],Table2_1[Country])</f>
        <v>United States</v>
      </c>
      <c r="K440" s="2" t="str" cm="1">
        <f t="array" ref="K440">_xlfn.XLOOKUP(OrderData[[#This Row],[Customer ID]],Table2_1[[#All],[Customer ID]],Table2_1[[#All],[Loyalty Card]])</f>
        <v>No</v>
      </c>
      <c r="L440" s="2" t="str">
        <f>_xlfn.XLOOKUP(OrderData[[#This Row],[Product ID]],products!A:A,products!C:C)</f>
        <v>D</v>
      </c>
      <c r="M440" s="2">
        <f>_xlfn.XLOOKUP(OrderData[[#This Row],[Product ID]],products!A:A,products!D:D)</f>
        <v>0.5</v>
      </c>
    </row>
    <row r="441" spans="1:13" x14ac:dyDescent="0.25">
      <c r="A441" s="2" t="s">
        <v>888</v>
      </c>
      <c r="B441" s="3">
        <v>43562</v>
      </c>
      <c r="C441" s="2" t="s">
        <v>889</v>
      </c>
      <c r="D441" t="s">
        <v>189</v>
      </c>
      <c r="E441" s="2" t="str" cm="1">
        <f t="array" ref="E441">_xlfn.XLOOKUP(OrderData[[#This Row],[Customer ID]],Table2_1[[#All],[Customer ID]],Table2_1[[#All],[Customer Name]])</f>
        <v>Chickie Ragless</v>
      </c>
      <c r="F441" s="2">
        <v>4</v>
      </c>
      <c r="G441" s="2" t="str">
        <f>VLOOKUP(OrderData[[#This Row],[Product ID]],products!A:B,2,0)</f>
        <v>Exc</v>
      </c>
      <c r="H441" s="2">
        <f>_xlfn.XLOOKUP(D441, products!A:A, products!E:E)</f>
        <v>8.91</v>
      </c>
      <c r="I441" s="2">
        <f>OrderData[[#This Row],[Quantity]]*OrderData[[#This Row],[Unit Price]]</f>
        <v>35.64</v>
      </c>
      <c r="J441" s="2" t="str">
        <f>_xlfn.XLOOKUP(OrderData[[#This Row],[Customer ID]],Table2_1[Customer ID],Table2_1[Country])</f>
        <v>Ireland</v>
      </c>
      <c r="K441" s="2" t="str" cm="1">
        <f t="array" ref="K441">_xlfn.XLOOKUP(OrderData[[#This Row],[Customer ID]],Table2_1[[#All],[Customer ID]],Table2_1[[#All],[Loyalty Card]])</f>
        <v>No</v>
      </c>
      <c r="L441" s="2" t="str">
        <f>_xlfn.XLOOKUP(OrderData[[#This Row],[Product ID]],products!A:A,products!C:C)</f>
        <v>L</v>
      </c>
      <c r="M441" s="2">
        <f>_xlfn.XLOOKUP(OrderData[[#This Row],[Product ID]],products!A:A,products!D:D)</f>
        <v>0.5</v>
      </c>
    </row>
    <row r="442" spans="1:13" x14ac:dyDescent="0.25">
      <c r="A442" s="2" t="s">
        <v>890</v>
      </c>
      <c r="B442" s="3">
        <v>44230</v>
      </c>
      <c r="C442" s="2" t="s">
        <v>891</v>
      </c>
      <c r="D442" t="s">
        <v>184</v>
      </c>
      <c r="E442" s="2" t="str" cm="1">
        <f t="array" ref="E442">_xlfn.XLOOKUP(OrderData[[#This Row],[Customer ID]],Table2_1[[#All],[Customer ID]],Table2_1[[#All],[Customer Name]])</f>
        <v>Freda Hollows</v>
      </c>
      <c r="F442" s="2">
        <v>4</v>
      </c>
      <c r="G442" s="2" t="str">
        <f>VLOOKUP(OrderData[[#This Row],[Product ID]],products!A:B,2,0)</f>
        <v>Ara</v>
      </c>
      <c r="H442" s="2">
        <f>_xlfn.XLOOKUP(D442, products!A:A, products!E:E)</f>
        <v>25.874999999999996</v>
      </c>
      <c r="I442" s="2">
        <f>OrderData[[#This Row],[Quantity]]*OrderData[[#This Row],[Unit Price]]</f>
        <v>103.49999999999999</v>
      </c>
      <c r="J442" s="2" t="str">
        <f>_xlfn.XLOOKUP(OrderData[[#This Row],[Customer ID]],Table2_1[Customer ID],Table2_1[Country])</f>
        <v>United States</v>
      </c>
      <c r="K442" s="2" t="str" cm="1">
        <f t="array" ref="K442">_xlfn.XLOOKUP(OrderData[[#This Row],[Customer ID]],Table2_1[[#All],[Customer ID]],Table2_1[[#All],[Loyalty Card]])</f>
        <v>Yes</v>
      </c>
      <c r="L442" s="2" t="str">
        <f>_xlfn.XLOOKUP(OrderData[[#This Row],[Product ID]],products!A:A,products!C:C)</f>
        <v>M</v>
      </c>
      <c r="M442" s="2">
        <f>_xlfn.XLOOKUP(OrderData[[#This Row],[Product ID]],products!A:A,products!D:D)</f>
        <v>2.5</v>
      </c>
    </row>
    <row r="443" spans="1:13" x14ac:dyDescent="0.25">
      <c r="A443" s="2" t="s">
        <v>892</v>
      </c>
      <c r="B443" s="3">
        <v>43573</v>
      </c>
      <c r="C443" s="2" t="s">
        <v>893</v>
      </c>
      <c r="D443" t="s">
        <v>258</v>
      </c>
      <c r="E443" s="2" t="str" cm="1">
        <f t="array" ref="E443">_xlfn.XLOOKUP(OrderData[[#This Row],[Customer ID]],Table2_1[[#All],[Customer ID]],Table2_1[[#All],[Customer Name]])</f>
        <v>Livy Lathleiff</v>
      </c>
      <c r="F443" s="2">
        <v>3</v>
      </c>
      <c r="G443" s="2" t="str">
        <f>VLOOKUP(OrderData[[#This Row],[Product ID]],products!A:B,2,0)</f>
        <v>Exc</v>
      </c>
      <c r="H443" s="2">
        <f>_xlfn.XLOOKUP(D443, products!A:A, products!E:E)</f>
        <v>12.15</v>
      </c>
      <c r="I443" s="2">
        <f>OrderData[[#This Row],[Quantity]]*OrderData[[#This Row],[Unit Price]]</f>
        <v>36.450000000000003</v>
      </c>
      <c r="J443" s="2" t="str">
        <f>_xlfn.XLOOKUP(OrderData[[#This Row],[Customer ID]],Table2_1[Customer ID],Table2_1[Country])</f>
        <v>Ireland</v>
      </c>
      <c r="K443" s="2" t="str" cm="1">
        <f t="array" ref="K443">_xlfn.XLOOKUP(OrderData[[#This Row],[Customer ID]],Table2_1[[#All],[Customer ID]],Table2_1[[#All],[Loyalty Card]])</f>
        <v>Yes</v>
      </c>
      <c r="L443" s="2" t="str">
        <f>_xlfn.XLOOKUP(OrderData[[#This Row],[Product ID]],products!A:A,products!C:C)</f>
        <v>D</v>
      </c>
      <c r="M443" s="2">
        <f>_xlfn.XLOOKUP(OrderData[[#This Row],[Product ID]],products!A:A,products!D:D)</f>
        <v>1</v>
      </c>
    </row>
    <row r="444" spans="1:13" x14ac:dyDescent="0.25">
      <c r="A444" s="2" t="s">
        <v>894</v>
      </c>
      <c r="B444" s="3">
        <v>44384</v>
      </c>
      <c r="C444" s="2" t="s">
        <v>895</v>
      </c>
      <c r="D444" t="s">
        <v>170</v>
      </c>
      <c r="E444" s="2" t="str" cm="1">
        <f t="array" ref="E444">_xlfn.XLOOKUP(OrderData[[#This Row],[Customer ID]],Table2_1[[#All],[Customer ID]],Table2_1[[#All],[Customer Name]])</f>
        <v>Koralle Heads</v>
      </c>
      <c r="F444" s="2">
        <v>5</v>
      </c>
      <c r="G444" s="2" t="str">
        <f>VLOOKUP(OrderData[[#This Row],[Product ID]],products!A:B,2,0)</f>
        <v>Rob</v>
      </c>
      <c r="H444" s="2">
        <f>_xlfn.XLOOKUP(D444, products!A:A, products!E:E)</f>
        <v>7.169999999999999</v>
      </c>
      <c r="I444" s="2">
        <f>OrderData[[#This Row],[Quantity]]*OrderData[[#This Row],[Unit Price]]</f>
        <v>35.849999999999994</v>
      </c>
      <c r="J444" s="2" t="str">
        <f>_xlfn.XLOOKUP(OrderData[[#This Row],[Customer ID]],Table2_1[Customer ID],Table2_1[Country])</f>
        <v>United States</v>
      </c>
      <c r="K444" s="2" t="str" cm="1">
        <f t="array" ref="K444">_xlfn.XLOOKUP(OrderData[[#This Row],[Customer ID]],Table2_1[[#All],[Customer ID]],Table2_1[[#All],[Loyalty Card]])</f>
        <v>No</v>
      </c>
      <c r="L444" s="2" t="str">
        <f>_xlfn.XLOOKUP(OrderData[[#This Row],[Product ID]],products!A:A,products!C:C)</f>
        <v>L</v>
      </c>
      <c r="M444" s="2">
        <f>_xlfn.XLOOKUP(OrderData[[#This Row],[Product ID]],products!A:A,products!D:D)</f>
        <v>0.5</v>
      </c>
    </row>
    <row r="445" spans="1:13" x14ac:dyDescent="0.25">
      <c r="A445" s="2" t="s">
        <v>896</v>
      </c>
      <c r="B445" s="3">
        <v>44250</v>
      </c>
      <c r="C445" s="2" t="s">
        <v>897</v>
      </c>
      <c r="D445" t="s">
        <v>267</v>
      </c>
      <c r="E445" s="2" t="str" cm="1">
        <f t="array" ref="E445">_xlfn.XLOOKUP(OrderData[[#This Row],[Customer ID]],Table2_1[[#All],[Customer ID]],Table2_1[[#All],[Customer Name]])</f>
        <v>Theo Bowne</v>
      </c>
      <c r="F445" s="2">
        <v>5</v>
      </c>
      <c r="G445" s="2" t="str">
        <f>VLOOKUP(OrderData[[#This Row],[Product ID]],products!A:B,2,0)</f>
        <v>Exc</v>
      </c>
      <c r="H445" s="2">
        <f>_xlfn.XLOOKUP(D445, products!A:A, products!E:E)</f>
        <v>4.4550000000000001</v>
      </c>
      <c r="I445" s="2">
        <f>OrderData[[#This Row],[Quantity]]*OrderData[[#This Row],[Unit Price]]</f>
        <v>22.274999999999999</v>
      </c>
      <c r="J445" s="2" t="str">
        <f>_xlfn.XLOOKUP(OrderData[[#This Row],[Customer ID]],Table2_1[Customer ID],Table2_1[Country])</f>
        <v>Ireland</v>
      </c>
      <c r="K445" s="2" t="str" cm="1">
        <f t="array" ref="K445">_xlfn.XLOOKUP(OrderData[[#This Row],[Customer ID]],Table2_1[[#All],[Customer ID]],Table2_1[[#All],[Loyalty Card]])</f>
        <v>Yes</v>
      </c>
      <c r="L445" s="2" t="str">
        <f>_xlfn.XLOOKUP(OrderData[[#This Row],[Product ID]],products!A:A,products!C:C)</f>
        <v>L</v>
      </c>
      <c r="M445" s="2">
        <f>_xlfn.XLOOKUP(OrderData[[#This Row],[Product ID]],products!A:A,products!D:D)</f>
        <v>0.2</v>
      </c>
    </row>
    <row r="446" spans="1:13" x14ac:dyDescent="0.25">
      <c r="A446" s="2" t="s">
        <v>898</v>
      </c>
      <c r="B446" s="3">
        <v>44418</v>
      </c>
      <c r="C446" s="2" t="s">
        <v>899</v>
      </c>
      <c r="D446" t="s">
        <v>77</v>
      </c>
      <c r="E446" s="2" t="str" cm="1">
        <f t="array" ref="E446">_xlfn.XLOOKUP(OrderData[[#This Row],[Customer ID]],Table2_1[[#All],[Customer ID]],Table2_1[[#All],[Customer Name]])</f>
        <v>Rasia Jacquemard</v>
      </c>
      <c r="F446" s="2">
        <v>6</v>
      </c>
      <c r="G446" s="2" t="str">
        <f>VLOOKUP(OrderData[[#This Row],[Product ID]],products!A:B,2,0)</f>
        <v>Exc</v>
      </c>
      <c r="H446" s="2">
        <f>_xlfn.XLOOKUP(D446, products!A:A, products!E:E)</f>
        <v>4.125</v>
      </c>
      <c r="I446" s="2">
        <f>OrderData[[#This Row],[Quantity]]*OrderData[[#This Row],[Unit Price]]</f>
        <v>24.75</v>
      </c>
      <c r="J446" s="2" t="str">
        <f>_xlfn.XLOOKUP(OrderData[[#This Row],[Customer ID]],Table2_1[Customer ID],Table2_1[Country])</f>
        <v>Ireland</v>
      </c>
      <c r="K446" s="2" t="str" cm="1">
        <f t="array" ref="K446">_xlfn.XLOOKUP(OrderData[[#This Row],[Customer ID]],Table2_1[[#All],[Customer ID]],Table2_1[[#All],[Loyalty Card]])</f>
        <v>No</v>
      </c>
      <c r="L446" s="2" t="str">
        <f>_xlfn.XLOOKUP(OrderData[[#This Row],[Product ID]],products!A:A,products!C:C)</f>
        <v>M</v>
      </c>
      <c r="M446" s="2">
        <f>_xlfn.XLOOKUP(OrderData[[#This Row],[Product ID]],products!A:A,products!D:D)</f>
        <v>0.2</v>
      </c>
    </row>
    <row r="447" spans="1:13" x14ac:dyDescent="0.25">
      <c r="A447" s="2" t="s">
        <v>900</v>
      </c>
      <c r="B447" s="3">
        <v>43784</v>
      </c>
      <c r="C447" s="2" t="s">
        <v>901</v>
      </c>
      <c r="D447" t="s">
        <v>210</v>
      </c>
      <c r="E447" s="2" t="str" cm="1">
        <f t="array" ref="E447">_xlfn.XLOOKUP(OrderData[[#This Row],[Customer ID]],Table2_1[[#All],[Customer ID]],Table2_1[[#All],[Customer Name]])</f>
        <v>Kizzie Warman</v>
      </c>
      <c r="F447" s="2">
        <v>2</v>
      </c>
      <c r="G447" s="2" t="str">
        <f>VLOOKUP(OrderData[[#This Row],[Product ID]],products!A:B,2,0)</f>
        <v>Lib</v>
      </c>
      <c r="H447" s="2">
        <f>_xlfn.XLOOKUP(D447, products!A:A, products!E:E)</f>
        <v>33.464999999999996</v>
      </c>
      <c r="I447" s="2">
        <f>OrderData[[#This Row],[Quantity]]*OrderData[[#This Row],[Unit Price]]</f>
        <v>66.929999999999993</v>
      </c>
      <c r="J447" s="2" t="str">
        <f>_xlfn.XLOOKUP(OrderData[[#This Row],[Customer ID]],Table2_1[Customer ID],Table2_1[Country])</f>
        <v>Ireland</v>
      </c>
      <c r="K447" s="2" t="str" cm="1">
        <f t="array" ref="K447">_xlfn.XLOOKUP(OrderData[[#This Row],[Customer ID]],Table2_1[[#All],[Customer ID]],Table2_1[[#All],[Loyalty Card]])</f>
        <v>Yes</v>
      </c>
      <c r="L447" s="2" t="str">
        <f>_xlfn.XLOOKUP(OrderData[[#This Row],[Product ID]],products!A:A,products!C:C)</f>
        <v>M</v>
      </c>
      <c r="M447" s="2">
        <f>_xlfn.XLOOKUP(OrderData[[#This Row],[Product ID]],products!A:A,products!D:D)</f>
        <v>2.5</v>
      </c>
    </row>
    <row r="448" spans="1:13" x14ac:dyDescent="0.25">
      <c r="A448" s="2" t="s">
        <v>902</v>
      </c>
      <c r="B448" s="3">
        <v>43816</v>
      </c>
      <c r="C448" s="2" t="s">
        <v>903</v>
      </c>
      <c r="D448" t="s">
        <v>91</v>
      </c>
      <c r="E448" s="2" t="str" cm="1">
        <f t="array" ref="E448">_xlfn.XLOOKUP(OrderData[[#This Row],[Customer ID]],Table2_1[[#All],[Customer ID]],Table2_1[[#All],[Customer Name]])</f>
        <v>Wain Cholomin</v>
      </c>
      <c r="F448" s="2">
        <v>1</v>
      </c>
      <c r="G448" s="2" t="str">
        <f>VLOOKUP(OrderData[[#This Row],[Product ID]],products!A:B,2,0)</f>
        <v>Lib</v>
      </c>
      <c r="H448" s="2">
        <f>_xlfn.XLOOKUP(D448, products!A:A, products!E:E)</f>
        <v>8.73</v>
      </c>
      <c r="I448" s="2">
        <f>OrderData[[#This Row],[Quantity]]*OrderData[[#This Row],[Unit Price]]</f>
        <v>8.73</v>
      </c>
      <c r="J448" s="2" t="str">
        <f>_xlfn.XLOOKUP(OrderData[[#This Row],[Customer ID]],Table2_1[Customer ID],Table2_1[Country])</f>
        <v>United Kingdom</v>
      </c>
      <c r="K448" s="2" t="str" cm="1">
        <f t="array" ref="K448">_xlfn.XLOOKUP(OrderData[[#This Row],[Customer ID]],Table2_1[[#All],[Customer ID]],Table2_1[[#All],[Loyalty Card]])</f>
        <v>Yes</v>
      </c>
      <c r="L448" s="2" t="str">
        <f>_xlfn.XLOOKUP(OrderData[[#This Row],[Product ID]],products!A:A,products!C:C)</f>
        <v>M</v>
      </c>
      <c r="M448" s="2">
        <f>_xlfn.XLOOKUP(OrderData[[#This Row],[Product ID]],products!A:A,products!D:D)</f>
        <v>0.5</v>
      </c>
    </row>
    <row r="449" spans="1:13" x14ac:dyDescent="0.25">
      <c r="A449" s="2" t="s">
        <v>904</v>
      </c>
      <c r="B449" s="3">
        <v>43908</v>
      </c>
      <c r="C449" s="2" t="s">
        <v>905</v>
      </c>
      <c r="D449" t="s">
        <v>35</v>
      </c>
      <c r="E449" s="2" t="str" cm="1">
        <f t="array" ref="E449">_xlfn.XLOOKUP(OrderData[[#This Row],[Customer ID]],Table2_1[[#All],[Customer ID]],Table2_1[[#All],[Customer Name]])</f>
        <v>Arleen Braidman</v>
      </c>
      <c r="F449" s="2">
        <v>3</v>
      </c>
      <c r="G449" s="2" t="str">
        <f>VLOOKUP(OrderData[[#This Row],[Product ID]],products!A:B,2,0)</f>
        <v>Rob</v>
      </c>
      <c r="H449" s="2">
        <f>_xlfn.XLOOKUP(D449, products!A:A, products!E:E)</f>
        <v>5.97</v>
      </c>
      <c r="I449" s="2">
        <f>OrderData[[#This Row],[Quantity]]*OrderData[[#This Row],[Unit Price]]</f>
        <v>17.91</v>
      </c>
      <c r="J449" s="2" t="str">
        <f>_xlfn.XLOOKUP(OrderData[[#This Row],[Customer ID]],Table2_1[Customer ID],Table2_1[Country])</f>
        <v>United States</v>
      </c>
      <c r="K449" s="2" t="str" cm="1">
        <f t="array" ref="K449">_xlfn.XLOOKUP(OrderData[[#This Row],[Customer ID]],Table2_1[[#All],[Customer ID]],Table2_1[[#All],[Loyalty Card]])</f>
        <v>No</v>
      </c>
      <c r="L449" s="2" t="str">
        <f>_xlfn.XLOOKUP(OrderData[[#This Row],[Product ID]],products!A:A,products!C:C)</f>
        <v>M</v>
      </c>
      <c r="M449" s="2">
        <f>_xlfn.XLOOKUP(OrderData[[#This Row],[Product ID]],products!A:A,products!D:D)</f>
        <v>0.5</v>
      </c>
    </row>
    <row r="450" spans="1:13" x14ac:dyDescent="0.25">
      <c r="A450" s="2" t="s">
        <v>906</v>
      </c>
      <c r="B450" s="3">
        <v>44718</v>
      </c>
      <c r="C450" s="2" t="s">
        <v>907</v>
      </c>
      <c r="D450" t="s">
        <v>170</v>
      </c>
      <c r="E450" s="2" t="str" cm="1">
        <f t="array" ref="E450">_xlfn.XLOOKUP(OrderData[[#This Row],[Customer ID]],Table2_1[[#All],[Customer ID]],Table2_1[[#All],[Customer Name]])</f>
        <v>Pru Durban</v>
      </c>
      <c r="F450" s="2">
        <v>1</v>
      </c>
      <c r="G450" s="2" t="str">
        <f>VLOOKUP(OrderData[[#This Row],[Product ID]],products!A:B,2,0)</f>
        <v>Rob</v>
      </c>
      <c r="H450" s="2">
        <f>_xlfn.XLOOKUP(D450, products!A:A, products!E:E)</f>
        <v>7.169999999999999</v>
      </c>
      <c r="I450" s="2">
        <f>OrderData[[#This Row],[Quantity]]*OrderData[[#This Row],[Unit Price]]</f>
        <v>7.169999999999999</v>
      </c>
      <c r="J450" s="2" t="str">
        <f>_xlfn.XLOOKUP(OrderData[[#This Row],[Customer ID]],Table2_1[Customer ID],Table2_1[Country])</f>
        <v>Ireland</v>
      </c>
      <c r="K450" s="2" t="str" cm="1">
        <f t="array" ref="K450">_xlfn.XLOOKUP(OrderData[[#This Row],[Customer ID]],Table2_1[[#All],[Customer ID]],Table2_1[[#All],[Loyalty Card]])</f>
        <v>No</v>
      </c>
      <c r="L450" s="2" t="str">
        <f>_xlfn.XLOOKUP(OrderData[[#This Row],[Product ID]],products!A:A,products!C:C)</f>
        <v>L</v>
      </c>
      <c r="M450" s="2">
        <f>_xlfn.XLOOKUP(OrderData[[#This Row],[Product ID]],products!A:A,products!D:D)</f>
        <v>0.5</v>
      </c>
    </row>
    <row r="451" spans="1:13" x14ac:dyDescent="0.25">
      <c r="A451" s="2" t="s">
        <v>908</v>
      </c>
      <c r="B451" s="3">
        <v>44336</v>
      </c>
      <c r="C451" s="2" t="s">
        <v>909</v>
      </c>
      <c r="D451" t="s">
        <v>114</v>
      </c>
      <c r="E451" s="2" t="str" cm="1">
        <f t="array" ref="E451">_xlfn.XLOOKUP(OrderData[[#This Row],[Customer ID]],Table2_1[[#All],[Customer ID]],Table2_1[[#All],[Customer Name]])</f>
        <v>Antone Harrold</v>
      </c>
      <c r="F451" s="2">
        <v>2</v>
      </c>
      <c r="G451" s="2" t="str">
        <f>VLOOKUP(OrderData[[#This Row],[Product ID]],products!A:B,2,0)</f>
        <v>Rob</v>
      </c>
      <c r="H451" s="2">
        <f>_xlfn.XLOOKUP(D451, products!A:A, products!E:E)</f>
        <v>2.6849999999999996</v>
      </c>
      <c r="I451" s="2">
        <f>OrderData[[#This Row],[Quantity]]*OrderData[[#This Row],[Unit Price]]</f>
        <v>5.3699999999999992</v>
      </c>
      <c r="J451" s="2" t="str">
        <f>_xlfn.XLOOKUP(OrderData[[#This Row],[Customer ID]],Table2_1[Customer ID],Table2_1[Country])</f>
        <v>United States</v>
      </c>
      <c r="K451" s="2" t="str" cm="1">
        <f t="array" ref="K451">_xlfn.XLOOKUP(OrderData[[#This Row],[Customer ID]],Table2_1[[#All],[Customer ID]],Table2_1[[#All],[Loyalty Card]])</f>
        <v>No</v>
      </c>
      <c r="L451" s="2" t="str">
        <f>_xlfn.XLOOKUP(OrderData[[#This Row],[Product ID]],products!A:A,products!C:C)</f>
        <v>D</v>
      </c>
      <c r="M451" s="2">
        <f>_xlfn.XLOOKUP(OrderData[[#This Row],[Product ID]],products!A:A,products!D:D)</f>
        <v>0.2</v>
      </c>
    </row>
    <row r="452" spans="1:13" x14ac:dyDescent="0.25">
      <c r="A452" s="2" t="s">
        <v>910</v>
      </c>
      <c r="B452" s="3">
        <v>44207</v>
      </c>
      <c r="C452" s="2" t="s">
        <v>911</v>
      </c>
      <c r="D452" t="s">
        <v>32</v>
      </c>
      <c r="E452" s="2" t="str" cm="1">
        <f t="array" ref="E452">_xlfn.XLOOKUP(OrderData[[#This Row],[Customer ID]],Table2_1[[#All],[Customer ID]],Table2_1[[#All],[Customer Name]])</f>
        <v>Sim Pamphilon</v>
      </c>
      <c r="F452" s="2">
        <v>5</v>
      </c>
      <c r="G452" s="2" t="str">
        <f>VLOOKUP(OrderData[[#This Row],[Product ID]],products!A:B,2,0)</f>
        <v>Lib</v>
      </c>
      <c r="H452" s="2">
        <f>_xlfn.XLOOKUP(D452, products!A:A, products!E:E)</f>
        <v>4.7549999999999999</v>
      </c>
      <c r="I452" s="2">
        <f>OrderData[[#This Row],[Quantity]]*OrderData[[#This Row],[Unit Price]]</f>
        <v>23.774999999999999</v>
      </c>
      <c r="J452" s="2" t="str">
        <f>_xlfn.XLOOKUP(OrderData[[#This Row],[Customer ID]],Table2_1[Customer ID],Table2_1[Country])</f>
        <v>Ireland</v>
      </c>
      <c r="K452" s="2" t="str" cm="1">
        <f t="array" ref="K452">_xlfn.XLOOKUP(OrderData[[#This Row],[Customer ID]],Table2_1[[#All],[Customer ID]],Table2_1[[#All],[Loyalty Card]])</f>
        <v>No</v>
      </c>
      <c r="L452" s="2" t="str">
        <f>_xlfn.XLOOKUP(OrderData[[#This Row],[Product ID]],products!A:A,products!C:C)</f>
        <v>L</v>
      </c>
      <c r="M452" s="2">
        <f>_xlfn.XLOOKUP(OrderData[[#This Row],[Product ID]],products!A:A,products!D:D)</f>
        <v>0.2</v>
      </c>
    </row>
    <row r="453" spans="1:13" x14ac:dyDescent="0.25">
      <c r="A453" s="2" t="s">
        <v>912</v>
      </c>
      <c r="B453" s="3">
        <v>43518</v>
      </c>
      <c r="C453" s="2" t="s">
        <v>913</v>
      </c>
      <c r="D453" t="s">
        <v>48</v>
      </c>
      <c r="E453" s="2" t="str" cm="1">
        <f t="array" ref="E453">_xlfn.XLOOKUP(OrderData[[#This Row],[Customer ID]],Table2_1[[#All],[Customer ID]],Table2_1[[#All],[Customer Name]])</f>
        <v>Mohandis Spurden</v>
      </c>
      <c r="F453" s="2">
        <v>2</v>
      </c>
      <c r="G453" s="2" t="str">
        <f>VLOOKUP(OrderData[[#This Row],[Product ID]],products!A:B,2,0)</f>
        <v>Rob</v>
      </c>
      <c r="H453" s="2">
        <f>_xlfn.XLOOKUP(D453, products!A:A, products!E:E)</f>
        <v>20.584999999999997</v>
      </c>
      <c r="I453" s="2">
        <f>OrderData[[#This Row],[Quantity]]*OrderData[[#This Row],[Unit Price]]</f>
        <v>41.169999999999995</v>
      </c>
      <c r="J453" s="2" t="str">
        <f>_xlfn.XLOOKUP(OrderData[[#This Row],[Customer ID]],Table2_1[Customer ID],Table2_1[Country])</f>
        <v>United States</v>
      </c>
      <c r="K453" s="2" t="str" cm="1">
        <f t="array" ref="K453">_xlfn.XLOOKUP(OrderData[[#This Row],[Customer ID]],Table2_1[[#All],[Customer ID]],Table2_1[[#All],[Loyalty Card]])</f>
        <v>Yes</v>
      </c>
      <c r="L453" s="2" t="str">
        <f>_xlfn.XLOOKUP(OrderData[[#This Row],[Product ID]],products!A:A,products!C:C)</f>
        <v>D</v>
      </c>
      <c r="M453" s="2">
        <f>_xlfn.XLOOKUP(OrderData[[#This Row],[Product ID]],products!A:A,products!D:D)</f>
        <v>2.5</v>
      </c>
    </row>
    <row r="454" spans="1:13" x14ac:dyDescent="0.25">
      <c r="A454" s="2" t="s">
        <v>914</v>
      </c>
      <c r="B454" s="3">
        <v>44524</v>
      </c>
      <c r="C454" s="2" t="s">
        <v>887</v>
      </c>
      <c r="D454" t="s">
        <v>128</v>
      </c>
      <c r="E454" s="2" t="str" cm="1">
        <f t="array" ref="E454">_xlfn.XLOOKUP(OrderData[[#This Row],[Customer ID]],Table2_1[[#All],[Customer ID]],Table2_1[[#All],[Customer Name]])</f>
        <v>Morgen Seson</v>
      </c>
      <c r="F454" s="2">
        <v>3</v>
      </c>
      <c r="G454" s="2" t="str">
        <f>VLOOKUP(OrderData[[#This Row],[Product ID]],products!A:B,2,0)</f>
        <v>Ara</v>
      </c>
      <c r="H454" s="2">
        <f>_xlfn.XLOOKUP(D454, products!A:A, products!E:E)</f>
        <v>3.8849999999999998</v>
      </c>
      <c r="I454" s="2">
        <f>OrderData[[#This Row],[Quantity]]*OrderData[[#This Row],[Unit Price]]</f>
        <v>11.654999999999999</v>
      </c>
      <c r="J454" s="2" t="str">
        <f>_xlfn.XLOOKUP(OrderData[[#This Row],[Customer ID]],Table2_1[Customer ID],Table2_1[Country])</f>
        <v>United States</v>
      </c>
      <c r="K454" s="2" t="str" cm="1">
        <f t="array" ref="K454">_xlfn.XLOOKUP(OrderData[[#This Row],[Customer ID]],Table2_1[[#All],[Customer ID]],Table2_1[[#All],[Loyalty Card]])</f>
        <v>No</v>
      </c>
      <c r="L454" s="2" t="str">
        <f>_xlfn.XLOOKUP(OrderData[[#This Row],[Product ID]],products!A:A,products!C:C)</f>
        <v>L</v>
      </c>
      <c r="M454" s="2">
        <f>_xlfn.XLOOKUP(OrderData[[#This Row],[Product ID]],products!A:A,products!D:D)</f>
        <v>0.2</v>
      </c>
    </row>
    <row r="455" spans="1:13" x14ac:dyDescent="0.25">
      <c r="A455" s="2" t="s">
        <v>915</v>
      </c>
      <c r="B455" s="3">
        <v>44579</v>
      </c>
      <c r="C455" s="2" t="s">
        <v>916</v>
      </c>
      <c r="D455" t="s">
        <v>96</v>
      </c>
      <c r="E455" s="2" t="str" cm="1">
        <f t="array" ref="E455">_xlfn.XLOOKUP(OrderData[[#This Row],[Customer ID]],Table2_1[[#All],[Customer ID]],Table2_1[[#All],[Customer Name]])</f>
        <v>Nalani Pirrone</v>
      </c>
      <c r="F455" s="2">
        <v>4</v>
      </c>
      <c r="G455" s="2" t="str">
        <f>VLOOKUP(OrderData[[#This Row],[Product ID]],products!A:B,2,0)</f>
        <v>Lib</v>
      </c>
      <c r="H455" s="2">
        <f>_xlfn.XLOOKUP(D455, products!A:A, products!E:E)</f>
        <v>9.51</v>
      </c>
      <c r="I455" s="2">
        <f>OrderData[[#This Row],[Quantity]]*OrderData[[#This Row],[Unit Price]]</f>
        <v>38.04</v>
      </c>
      <c r="J455" s="2" t="str">
        <f>_xlfn.XLOOKUP(OrderData[[#This Row],[Customer ID]],Table2_1[Customer ID],Table2_1[Country])</f>
        <v>United States</v>
      </c>
      <c r="K455" s="2" t="str" cm="1">
        <f t="array" ref="K455">_xlfn.XLOOKUP(OrderData[[#This Row],[Customer ID]],Table2_1[[#All],[Customer ID]],Table2_1[[#All],[Loyalty Card]])</f>
        <v>No</v>
      </c>
      <c r="L455" s="2" t="str">
        <f>_xlfn.XLOOKUP(OrderData[[#This Row],[Product ID]],products!A:A,products!C:C)</f>
        <v>L</v>
      </c>
      <c r="M455" s="2">
        <f>_xlfn.XLOOKUP(OrderData[[#This Row],[Product ID]],products!A:A,products!D:D)</f>
        <v>0.5</v>
      </c>
    </row>
    <row r="456" spans="1:13" x14ac:dyDescent="0.25">
      <c r="A456" s="2" t="s">
        <v>917</v>
      </c>
      <c r="B456" s="3">
        <v>44421</v>
      </c>
      <c r="C456" s="2" t="s">
        <v>918</v>
      </c>
      <c r="D456" t="s">
        <v>48</v>
      </c>
      <c r="E456" s="2" t="str" cm="1">
        <f t="array" ref="E456">_xlfn.XLOOKUP(OrderData[[#This Row],[Customer ID]],Table2_1[[#All],[Customer ID]],Table2_1[[#All],[Customer Name]])</f>
        <v>Reube Cawley</v>
      </c>
      <c r="F456" s="2">
        <v>4</v>
      </c>
      <c r="G456" s="2" t="str">
        <f>VLOOKUP(OrderData[[#This Row],[Product ID]],products!A:B,2,0)</f>
        <v>Rob</v>
      </c>
      <c r="H456" s="2">
        <f>_xlfn.XLOOKUP(D456, products!A:A, products!E:E)</f>
        <v>20.584999999999997</v>
      </c>
      <c r="I456" s="2">
        <f>OrderData[[#This Row],[Quantity]]*OrderData[[#This Row],[Unit Price]]</f>
        <v>82.339999999999989</v>
      </c>
      <c r="J456" s="2" t="str">
        <f>_xlfn.XLOOKUP(OrderData[[#This Row],[Customer ID]],Table2_1[Customer ID],Table2_1[Country])</f>
        <v>Ireland</v>
      </c>
      <c r="K456" s="2" t="str" cm="1">
        <f t="array" ref="K456">_xlfn.XLOOKUP(OrderData[[#This Row],[Customer ID]],Table2_1[[#All],[Customer ID]],Table2_1[[#All],[Loyalty Card]])</f>
        <v>Yes</v>
      </c>
      <c r="L456" s="2" t="str">
        <f>_xlfn.XLOOKUP(OrderData[[#This Row],[Product ID]],products!A:A,products!C:C)</f>
        <v>D</v>
      </c>
      <c r="M456" s="2">
        <f>_xlfn.XLOOKUP(OrderData[[#This Row],[Product ID]],products!A:A,products!D:D)</f>
        <v>2.5</v>
      </c>
    </row>
    <row r="457" spans="1:13" x14ac:dyDescent="0.25">
      <c r="A457" s="2" t="s">
        <v>919</v>
      </c>
      <c r="B457" s="3">
        <v>43841</v>
      </c>
      <c r="C457" s="2" t="s">
        <v>920</v>
      </c>
      <c r="D457" t="s">
        <v>32</v>
      </c>
      <c r="E457" s="2" t="str" cm="1">
        <f t="array" ref="E457">_xlfn.XLOOKUP(OrderData[[#This Row],[Customer ID]],Table2_1[[#All],[Customer ID]],Table2_1[[#All],[Customer Name]])</f>
        <v>Stan Barribal</v>
      </c>
      <c r="F457" s="2">
        <v>2</v>
      </c>
      <c r="G457" s="2" t="str">
        <f>VLOOKUP(OrderData[[#This Row],[Product ID]],products!A:B,2,0)</f>
        <v>Lib</v>
      </c>
      <c r="H457" s="2">
        <f>_xlfn.XLOOKUP(D457, products!A:A, products!E:E)</f>
        <v>4.7549999999999999</v>
      </c>
      <c r="I457" s="2">
        <f>OrderData[[#This Row],[Quantity]]*OrderData[[#This Row],[Unit Price]]</f>
        <v>9.51</v>
      </c>
      <c r="J457" s="2" t="str">
        <f>_xlfn.XLOOKUP(OrderData[[#This Row],[Customer ID]],Table2_1[Customer ID],Table2_1[Country])</f>
        <v>Ireland</v>
      </c>
      <c r="K457" s="2" t="str" cm="1">
        <f t="array" ref="K457">_xlfn.XLOOKUP(OrderData[[#This Row],[Customer ID]],Table2_1[[#All],[Customer ID]],Table2_1[[#All],[Loyalty Card]])</f>
        <v>Yes</v>
      </c>
      <c r="L457" s="2" t="str">
        <f>_xlfn.XLOOKUP(OrderData[[#This Row],[Product ID]],products!A:A,products!C:C)</f>
        <v>L</v>
      </c>
      <c r="M457" s="2">
        <f>_xlfn.XLOOKUP(OrderData[[#This Row],[Product ID]],products!A:A,products!D:D)</f>
        <v>0.2</v>
      </c>
    </row>
    <row r="458" spans="1:13" x14ac:dyDescent="0.25">
      <c r="A458" s="2" t="s">
        <v>921</v>
      </c>
      <c r="B458" s="3">
        <v>44017</v>
      </c>
      <c r="C458" s="2" t="s">
        <v>922</v>
      </c>
      <c r="D458" t="s">
        <v>48</v>
      </c>
      <c r="E458" s="2" t="str" cm="1">
        <f t="array" ref="E458">_xlfn.XLOOKUP(OrderData[[#This Row],[Customer ID]],Table2_1[[#All],[Customer ID]],Table2_1[[#All],[Customer Name]])</f>
        <v>Agnes Adamides</v>
      </c>
      <c r="F458" s="2">
        <v>2</v>
      </c>
      <c r="G458" s="2" t="str">
        <f>VLOOKUP(OrderData[[#This Row],[Product ID]],products!A:B,2,0)</f>
        <v>Rob</v>
      </c>
      <c r="H458" s="2">
        <f>_xlfn.XLOOKUP(D458, products!A:A, products!E:E)</f>
        <v>20.584999999999997</v>
      </c>
      <c r="I458" s="2">
        <f>OrderData[[#This Row],[Quantity]]*OrderData[[#This Row],[Unit Price]]</f>
        <v>41.169999999999995</v>
      </c>
      <c r="J458" s="2" t="str">
        <f>_xlfn.XLOOKUP(OrderData[[#This Row],[Customer ID]],Table2_1[Customer ID],Table2_1[Country])</f>
        <v>United Kingdom</v>
      </c>
      <c r="K458" s="2" t="str" cm="1">
        <f t="array" ref="K458">_xlfn.XLOOKUP(OrderData[[#This Row],[Customer ID]],Table2_1[[#All],[Customer ID]],Table2_1[[#All],[Loyalty Card]])</f>
        <v>No</v>
      </c>
      <c r="L458" s="2" t="str">
        <f>_xlfn.XLOOKUP(OrderData[[#This Row],[Product ID]],products!A:A,products!C:C)</f>
        <v>D</v>
      </c>
      <c r="M458" s="2">
        <f>_xlfn.XLOOKUP(OrderData[[#This Row],[Product ID]],products!A:A,products!D:D)</f>
        <v>2.5</v>
      </c>
    </row>
    <row r="459" spans="1:13" x14ac:dyDescent="0.25">
      <c r="A459" s="2" t="s">
        <v>923</v>
      </c>
      <c r="B459" s="3">
        <v>43671</v>
      </c>
      <c r="C459" s="2" t="s">
        <v>924</v>
      </c>
      <c r="D459" t="s">
        <v>96</v>
      </c>
      <c r="E459" s="2" t="str" cm="1">
        <f t="array" ref="E459">_xlfn.XLOOKUP(OrderData[[#This Row],[Customer ID]],Table2_1[[#All],[Customer ID]],Table2_1[[#All],[Customer Name]])</f>
        <v>Carmelita Thowes</v>
      </c>
      <c r="F459" s="2">
        <v>5</v>
      </c>
      <c r="G459" s="2" t="str">
        <f>VLOOKUP(OrderData[[#This Row],[Product ID]],products!A:B,2,0)</f>
        <v>Lib</v>
      </c>
      <c r="H459" s="2">
        <f>_xlfn.XLOOKUP(D459, products!A:A, products!E:E)</f>
        <v>9.51</v>
      </c>
      <c r="I459" s="2">
        <f>OrderData[[#This Row],[Quantity]]*OrderData[[#This Row],[Unit Price]]</f>
        <v>47.55</v>
      </c>
      <c r="J459" s="2" t="str">
        <f>_xlfn.XLOOKUP(OrderData[[#This Row],[Customer ID]],Table2_1[Customer ID],Table2_1[Country])</f>
        <v>United States</v>
      </c>
      <c r="K459" s="2" t="str" cm="1">
        <f t="array" ref="K459">_xlfn.XLOOKUP(OrderData[[#This Row],[Customer ID]],Table2_1[[#All],[Customer ID]],Table2_1[[#All],[Loyalty Card]])</f>
        <v>No</v>
      </c>
      <c r="L459" s="2" t="str">
        <f>_xlfn.XLOOKUP(OrderData[[#This Row],[Product ID]],products!A:A,products!C:C)</f>
        <v>L</v>
      </c>
      <c r="M459" s="2">
        <f>_xlfn.XLOOKUP(OrderData[[#This Row],[Product ID]],products!A:A,products!D:D)</f>
        <v>0.5</v>
      </c>
    </row>
    <row r="460" spans="1:13" x14ac:dyDescent="0.25">
      <c r="A460" s="2" t="s">
        <v>925</v>
      </c>
      <c r="B460" s="3">
        <v>44707</v>
      </c>
      <c r="C460" s="2" t="s">
        <v>926</v>
      </c>
      <c r="D460" t="s">
        <v>74</v>
      </c>
      <c r="E460" s="2" t="str" cm="1">
        <f t="array" ref="E460">_xlfn.XLOOKUP(OrderData[[#This Row],[Customer ID]],Table2_1[[#All],[Customer ID]],Table2_1[[#All],[Customer Name]])</f>
        <v>Rodolfo Willoway</v>
      </c>
      <c r="F460" s="2">
        <v>4</v>
      </c>
      <c r="G460" s="2" t="str">
        <f>VLOOKUP(OrderData[[#This Row],[Product ID]],products!A:B,2,0)</f>
        <v>Ara</v>
      </c>
      <c r="H460" s="2">
        <f>_xlfn.XLOOKUP(D460, products!A:A, products!E:E)</f>
        <v>11.25</v>
      </c>
      <c r="I460" s="2">
        <f>OrderData[[#This Row],[Quantity]]*OrderData[[#This Row],[Unit Price]]</f>
        <v>45</v>
      </c>
      <c r="J460" s="2" t="str">
        <f>_xlfn.XLOOKUP(OrderData[[#This Row],[Customer ID]],Table2_1[Customer ID],Table2_1[Country])</f>
        <v>United States</v>
      </c>
      <c r="K460" s="2" t="str" cm="1">
        <f t="array" ref="K460">_xlfn.XLOOKUP(OrderData[[#This Row],[Customer ID]],Table2_1[[#All],[Customer ID]],Table2_1[[#All],[Loyalty Card]])</f>
        <v>No</v>
      </c>
      <c r="L460" s="2" t="str">
        <f>_xlfn.XLOOKUP(OrderData[[#This Row],[Product ID]],products!A:A,products!C:C)</f>
        <v>M</v>
      </c>
      <c r="M460" s="2">
        <f>_xlfn.XLOOKUP(OrderData[[#This Row],[Product ID]],products!A:A,products!D:D)</f>
        <v>1</v>
      </c>
    </row>
    <row r="461" spans="1:13" x14ac:dyDescent="0.25">
      <c r="A461" s="2" t="s">
        <v>927</v>
      </c>
      <c r="B461" s="3">
        <v>43840</v>
      </c>
      <c r="C461" s="2" t="s">
        <v>928</v>
      </c>
      <c r="D461" t="s">
        <v>32</v>
      </c>
      <c r="E461" s="2" t="str" cm="1">
        <f t="array" ref="E461">_xlfn.XLOOKUP(OrderData[[#This Row],[Customer ID]],Table2_1[[#All],[Customer ID]],Table2_1[[#All],[Customer Name]])</f>
        <v>Alvis Elwin</v>
      </c>
      <c r="F461" s="2">
        <v>5</v>
      </c>
      <c r="G461" s="2" t="str">
        <f>VLOOKUP(OrderData[[#This Row],[Product ID]],products!A:B,2,0)</f>
        <v>Lib</v>
      </c>
      <c r="H461" s="2">
        <f>_xlfn.XLOOKUP(D461, products!A:A, products!E:E)</f>
        <v>4.7549999999999999</v>
      </c>
      <c r="I461" s="2">
        <f>OrderData[[#This Row],[Quantity]]*OrderData[[#This Row],[Unit Price]]</f>
        <v>23.774999999999999</v>
      </c>
      <c r="J461" s="2" t="str">
        <f>_xlfn.XLOOKUP(OrderData[[#This Row],[Customer ID]],Table2_1[Customer ID],Table2_1[Country])</f>
        <v>United States</v>
      </c>
      <c r="K461" s="2" t="str" cm="1">
        <f t="array" ref="K461">_xlfn.XLOOKUP(OrderData[[#This Row],[Customer ID]],Table2_1[[#All],[Customer ID]],Table2_1[[#All],[Loyalty Card]])</f>
        <v>No</v>
      </c>
      <c r="L461" s="2" t="str">
        <f>_xlfn.XLOOKUP(OrderData[[#This Row],[Product ID]],products!A:A,products!C:C)</f>
        <v>L</v>
      </c>
      <c r="M461" s="2">
        <f>_xlfn.XLOOKUP(OrderData[[#This Row],[Product ID]],products!A:A,products!D:D)</f>
        <v>0.2</v>
      </c>
    </row>
    <row r="462" spans="1:13" x14ac:dyDescent="0.25">
      <c r="A462" s="2" t="s">
        <v>929</v>
      </c>
      <c r="B462" s="3">
        <v>43602</v>
      </c>
      <c r="C462" s="2" t="s">
        <v>930</v>
      </c>
      <c r="D462" t="s">
        <v>159</v>
      </c>
      <c r="E462" s="2" t="str" cm="1">
        <f t="array" ref="E462">_xlfn.XLOOKUP(OrderData[[#This Row],[Customer ID]],Table2_1[[#All],[Customer ID]],Table2_1[[#All],[Customer Name]])</f>
        <v>Araldo Bilbrook</v>
      </c>
      <c r="F462" s="2">
        <v>3</v>
      </c>
      <c r="G462" s="2" t="str">
        <f>VLOOKUP(OrderData[[#This Row],[Product ID]],products!A:B,2,0)</f>
        <v>Rob</v>
      </c>
      <c r="H462" s="2">
        <f>_xlfn.XLOOKUP(D462, products!A:A, products!E:E)</f>
        <v>5.3699999999999992</v>
      </c>
      <c r="I462" s="2">
        <f>OrderData[[#This Row],[Quantity]]*OrderData[[#This Row],[Unit Price]]</f>
        <v>16.11</v>
      </c>
      <c r="J462" s="2" t="str">
        <f>_xlfn.XLOOKUP(OrderData[[#This Row],[Customer ID]],Table2_1[Customer ID],Table2_1[Country])</f>
        <v>Ireland</v>
      </c>
      <c r="K462" s="2" t="str" cm="1">
        <f t="array" ref="K462">_xlfn.XLOOKUP(OrderData[[#This Row],[Customer ID]],Table2_1[[#All],[Customer ID]],Table2_1[[#All],[Loyalty Card]])</f>
        <v>Yes</v>
      </c>
      <c r="L462" s="2" t="str">
        <f>_xlfn.XLOOKUP(OrderData[[#This Row],[Product ID]],products!A:A,products!C:C)</f>
        <v>D</v>
      </c>
      <c r="M462" s="2">
        <f>_xlfn.XLOOKUP(OrderData[[#This Row],[Product ID]],products!A:A,products!D:D)</f>
        <v>0.5</v>
      </c>
    </row>
    <row r="463" spans="1:13" x14ac:dyDescent="0.25">
      <c r="A463" s="2" t="s">
        <v>931</v>
      </c>
      <c r="B463" s="3">
        <v>44036</v>
      </c>
      <c r="C463" s="2" t="s">
        <v>932</v>
      </c>
      <c r="D463" t="s">
        <v>114</v>
      </c>
      <c r="E463" s="2" t="str" cm="1">
        <f t="array" ref="E463">_xlfn.XLOOKUP(OrderData[[#This Row],[Customer ID]],Table2_1[[#All],[Customer ID]],Table2_1[[#All],[Customer Name]])</f>
        <v>Ransell McKall</v>
      </c>
      <c r="F463" s="2">
        <v>4</v>
      </c>
      <c r="G463" s="2" t="str">
        <f>VLOOKUP(OrderData[[#This Row],[Product ID]],products!A:B,2,0)</f>
        <v>Rob</v>
      </c>
      <c r="H463" s="2">
        <f>_xlfn.XLOOKUP(D463, products!A:A, products!E:E)</f>
        <v>2.6849999999999996</v>
      </c>
      <c r="I463" s="2">
        <f>OrderData[[#This Row],[Quantity]]*OrderData[[#This Row],[Unit Price]]</f>
        <v>10.739999999999998</v>
      </c>
      <c r="J463" s="2" t="str">
        <f>_xlfn.XLOOKUP(OrderData[[#This Row],[Customer ID]],Table2_1[Customer ID],Table2_1[Country])</f>
        <v>United Kingdom</v>
      </c>
      <c r="K463" s="2" t="str" cm="1">
        <f t="array" ref="K463">_xlfn.XLOOKUP(OrderData[[#This Row],[Customer ID]],Table2_1[[#All],[Customer ID]],Table2_1[[#All],[Loyalty Card]])</f>
        <v>Yes</v>
      </c>
      <c r="L463" s="2" t="str">
        <f>_xlfn.XLOOKUP(OrderData[[#This Row],[Product ID]],products!A:A,products!C:C)</f>
        <v>D</v>
      </c>
      <c r="M463" s="2">
        <f>_xlfn.XLOOKUP(OrderData[[#This Row],[Product ID]],products!A:A,products!D:D)</f>
        <v>0.2</v>
      </c>
    </row>
    <row r="464" spans="1:13" x14ac:dyDescent="0.25">
      <c r="A464" s="2" t="s">
        <v>933</v>
      </c>
      <c r="B464" s="3">
        <v>44124</v>
      </c>
      <c r="C464" s="2" t="s">
        <v>934</v>
      </c>
      <c r="D464" t="s">
        <v>40</v>
      </c>
      <c r="E464" s="2" t="str" cm="1">
        <f t="array" ref="E464">_xlfn.XLOOKUP(OrderData[[#This Row],[Customer ID]],Table2_1[[#All],[Customer ID]],Table2_1[[#All],[Customer Name]])</f>
        <v>Borg Daile</v>
      </c>
      <c r="F464" s="2">
        <v>5</v>
      </c>
      <c r="G464" s="2" t="str">
        <f>VLOOKUP(OrderData[[#This Row],[Product ID]],products!A:B,2,0)</f>
        <v>Ara</v>
      </c>
      <c r="H464" s="2">
        <f>_xlfn.XLOOKUP(D464, products!A:A, products!E:E)</f>
        <v>9.9499999999999993</v>
      </c>
      <c r="I464" s="2">
        <f>OrderData[[#This Row],[Quantity]]*OrderData[[#This Row],[Unit Price]]</f>
        <v>49.75</v>
      </c>
      <c r="J464" s="2" t="str">
        <f>_xlfn.XLOOKUP(OrderData[[#This Row],[Customer ID]],Table2_1[Customer ID],Table2_1[Country])</f>
        <v>United States</v>
      </c>
      <c r="K464" s="2" t="str" cm="1">
        <f t="array" ref="K464">_xlfn.XLOOKUP(OrderData[[#This Row],[Customer ID]],Table2_1[[#All],[Customer ID]],Table2_1[[#All],[Loyalty Card]])</f>
        <v>Yes</v>
      </c>
      <c r="L464" s="2" t="str">
        <f>_xlfn.XLOOKUP(OrderData[[#This Row],[Product ID]],products!A:A,products!C:C)</f>
        <v>D</v>
      </c>
      <c r="M464" s="2">
        <f>_xlfn.XLOOKUP(OrderData[[#This Row],[Product ID]],products!A:A,products!D:D)</f>
        <v>1</v>
      </c>
    </row>
    <row r="465" spans="1:13" x14ac:dyDescent="0.25">
      <c r="A465" s="2" t="s">
        <v>935</v>
      </c>
      <c r="B465" s="3">
        <v>43730</v>
      </c>
      <c r="C465" s="2" t="s">
        <v>936</v>
      </c>
      <c r="D465" t="s">
        <v>22</v>
      </c>
      <c r="E465" s="2" t="str" cm="1">
        <f t="array" ref="E465">_xlfn.XLOOKUP(OrderData[[#This Row],[Customer ID]],Table2_1[[#All],[Customer ID]],Table2_1[[#All],[Customer Name]])</f>
        <v>Adolphe Treherne</v>
      </c>
      <c r="F465" s="2">
        <v>2</v>
      </c>
      <c r="G465" s="2" t="str">
        <f>VLOOKUP(OrderData[[#This Row],[Product ID]],products!A:B,2,0)</f>
        <v>Exc</v>
      </c>
      <c r="H465" s="2">
        <f>_xlfn.XLOOKUP(D465, products!A:A, products!E:E)</f>
        <v>13.75</v>
      </c>
      <c r="I465" s="2">
        <f>OrderData[[#This Row],[Quantity]]*OrderData[[#This Row],[Unit Price]]</f>
        <v>27.5</v>
      </c>
      <c r="J465" s="2" t="str">
        <f>_xlfn.XLOOKUP(OrderData[[#This Row],[Customer ID]],Table2_1[Customer ID],Table2_1[Country])</f>
        <v>Ireland</v>
      </c>
      <c r="K465" s="2" t="str" cm="1">
        <f t="array" ref="K465">_xlfn.XLOOKUP(OrderData[[#This Row],[Customer ID]],Table2_1[[#All],[Customer ID]],Table2_1[[#All],[Loyalty Card]])</f>
        <v>No</v>
      </c>
      <c r="L465" s="2" t="str">
        <f>_xlfn.XLOOKUP(OrderData[[#This Row],[Product ID]],products!A:A,products!C:C)</f>
        <v>M</v>
      </c>
      <c r="M465" s="2">
        <f>_xlfn.XLOOKUP(OrderData[[#This Row],[Product ID]],products!A:A,products!D:D)</f>
        <v>1</v>
      </c>
    </row>
    <row r="466" spans="1:13" x14ac:dyDescent="0.25">
      <c r="A466" s="2" t="s">
        <v>937</v>
      </c>
      <c r="B466" s="3">
        <v>43989</v>
      </c>
      <c r="C466" s="2" t="s">
        <v>938</v>
      </c>
      <c r="D466" t="s">
        <v>122</v>
      </c>
      <c r="E466" s="2" t="str" cm="1">
        <f t="array" ref="E466">_xlfn.XLOOKUP(OrderData[[#This Row],[Customer ID]],Table2_1[[#All],[Customer ID]],Table2_1[[#All],[Customer Name]])</f>
        <v>Annetta Brentnall</v>
      </c>
      <c r="F466" s="2">
        <v>4</v>
      </c>
      <c r="G466" s="2" t="str">
        <f>VLOOKUP(OrderData[[#This Row],[Product ID]],products!A:B,2,0)</f>
        <v>Lib</v>
      </c>
      <c r="H466" s="2">
        <f>_xlfn.XLOOKUP(D466, products!A:A, products!E:E)</f>
        <v>29.784999999999997</v>
      </c>
      <c r="I466" s="2">
        <f>OrderData[[#This Row],[Quantity]]*OrderData[[#This Row],[Unit Price]]</f>
        <v>119.13999999999999</v>
      </c>
      <c r="J466" s="2" t="str">
        <f>_xlfn.XLOOKUP(OrderData[[#This Row],[Customer ID]],Table2_1[Customer ID],Table2_1[Country])</f>
        <v>United Kingdom</v>
      </c>
      <c r="K466" s="2" t="str" cm="1">
        <f t="array" ref="K466">_xlfn.XLOOKUP(OrderData[[#This Row],[Customer ID]],Table2_1[[#All],[Customer ID]],Table2_1[[#All],[Loyalty Card]])</f>
        <v>No</v>
      </c>
      <c r="L466" s="2" t="str">
        <f>_xlfn.XLOOKUP(OrderData[[#This Row],[Product ID]],products!A:A,products!C:C)</f>
        <v>D</v>
      </c>
      <c r="M466" s="2">
        <f>_xlfn.XLOOKUP(OrderData[[#This Row],[Product ID]],products!A:A,products!D:D)</f>
        <v>2.5</v>
      </c>
    </row>
    <row r="467" spans="1:13" x14ac:dyDescent="0.25">
      <c r="A467" s="2" t="s">
        <v>939</v>
      </c>
      <c r="B467" s="3">
        <v>43814</v>
      </c>
      <c r="C467" s="2" t="s">
        <v>940</v>
      </c>
      <c r="D467" t="s">
        <v>48</v>
      </c>
      <c r="E467" s="2" t="str" cm="1">
        <f t="array" ref="E467">_xlfn.XLOOKUP(OrderData[[#This Row],[Customer ID]],Table2_1[[#All],[Customer ID]],Table2_1[[#All],[Customer Name]])</f>
        <v>Dick Drinkall</v>
      </c>
      <c r="F467" s="2">
        <v>1</v>
      </c>
      <c r="G467" s="2" t="str">
        <f>VLOOKUP(OrderData[[#This Row],[Product ID]],products!A:B,2,0)</f>
        <v>Rob</v>
      </c>
      <c r="H467" s="2">
        <f>_xlfn.XLOOKUP(D467, products!A:A, products!E:E)</f>
        <v>20.584999999999997</v>
      </c>
      <c r="I467" s="2">
        <f>OrderData[[#This Row],[Quantity]]*OrderData[[#This Row],[Unit Price]]</f>
        <v>20.584999999999997</v>
      </c>
      <c r="J467" s="2" t="str">
        <f>_xlfn.XLOOKUP(OrderData[[#This Row],[Customer ID]],Table2_1[Customer ID],Table2_1[Country])</f>
        <v>United States</v>
      </c>
      <c r="K467" s="2" t="str" cm="1">
        <f t="array" ref="K467">_xlfn.XLOOKUP(OrderData[[#This Row],[Customer ID]],Table2_1[[#All],[Customer ID]],Table2_1[[#All],[Loyalty Card]])</f>
        <v>Yes</v>
      </c>
      <c r="L467" s="2" t="str">
        <f>_xlfn.XLOOKUP(OrderData[[#This Row],[Product ID]],products!A:A,products!C:C)</f>
        <v>D</v>
      </c>
      <c r="M467" s="2">
        <f>_xlfn.XLOOKUP(OrderData[[#This Row],[Product ID]],products!A:A,products!D:D)</f>
        <v>2.5</v>
      </c>
    </row>
    <row r="468" spans="1:13" x14ac:dyDescent="0.25">
      <c r="A468" s="2" t="s">
        <v>941</v>
      </c>
      <c r="B468" s="3">
        <v>44171</v>
      </c>
      <c r="C468" s="2" t="s">
        <v>942</v>
      </c>
      <c r="D468" t="s">
        <v>67</v>
      </c>
      <c r="E468" s="2" t="str" cm="1">
        <f t="array" ref="E468">_xlfn.XLOOKUP(OrderData[[#This Row],[Customer ID]],Table2_1[[#All],[Customer ID]],Table2_1[[#All],[Customer Name]])</f>
        <v>Dagny Kornel</v>
      </c>
      <c r="F468" s="2">
        <v>3</v>
      </c>
      <c r="G468" s="2" t="str">
        <f>VLOOKUP(OrderData[[#This Row],[Product ID]],products!A:B,2,0)</f>
        <v>Ara</v>
      </c>
      <c r="H468" s="2">
        <f>_xlfn.XLOOKUP(D468, products!A:A, products!E:E)</f>
        <v>2.9849999999999999</v>
      </c>
      <c r="I468" s="2">
        <f>OrderData[[#This Row],[Quantity]]*OrderData[[#This Row],[Unit Price]]</f>
        <v>8.9550000000000001</v>
      </c>
      <c r="J468" s="2" t="str">
        <f>_xlfn.XLOOKUP(OrderData[[#This Row],[Customer ID]],Table2_1[Customer ID],Table2_1[Country])</f>
        <v>United States</v>
      </c>
      <c r="K468" s="2" t="str" cm="1">
        <f t="array" ref="K468">_xlfn.XLOOKUP(OrderData[[#This Row],[Customer ID]],Table2_1[[#All],[Customer ID]],Table2_1[[#All],[Loyalty Card]])</f>
        <v>Yes</v>
      </c>
      <c r="L468" s="2" t="str">
        <f>_xlfn.XLOOKUP(OrderData[[#This Row],[Product ID]],products!A:A,products!C:C)</f>
        <v>D</v>
      </c>
      <c r="M468" s="2">
        <f>_xlfn.XLOOKUP(OrderData[[#This Row],[Product ID]],products!A:A,products!D:D)</f>
        <v>0.2</v>
      </c>
    </row>
    <row r="469" spans="1:13" x14ac:dyDescent="0.25">
      <c r="A469" s="2" t="s">
        <v>943</v>
      </c>
      <c r="B469" s="3">
        <v>44536</v>
      </c>
      <c r="C469" s="2" t="s">
        <v>944</v>
      </c>
      <c r="D469" t="s">
        <v>85</v>
      </c>
      <c r="E469" s="2" t="str" cm="1">
        <f t="array" ref="E469">_xlfn.XLOOKUP(OrderData[[#This Row],[Customer ID]],Table2_1[[#All],[Customer ID]],Table2_1[[#All],[Customer Name]])</f>
        <v>Rhona Lequeux</v>
      </c>
      <c r="F469" s="2">
        <v>1</v>
      </c>
      <c r="G469" s="2" t="str">
        <f>VLOOKUP(OrderData[[#This Row],[Product ID]],products!A:B,2,0)</f>
        <v>Ara</v>
      </c>
      <c r="H469" s="2">
        <f>_xlfn.XLOOKUP(D469, products!A:A, products!E:E)</f>
        <v>5.97</v>
      </c>
      <c r="I469" s="2">
        <f>OrderData[[#This Row],[Quantity]]*OrderData[[#This Row],[Unit Price]]</f>
        <v>5.97</v>
      </c>
      <c r="J469" s="2" t="str">
        <f>_xlfn.XLOOKUP(OrderData[[#This Row],[Customer ID]],Table2_1[Customer ID],Table2_1[Country])</f>
        <v>United States</v>
      </c>
      <c r="K469" s="2" t="str" cm="1">
        <f t="array" ref="K469">_xlfn.XLOOKUP(OrderData[[#This Row],[Customer ID]],Table2_1[[#All],[Customer ID]],Table2_1[[#All],[Loyalty Card]])</f>
        <v>No</v>
      </c>
      <c r="L469" s="2" t="str">
        <f>_xlfn.XLOOKUP(OrderData[[#This Row],[Product ID]],products!A:A,products!C:C)</f>
        <v>D</v>
      </c>
      <c r="M469" s="2">
        <f>_xlfn.XLOOKUP(OrderData[[#This Row],[Product ID]],products!A:A,products!D:D)</f>
        <v>0.5</v>
      </c>
    </row>
    <row r="470" spans="1:13" x14ac:dyDescent="0.25">
      <c r="A470" s="2" t="s">
        <v>945</v>
      </c>
      <c r="B470" s="3">
        <v>44023</v>
      </c>
      <c r="C470" s="2" t="s">
        <v>946</v>
      </c>
      <c r="D470" t="s">
        <v>22</v>
      </c>
      <c r="E470" s="2" t="str" cm="1">
        <f t="array" ref="E470">_xlfn.XLOOKUP(OrderData[[#This Row],[Customer ID]],Table2_1[[#All],[Customer ID]],Table2_1[[#All],[Customer Name]])</f>
        <v>Julius Mccaull</v>
      </c>
      <c r="F470" s="2">
        <v>3</v>
      </c>
      <c r="G470" s="2" t="str">
        <f>VLOOKUP(OrderData[[#This Row],[Product ID]],products!A:B,2,0)</f>
        <v>Exc</v>
      </c>
      <c r="H470" s="2">
        <f>_xlfn.XLOOKUP(D470, products!A:A, products!E:E)</f>
        <v>13.75</v>
      </c>
      <c r="I470" s="2">
        <f>OrderData[[#This Row],[Quantity]]*OrderData[[#This Row],[Unit Price]]</f>
        <v>41.25</v>
      </c>
      <c r="J470" s="2" t="str">
        <f>_xlfn.XLOOKUP(OrderData[[#This Row],[Customer ID]],Table2_1[Customer ID],Table2_1[Country])</f>
        <v>United States</v>
      </c>
      <c r="K470" s="2" t="str" cm="1">
        <f t="array" ref="K470">_xlfn.XLOOKUP(OrderData[[#This Row],[Customer ID]],Table2_1[[#All],[Customer ID]],Table2_1[[#All],[Loyalty Card]])</f>
        <v>Yes</v>
      </c>
      <c r="L470" s="2" t="str">
        <f>_xlfn.XLOOKUP(OrderData[[#This Row],[Product ID]],products!A:A,products!C:C)</f>
        <v>M</v>
      </c>
      <c r="M470" s="2">
        <f>_xlfn.XLOOKUP(OrderData[[#This Row],[Product ID]],products!A:A,products!D:D)</f>
        <v>1</v>
      </c>
    </row>
    <row r="471" spans="1:13" x14ac:dyDescent="0.25">
      <c r="A471" s="2" t="s">
        <v>947</v>
      </c>
      <c r="B471" s="3">
        <v>44375</v>
      </c>
      <c r="C471" s="2" t="s">
        <v>948</v>
      </c>
      <c r="D471" t="s">
        <v>267</v>
      </c>
      <c r="E471" s="2" t="str" cm="1">
        <f t="array" ref="E471">_xlfn.XLOOKUP(OrderData[[#This Row],[Customer ID]],Table2_1[[#All],[Customer ID]],Table2_1[[#All],[Customer Name]])</f>
        <v>Ailey Brash</v>
      </c>
      <c r="F471" s="2">
        <v>5</v>
      </c>
      <c r="G471" s="2" t="str">
        <f>VLOOKUP(OrderData[[#This Row],[Product ID]],products!A:B,2,0)</f>
        <v>Exc</v>
      </c>
      <c r="H471" s="2">
        <f>_xlfn.XLOOKUP(D471, products!A:A, products!E:E)</f>
        <v>4.4550000000000001</v>
      </c>
      <c r="I471" s="2">
        <f>OrderData[[#This Row],[Quantity]]*OrderData[[#This Row],[Unit Price]]</f>
        <v>22.274999999999999</v>
      </c>
      <c r="J471" s="2" t="str">
        <f>_xlfn.XLOOKUP(OrderData[[#This Row],[Customer ID]],Table2_1[Customer ID],Table2_1[Country])</f>
        <v>United States</v>
      </c>
      <c r="K471" s="2" t="str" cm="1">
        <f t="array" ref="K471">_xlfn.XLOOKUP(OrderData[[#This Row],[Customer ID]],Table2_1[[#All],[Customer ID]],Table2_1[[#All],[Loyalty Card]])</f>
        <v>Yes</v>
      </c>
      <c r="L471" s="2" t="str">
        <f>_xlfn.XLOOKUP(OrderData[[#This Row],[Product ID]],products!A:A,products!C:C)</f>
        <v>L</v>
      </c>
      <c r="M471" s="2">
        <f>_xlfn.XLOOKUP(OrderData[[#This Row],[Product ID]],products!A:A,products!D:D)</f>
        <v>0.2</v>
      </c>
    </row>
    <row r="472" spans="1:13" x14ac:dyDescent="0.25">
      <c r="A472" s="2" t="s">
        <v>949</v>
      </c>
      <c r="B472" s="3">
        <v>44656</v>
      </c>
      <c r="C472" s="2" t="s">
        <v>950</v>
      </c>
      <c r="D472" t="s">
        <v>80</v>
      </c>
      <c r="E472" s="2" t="str" cm="1">
        <f t="array" ref="E472">_xlfn.XLOOKUP(OrderData[[#This Row],[Customer ID]],Table2_1[[#All],[Customer ID]],Table2_1[[#All],[Customer Name]])</f>
        <v>Alberto Hutchinson</v>
      </c>
      <c r="F472" s="2">
        <v>1</v>
      </c>
      <c r="G472" s="2" t="str">
        <f>VLOOKUP(OrderData[[#This Row],[Product ID]],products!A:B,2,0)</f>
        <v>Ara</v>
      </c>
      <c r="H472" s="2">
        <f>_xlfn.XLOOKUP(D472, products!A:A, products!E:E)</f>
        <v>6.75</v>
      </c>
      <c r="I472" s="2">
        <f>OrderData[[#This Row],[Quantity]]*OrderData[[#This Row],[Unit Price]]</f>
        <v>6.75</v>
      </c>
      <c r="J472" s="2" t="str">
        <f>_xlfn.XLOOKUP(OrderData[[#This Row],[Customer ID]],Table2_1[Customer ID],Table2_1[Country])</f>
        <v>United States</v>
      </c>
      <c r="K472" s="2" t="str" cm="1">
        <f t="array" ref="K472">_xlfn.XLOOKUP(OrderData[[#This Row],[Customer ID]],Table2_1[[#All],[Customer ID]],Table2_1[[#All],[Loyalty Card]])</f>
        <v>Yes</v>
      </c>
      <c r="L472" s="2" t="str">
        <f>_xlfn.XLOOKUP(OrderData[[#This Row],[Product ID]],products!A:A,products!C:C)</f>
        <v>M</v>
      </c>
      <c r="M472" s="2">
        <f>_xlfn.XLOOKUP(OrderData[[#This Row],[Product ID]],products!A:A,products!D:D)</f>
        <v>0.5</v>
      </c>
    </row>
    <row r="473" spans="1:13" x14ac:dyDescent="0.25">
      <c r="A473" s="2" t="s">
        <v>951</v>
      </c>
      <c r="B473" s="3">
        <v>44644</v>
      </c>
      <c r="C473" s="2" t="s">
        <v>952</v>
      </c>
      <c r="D473" t="s">
        <v>210</v>
      </c>
      <c r="E473" s="2" t="str" cm="1">
        <f t="array" ref="E473">_xlfn.XLOOKUP(OrderData[[#This Row],[Customer ID]],Table2_1[[#All],[Customer ID]],Table2_1[[#All],[Customer Name]])</f>
        <v>Lamond Gheeraert</v>
      </c>
      <c r="F473" s="2">
        <v>4</v>
      </c>
      <c r="G473" s="2" t="str">
        <f>VLOOKUP(OrderData[[#This Row],[Product ID]],products!A:B,2,0)</f>
        <v>Lib</v>
      </c>
      <c r="H473" s="2">
        <f>_xlfn.XLOOKUP(D473, products!A:A, products!E:E)</f>
        <v>33.464999999999996</v>
      </c>
      <c r="I473" s="2">
        <f>OrderData[[#This Row],[Quantity]]*OrderData[[#This Row],[Unit Price]]</f>
        <v>133.85999999999999</v>
      </c>
      <c r="J473" s="2" t="str">
        <f>_xlfn.XLOOKUP(OrderData[[#This Row],[Customer ID]],Table2_1[Customer ID],Table2_1[Country])</f>
        <v>United States</v>
      </c>
      <c r="K473" s="2" t="str" cm="1">
        <f t="array" ref="K473">_xlfn.XLOOKUP(OrderData[[#This Row],[Customer ID]],Table2_1[[#All],[Customer ID]],Table2_1[[#All],[Loyalty Card]])</f>
        <v>Yes</v>
      </c>
      <c r="L473" s="2" t="str">
        <f>_xlfn.XLOOKUP(OrderData[[#This Row],[Product ID]],products!A:A,products!C:C)</f>
        <v>M</v>
      </c>
      <c r="M473" s="2">
        <f>_xlfn.XLOOKUP(OrderData[[#This Row],[Product ID]],products!A:A,products!D:D)</f>
        <v>2.5</v>
      </c>
    </row>
    <row r="474" spans="1:13" x14ac:dyDescent="0.25">
      <c r="A474" s="2" t="s">
        <v>953</v>
      </c>
      <c r="B474" s="3">
        <v>43869</v>
      </c>
      <c r="C474" s="2" t="s">
        <v>954</v>
      </c>
      <c r="D474" t="s">
        <v>67</v>
      </c>
      <c r="E474" s="2" t="str" cm="1">
        <f t="array" ref="E474">_xlfn.XLOOKUP(OrderData[[#This Row],[Customer ID]],Table2_1[[#All],[Customer ID]],Table2_1[[#All],[Customer Name]])</f>
        <v>Roxine Drivers</v>
      </c>
      <c r="F474" s="2">
        <v>2</v>
      </c>
      <c r="G474" s="2" t="str">
        <f>VLOOKUP(OrderData[[#This Row],[Product ID]],products!A:B,2,0)</f>
        <v>Ara</v>
      </c>
      <c r="H474" s="2">
        <f>_xlfn.XLOOKUP(D474, products!A:A, products!E:E)</f>
        <v>2.9849999999999999</v>
      </c>
      <c r="I474" s="2">
        <f>OrderData[[#This Row],[Quantity]]*OrderData[[#This Row],[Unit Price]]</f>
        <v>5.97</v>
      </c>
      <c r="J474" s="2" t="str">
        <f>_xlfn.XLOOKUP(OrderData[[#This Row],[Customer ID]],Table2_1[Customer ID],Table2_1[Country])</f>
        <v>United States</v>
      </c>
      <c r="K474" s="2" t="str" cm="1">
        <f t="array" ref="K474">_xlfn.XLOOKUP(OrderData[[#This Row],[Customer ID]],Table2_1[[#All],[Customer ID]],Table2_1[[#All],[Loyalty Card]])</f>
        <v>No</v>
      </c>
      <c r="L474" s="2" t="str">
        <f>_xlfn.XLOOKUP(OrderData[[#This Row],[Product ID]],products!A:A,products!C:C)</f>
        <v>D</v>
      </c>
      <c r="M474" s="2">
        <f>_xlfn.XLOOKUP(OrderData[[#This Row],[Product ID]],products!A:A,products!D:D)</f>
        <v>0.2</v>
      </c>
    </row>
    <row r="475" spans="1:13" x14ac:dyDescent="0.25">
      <c r="A475" s="2" t="s">
        <v>955</v>
      </c>
      <c r="B475" s="3">
        <v>44603</v>
      </c>
      <c r="C475" s="2" t="s">
        <v>956</v>
      </c>
      <c r="D475" t="s">
        <v>19</v>
      </c>
      <c r="E475" s="2" t="str" cm="1">
        <f t="array" ref="E475">_xlfn.XLOOKUP(OrderData[[#This Row],[Customer ID]],Table2_1[[#All],[Customer ID]],Table2_1[[#All],[Customer Name]])</f>
        <v>Heloise Zeal</v>
      </c>
      <c r="F475" s="2">
        <v>2</v>
      </c>
      <c r="G475" s="2" t="str">
        <f>VLOOKUP(OrderData[[#This Row],[Product ID]],products!A:B,2,0)</f>
        <v>Ara</v>
      </c>
      <c r="H475" s="2">
        <f>_xlfn.XLOOKUP(D475, products!A:A, products!E:E)</f>
        <v>12.95</v>
      </c>
      <c r="I475" s="2">
        <f>OrderData[[#This Row],[Quantity]]*OrderData[[#This Row],[Unit Price]]</f>
        <v>25.9</v>
      </c>
      <c r="J475" s="2" t="str">
        <f>_xlfn.XLOOKUP(OrderData[[#This Row],[Customer ID]],Table2_1[Customer ID],Table2_1[Country])</f>
        <v>United States</v>
      </c>
      <c r="K475" s="2" t="str" cm="1">
        <f t="array" ref="K475">_xlfn.XLOOKUP(OrderData[[#This Row],[Customer ID]],Table2_1[[#All],[Customer ID]],Table2_1[[#All],[Loyalty Card]])</f>
        <v>No</v>
      </c>
      <c r="L475" s="2" t="str">
        <f>_xlfn.XLOOKUP(OrderData[[#This Row],[Product ID]],products!A:A,products!C:C)</f>
        <v>L</v>
      </c>
      <c r="M475" s="2">
        <f>_xlfn.XLOOKUP(OrderData[[#This Row],[Product ID]],products!A:A,products!D:D)</f>
        <v>1</v>
      </c>
    </row>
    <row r="476" spans="1:13" x14ac:dyDescent="0.25">
      <c r="A476" s="2" t="s">
        <v>957</v>
      </c>
      <c r="B476" s="3">
        <v>44014</v>
      </c>
      <c r="C476" s="2" t="s">
        <v>958</v>
      </c>
      <c r="D476" t="s">
        <v>125</v>
      </c>
      <c r="E476" s="2" t="str" cm="1">
        <f t="array" ref="E476">_xlfn.XLOOKUP(OrderData[[#This Row],[Customer ID]],Table2_1[[#All],[Customer ID]],Table2_1[[#All],[Customer Name]])</f>
        <v>Granger Smallcombe</v>
      </c>
      <c r="F476" s="2">
        <v>1</v>
      </c>
      <c r="G476" s="2" t="str">
        <f>VLOOKUP(OrderData[[#This Row],[Product ID]],products!A:B,2,0)</f>
        <v>Exc</v>
      </c>
      <c r="H476" s="2">
        <f>_xlfn.XLOOKUP(D476, products!A:A, products!E:E)</f>
        <v>31.624999999999996</v>
      </c>
      <c r="I476" s="2">
        <f>OrderData[[#This Row],[Quantity]]*OrderData[[#This Row],[Unit Price]]</f>
        <v>31.624999999999996</v>
      </c>
      <c r="J476" s="2" t="str">
        <f>_xlfn.XLOOKUP(OrderData[[#This Row],[Customer ID]],Table2_1[Customer ID],Table2_1[Country])</f>
        <v>Ireland</v>
      </c>
      <c r="K476" s="2" t="str" cm="1">
        <f t="array" ref="K476">_xlfn.XLOOKUP(OrderData[[#This Row],[Customer ID]],Table2_1[[#All],[Customer ID]],Table2_1[[#All],[Loyalty Card]])</f>
        <v>Yes</v>
      </c>
      <c r="L476" s="2" t="str">
        <f>_xlfn.XLOOKUP(OrderData[[#This Row],[Product ID]],products!A:A,products!C:C)</f>
        <v>M</v>
      </c>
      <c r="M476" s="2">
        <f>_xlfn.XLOOKUP(OrderData[[#This Row],[Product ID]],products!A:A,products!D:D)</f>
        <v>2.5</v>
      </c>
    </row>
    <row r="477" spans="1:13" x14ac:dyDescent="0.25">
      <c r="A477" s="2" t="s">
        <v>959</v>
      </c>
      <c r="B477" s="3">
        <v>44767</v>
      </c>
      <c r="C477" s="2" t="s">
        <v>960</v>
      </c>
      <c r="D477" t="s">
        <v>90</v>
      </c>
      <c r="E477" s="2" t="str" cm="1">
        <f t="array" ref="E477">_xlfn.XLOOKUP(OrderData[[#This Row],[Customer ID]],Table2_1[[#All],[Customer ID]],Table2_1[[#All],[Customer Name]])</f>
        <v>Daryn Dibley</v>
      </c>
      <c r="F477" s="2">
        <v>2</v>
      </c>
      <c r="G477" s="2" t="str">
        <f>VLOOKUP(OrderData[[#This Row],[Product ID]],products!A:B,2,0)</f>
        <v>Lib</v>
      </c>
      <c r="H477" s="2">
        <f>_xlfn.XLOOKUP(D477, products!A:A, products!E:E)</f>
        <v>4.3650000000000002</v>
      </c>
      <c r="I477" s="2">
        <f>OrderData[[#This Row],[Quantity]]*OrderData[[#This Row],[Unit Price]]</f>
        <v>8.73</v>
      </c>
      <c r="J477" s="2" t="str">
        <f>_xlfn.XLOOKUP(OrderData[[#This Row],[Customer ID]],Table2_1[Customer ID],Table2_1[Country])</f>
        <v>United States</v>
      </c>
      <c r="K477" s="2" t="str" cm="1">
        <f t="array" ref="K477">_xlfn.XLOOKUP(OrderData[[#This Row],[Customer ID]],Table2_1[[#All],[Customer ID]],Table2_1[[#All],[Loyalty Card]])</f>
        <v>No</v>
      </c>
      <c r="L477" s="2" t="str">
        <f>_xlfn.XLOOKUP(OrderData[[#This Row],[Product ID]],products!A:A,products!C:C)</f>
        <v>M</v>
      </c>
      <c r="M477" s="2">
        <f>_xlfn.XLOOKUP(OrderData[[#This Row],[Product ID]],products!A:A,products!D:D)</f>
        <v>0.2</v>
      </c>
    </row>
    <row r="478" spans="1:13" x14ac:dyDescent="0.25">
      <c r="A478" s="2" t="s">
        <v>961</v>
      </c>
      <c r="B478" s="3">
        <v>44274</v>
      </c>
      <c r="C478" s="2" t="s">
        <v>962</v>
      </c>
      <c r="D478" t="s">
        <v>267</v>
      </c>
      <c r="E478" s="2" t="str" cm="1">
        <f t="array" ref="E478">_xlfn.XLOOKUP(OrderData[[#This Row],[Customer ID]],Table2_1[[#All],[Customer ID]],Table2_1[[#All],[Customer Name]])</f>
        <v>Gardy Dimitriou</v>
      </c>
      <c r="F478" s="2">
        <v>6</v>
      </c>
      <c r="G478" s="2" t="str">
        <f>VLOOKUP(OrderData[[#This Row],[Product ID]],products!A:B,2,0)</f>
        <v>Exc</v>
      </c>
      <c r="H478" s="2">
        <f>_xlfn.XLOOKUP(D478, products!A:A, products!E:E)</f>
        <v>4.4550000000000001</v>
      </c>
      <c r="I478" s="2">
        <f>OrderData[[#This Row],[Quantity]]*OrderData[[#This Row],[Unit Price]]</f>
        <v>26.73</v>
      </c>
      <c r="J478" s="2" t="str">
        <f>_xlfn.XLOOKUP(OrderData[[#This Row],[Customer ID]],Table2_1[Customer ID],Table2_1[Country])</f>
        <v>United States</v>
      </c>
      <c r="K478" s="2" t="str" cm="1">
        <f t="array" ref="K478">_xlfn.XLOOKUP(OrderData[[#This Row],[Customer ID]],Table2_1[[#All],[Customer ID]],Table2_1[[#All],[Loyalty Card]])</f>
        <v>Yes</v>
      </c>
      <c r="L478" s="2" t="str">
        <f>_xlfn.XLOOKUP(OrderData[[#This Row],[Product ID]],products!A:A,products!C:C)</f>
        <v>L</v>
      </c>
      <c r="M478" s="2">
        <f>_xlfn.XLOOKUP(OrderData[[#This Row],[Product ID]],products!A:A,products!D:D)</f>
        <v>0.2</v>
      </c>
    </row>
    <row r="479" spans="1:13" x14ac:dyDescent="0.25">
      <c r="A479" s="2" t="s">
        <v>963</v>
      </c>
      <c r="B479" s="3">
        <v>43962</v>
      </c>
      <c r="C479" s="2" t="s">
        <v>964</v>
      </c>
      <c r="D479" t="s">
        <v>90</v>
      </c>
      <c r="E479" s="2" t="str" cm="1">
        <f t="array" ref="E479">_xlfn.XLOOKUP(OrderData[[#This Row],[Customer ID]],Table2_1[[#All],[Customer ID]],Table2_1[[#All],[Customer Name]])</f>
        <v>Fanny Flanagan</v>
      </c>
      <c r="F479" s="2">
        <v>6</v>
      </c>
      <c r="G479" s="2" t="str">
        <f>VLOOKUP(OrderData[[#This Row],[Product ID]],products!A:B,2,0)</f>
        <v>Lib</v>
      </c>
      <c r="H479" s="2">
        <f>_xlfn.XLOOKUP(D479, products!A:A, products!E:E)</f>
        <v>4.3650000000000002</v>
      </c>
      <c r="I479" s="2">
        <f>OrderData[[#This Row],[Quantity]]*OrderData[[#This Row],[Unit Price]]</f>
        <v>26.19</v>
      </c>
      <c r="J479" s="2" t="str">
        <f>_xlfn.XLOOKUP(OrderData[[#This Row],[Customer ID]],Table2_1[Customer ID],Table2_1[Country])</f>
        <v>United States</v>
      </c>
      <c r="K479" s="2" t="str" cm="1">
        <f t="array" ref="K479">_xlfn.XLOOKUP(OrderData[[#This Row],[Customer ID]],Table2_1[[#All],[Customer ID]],Table2_1[[#All],[Loyalty Card]])</f>
        <v>No</v>
      </c>
      <c r="L479" s="2" t="str">
        <f>_xlfn.XLOOKUP(OrderData[[#This Row],[Product ID]],products!A:A,products!C:C)</f>
        <v>M</v>
      </c>
      <c r="M479" s="2">
        <f>_xlfn.XLOOKUP(OrderData[[#This Row],[Product ID]],products!A:A,products!D:D)</f>
        <v>0.2</v>
      </c>
    </row>
    <row r="480" spans="1:13" x14ac:dyDescent="0.25">
      <c r="A480" s="2" t="s">
        <v>965</v>
      </c>
      <c r="B480" s="3">
        <v>43624</v>
      </c>
      <c r="C480" s="2" t="s">
        <v>948</v>
      </c>
      <c r="D480" t="s">
        <v>192</v>
      </c>
      <c r="E480" s="2" t="str" cm="1">
        <f t="array" ref="E480">_xlfn.XLOOKUP(OrderData[[#This Row],[Customer ID]],Table2_1[[#All],[Customer ID]],Table2_1[[#All],[Customer Name]])</f>
        <v>Ailey Brash</v>
      </c>
      <c r="F480" s="2">
        <v>6</v>
      </c>
      <c r="G480" s="2" t="str">
        <f>VLOOKUP(OrderData[[#This Row],[Product ID]],products!A:B,2,0)</f>
        <v>Rob</v>
      </c>
      <c r="H480" s="2">
        <f>_xlfn.XLOOKUP(D480, products!A:A, products!E:E)</f>
        <v>8.9499999999999993</v>
      </c>
      <c r="I480" s="2">
        <f>OrderData[[#This Row],[Quantity]]*OrderData[[#This Row],[Unit Price]]</f>
        <v>53.699999999999996</v>
      </c>
      <c r="J480" s="2" t="str">
        <f>_xlfn.XLOOKUP(OrderData[[#This Row],[Customer ID]],Table2_1[Customer ID],Table2_1[Country])</f>
        <v>United States</v>
      </c>
      <c r="K480" s="2" t="str" cm="1">
        <f t="array" ref="K480">_xlfn.XLOOKUP(OrderData[[#This Row],[Customer ID]],Table2_1[[#All],[Customer ID]],Table2_1[[#All],[Loyalty Card]])</f>
        <v>Yes</v>
      </c>
      <c r="L480" s="2" t="str">
        <f>_xlfn.XLOOKUP(OrderData[[#This Row],[Product ID]],products!A:A,products!C:C)</f>
        <v>D</v>
      </c>
      <c r="M480" s="2">
        <f>_xlfn.XLOOKUP(OrderData[[#This Row],[Product ID]],products!A:A,products!D:D)</f>
        <v>1</v>
      </c>
    </row>
    <row r="481" spans="1:13" x14ac:dyDescent="0.25">
      <c r="A481" s="2" t="s">
        <v>965</v>
      </c>
      <c r="B481" s="3">
        <v>43624</v>
      </c>
      <c r="C481" s="2" t="s">
        <v>948</v>
      </c>
      <c r="D481" t="s">
        <v>125</v>
      </c>
      <c r="E481" s="2" t="str" cm="1">
        <f t="array" ref="E481">_xlfn.XLOOKUP(OrderData[[#This Row],[Customer ID]],Table2_1[[#All],[Customer ID]],Table2_1[[#All],[Customer Name]])</f>
        <v>Ailey Brash</v>
      </c>
      <c r="F481" s="2">
        <v>4</v>
      </c>
      <c r="G481" s="2" t="str">
        <f>VLOOKUP(OrderData[[#This Row],[Product ID]],products!A:B,2,0)</f>
        <v>Exc</v>
      </c>
      <c r="H481" s="2">
        <f>_xlfn.XLOOKUP(D481, products!A:A, products!E:E)</f>
        <v>31.624999999999996</v>
      </c>
      <c r="I481" s="2">
        <f>OrderData[[#This Row],[Quantity]]*OrderData[[#This Row],[Unit Price]]</f>
        <v>126.49999999999999</v>
      </c>
      <c r="J481" s="2" t="str">
        <f>_xlfn.XLOOKUP(OrderData[[#This Row],[Customer ID]],Table2_1[Customer ID],Table2_1[Country])</f>
        <v>United States</v>
      </c>
      <c r="K481" s="2" t="str" cm="1">
        <f t="array" ref="K481">_xlfn.XLOOKUP(OrderData[[#This Row],[Customer ID]],Table2_1[[#All],[Customer ID]],Table2_1[[#All],[Loyalty Card]])</f>
        <v>Yes</v>
      </c>
      <c r="L481" s="2" t="str">
        <f>_xlfn.XLOOKUP(OrderData[[#This Row],[Product ID]],products!A:A,products!C:C)</f>
        <v>M</v>
      </c>
      <c r="M481" s="2">
        <f>_xlfn.XLOOKUP(OrderData[[#This Row],[Product ID]],products!A:A,products!D:D)</f>
        <v>2.5</v>
      </c>
    </row>
    <row r="482" spans="1:13" x14ac:dyDescent="0.25">
      <c r="A482" s="2" t="s">
        <v>965</v>
      </c>
      <c r="B482" s="3">
        <v>43624</v>
      </c>
      <c r="C482" s="2" t="s">
        <v>948</v>
      </c>
      <c r="D482" t="s">
        <v>77</v>
      </c>
      <c r="E482" s="2" t="str" cm="1">
        <f t="array" ref="E482">_xlfn.XLOOKUP(OrderData[[#This Row],[Customer ID]],Table2_1[[#All],[Customer ID]],Table2_1[[#All],[Customer Name]])</f>
        <v>Ailey Brash</v>
      </c>
      <c r="F482" s="2">
        <v>1</v>
      </c>
      <c r="G482" s="2" t="str">
        <f>VLOOKUP(OrderData[[#This Row],[Product ID]],products!A:B,2,0)</f>
        <v>Exc</v>
      </c>
      <c r="H482" s="2">
        <f>_xlfn.XLOOKUP(D482, products!A:A, products!E:E)</f>
        <v>4.125</v>
      </c>
      <c r="I482" s="2">
        <f>OrderData[[#This Row],[Quantity]]*OrderData[[#This Row],[Unit Price]]</f>
        <v>4.125</v>
      </c>
      <c r="J482" s="2" t="str">
        <f>_xlfn.XLOOKUP(OrderData[[#This Row],[Customer ID]],Table2_1[Customer ID],Table2_1[Country])</f>
        <v>United States</v>
      </c>
      <c r="K482" s="2" t="str" cm="1">
        <f t="array" ref="K482">_xlfn.XLOOKUP(OrderData[[#This Row],[Customer ID]],Table2_1[[#All],[Customer ID]],Table2_1[[#All],[Loyalty Card]])</f>
        <v>Yes</v>
      </c>
      <c r="L482" s="2" t="str">
        <f>_xlfn.XLOOKUP(OrderData[[#This Row],[Product ID]],products!A:A,products!C:C)</f>
        <v>M</v>
      </c>
      <c r="M482" s="2">
        <f>_xlfn.XLOOKUP(OrderData[[#This Row],[Product ID]],products!A:A,products!D:D)</f>
        <v>0.2</v>
      </c>
    </row>
    <row r="483" spans="1:13" x14ac:dyDescent="0.25">
      <c r="A483" s="2" t="s">
        <v>966</v>
      </c>
      <c r="B483" s="3">
        <v>43747</v>
      </c>
      <c r="C483" s="2" t="s">
        <v>967</v>
      </c>
      <c r="D483" t="s">
        <v>202</v>
      </c>
      <c r="E483" s="2" t="str" cm="1">
        <f t="array" ref="E483">_xlfn.XLOOKUP(OrderData[[#This Row],[Customer ID]],Table2_1[[#All],[Customer ID]],Table2_1[[#All],[Customer Name]])</f>
        <v>Nanny Izhakov</v>
      </c>
      <c r="F483" s="2">
        <v>2</v>
      </c>
      <c r="G483" s="2" t="str">
        <f>VLOOKUP(OrderData[[#This Row],[Product ID]],products!A:B,2,0)</f>
        <v>Rob</v>
      </c>
      <c r="H483" s="2">
        <f>_xlfn.XLOOKUP(D483, products!A:A, products!E:E)</f>
        <v>11.95</v>
      </c>
      <c r="I483" s="2">
        <f>OrderData[[#This Row],[Quantity]]*OrderData[[#This Row],[Unit Price]]</f>
        <v>23.9</v>
      </c>
      <c r="J483" s="2" t="str">
        <f>_xlfn.XLOOKUP(OrderData[[#This Row],[Customer ID]],Table2_1[Customer ID],Table2_1[Country])</f>
        <v>United Kingdom</v>
      </c>
      <c r="K483" s="2" t="str" cm="1">
        <f t="array" ref="K483">_xlfn.XLOOKUP(OrderData[[#This Row],[Customer ID]],Table2_1[[#All],[Customer ID]],Table2_1[[#All],[Loyalty Card]])</f>
        <v>No</v>
      </c>
      <c r="L483" s="2" t="str">
        <f>_xlfn.XLOOKUP(OrderData[[#This Row],[Product ID]],products!A:A,products!C:C)</f>
        <v>L</v>
      </c>
      <c r="M483" s="2">
        <f>_xlfn.XLOOKUP(OrderData[[#This Row],[Product ID]],products!A:A,products!D:D)</f>
        <v>1</v>
      </c>
    </row>
    <row r="484" spans="1:13" x14ac:dyDescent="0.25">
      <c r="A484" s="2" t="s">
        <v>968</v>
      </c>
      <c r="B484" s="3">
        <v>44247</v>
      </c>
      <c r="C484" s="2" t="s">
        <v>969</v>
      </c>
      <c r="D484" t="s">
        <v>543</v>
      </c>
      <c r="E484" s="2" t="str" cm="1">
        <f t="array" ref="E484">_xlfn.XLOOKUP(OrderData[[#This Row],[Customer ID]],Table2_1[[#All],[Customer ID]],Table2_1[[#All],[Customer Name]])</f>
        <v>Stanly Keets</v>
      </c>
      <c r="F484" s="2">
        <v>5</v>
      </c>
      <c r="G484" s="2" t="str">
        <f>VLOOKUP(OrderData[[#This Row],[Product ID]],products!A:B,2,0)</f>
        <v>Exc</v>
      </c>
      <c r="H484" s="2">
        <f>_xlfn.XLOOKUP(D484, products!A:A, products!E:E)</f>
        <v>27.945</v>
      </c>
      <c r="I484" s="2">
        <f>OrderData[[#This Row],[Quantity]]*OrderData[[#This Row],[Unit Price]]</f>
        <v>139.72499999999999</v>
      </c>
      <c r="J484" s="2" t="str">
        <f>_xlfn.XLOOKUP(OrderData[[#This Row],[Customer ID]],Table2_1[Customer ID],Table2_1[Country])</f>
        <v>United States</v>
      </c>
      <c r="K484" s="2" t="str" cm="1">
        <f t="array" ref="K484">_xlfn.XLOOKUP(OrderData[[#This Row],[Customer ID]],Table2_1[[#All],[Customer ID]],Table2_1[[#All],[Loyalty Card]])</f>
        <v>Yes</v>
      </c>
      <c r="L484" s="2" t="str">
        <f>_xlfn.XLOOKUP(OrderData[[#This Row],[Product ID]],products!A:A,products!C:C)</f>
        <v>D</v>
      </c>
      <c r="M484" s="2">
        <f>_xlfn.XLOOKUP(OrderData[[#This Row],[Product ID]],products!A:A,products!D:D)</f>
        <v>2.5</v>
      </c>
    </row>
    <row r="485" spans="1:13" x14ac:dyDescent="0.25">
      <c r="A485" s="2" t="s">
        <v>970</v>
      </c>
      <c r="B485" s="3">
        <v>43790</v>
      </c>
      <c r="C485" s="2" t="s">
        <v>971</v>
      </c>
      <c r="D485" t="s">
        <v>122</v>
      </c>
      <c r="E485" s="2" t="str" cm="1">
        <f t="array" ref="E485">_xlfn.XLOOKUP(OrderData[[#This Row],[Customer ID]],Table2_1[[#All],[Customer ID]],Table2_1[[#All],[Customer Name]])</f>
        <v>Orion Dyott</v>
      </c>
      <c r="F485" s="2">
        <v>2</v>
      </c>
      <c r="G485" s="2" t="str">
        <f>VLOOKUP(OrderData[[#This Row],[Product ID]],products!A:B,2,0)</f>
        <v>Lib</v>
      </c>
      <c r="H485" s="2">
        <f>_xlfn.XLOOKUP(D485, products!A:A, products!E:E)</f>
        <v>29.784999999999997</v>
      </c>
      <c r="I485" s="2">
        <f>OrderData[[#This Row],[Quantity]]*OrderData[[#This Row],[Unit Price]]</f>
        <v>59.569999999999993</v>
      </c>
      <c r="J485" s="2" t="str">
        <f>_xlfn.XLOOKUP(OrderData[[#This Row],[Customer ID]],Table2_1[Customer ID],Table2_1[Country])</f>
        <v>United States</v>
      </c>
      <c r="K485" s="2" t="str" cm="1">
        <f t="array" ref="K485">_xlfn.XLOOKUP(OrderData[[#This Row],[Customer ID]],Table2_1[[#All],[Customer ID]],Table2_1[[#All],[Loyalty Card]])</f>
        <v>Yes</v>
      </c>
      <c r="L485" s="2" t="str">
        <f>_xlfn.XLOOKUP(OrderData[[#This Row],[Product ID]],products!A:A,products!C:C)</f>
        <v>D</v>
      </c>
      <c r="M485" s="2">
        <f>_xlfn.XLOOKUP(OrderData[[#This Row],[Product ID]],products!A:A,products!D:D)</f>
        <v>2.5</v>
      </c>
    </row>
    <row r="486" spans="1:13" x14ac:dyDescent="0.25">
      <c r="A486" s="2" t="s">
        <v>972</v>
      </c>
      <c r="B486" s="3">
        <v>44479</v>
      </c>
      <c r="C486" s="2" t="s">
        <v>973</v>
      </c>
      <c r="D486" t="s">
        <v>96</v>
      </c>
      <c r="E486" s="2" t="str" cm="1">
        <f t="array" ref="E486">_xlfn.XLOOKUP(OrderData[[#This Row],[Customer ID]],Table2_1[[#All],[Customer ID]],Table2_1[[#All],[Customer Name]])</f>
        <v>Keefer Cake</v>
      </c>
      <c r="F486" s="2">
        <v>6</v>
      </c>
      <c r="G486" s="2" t="str">
        <f>VLOOKUP(OrderData[[#This Row],[Product ID]],products!A:B,2,0)</f>
        <v>Lib</v>
      </c>
      <c r="H486" s="2">
        <f>_xlfn.XLOOKUP(D486, products!A:A, products!E:E)</f>
        <v>9.51</v>
      </c>
      <c r="I486" s="2">
        <f>OrderData[[#This Row],[Quantity]]*OrderData[[#This Row],[Unit Price]]</f>
        <v>57.06</v>
      </c>
      <c r="J486" s="2" t="str">
        <f>_xlfn.XLOOKUP(OrderData[[#This Row],[Customer ID]],Table2_1[Customer ID],Table2_1[Country])</f>
        <v>United States</v>
      </c>
      <c r="K486" s="2" t="str" cm="1">
        <f t="array" ref="K486">_xlfn.XLOOKUP(OrderData[[#This Row],[Customer ID]],Table2_1[[#All],[Customer ID]],Table2_1[[#All],[Loyalty Card]])</f>
        <v>No</v>
      </c>
      <c r="L486" s="2" t="str">
        <f>_xlfn.XLOOKUP(OrderData[[#This Row],[Product ID]],products!A:A,products!C:C)</f>
        <v>L</v>
      </c>
      <c r="M486" s="2">
        <f>_xlfn.XLOOKUP(OrderData[[#This Row],[Product ID]],products!A:A,products!D:D)</f>
        <v>0.5</v>
      </c>
    </row>
    <row r="487" spans="1:13" x14ac:dyDescent="0.25">
      <c r="A487" s="2" t="s">
        <v>974</v>
      </c>
      <c r="B487" s="3">
        <v>44413</v>
      </c>
      <c r="C487" s="2" t="s">
        <v>975</v>
      </c>
      <c r="D487" t="s">
        <v>195</v>
      </c>
      <c r="E487" s="2" t="str" cm="1">
        <f t="array" ref="E487">_xlfn.XLOOKUP(OrderData[[#This Row],[Customer ID]],Table2_1[[#All],[Customer ID]],Table2_1[[#All],[Customer Name]])</f>
        <v>Morna Hansed</v>
      </c>
      <c r="F487" s="2">
        <v>6</v>
      </c>
      <c r="G487" s="2" t="str">
        <f>VLOOKUP(OrderData[[#This Row],[Product ID]],products!A:B,2,0)</f>
        <v>Rob</v>
      </c>
      <c r="H487" s="2">
        <f>_xlfn.XLOOKUP(D487, products!A:A, products!E:E)</f>
        <v>3.5849999999999995</v>
      </c>
      <c r="I487" s="2">
        <f>OrderData[[#This Row],[Quantity]]*OrderData[[#This Row],[Unit Price]]</f>
        <v>21.509999999999998</v>
      </c>
      <c r="J487" s="2" t="str">
        <f>_xlfn.XLOOKUP(OrderData[[#This Row],[Customer ID]],Table2_1[Customer ID],Table2_1[Country])</f>
        <v>Ireland</v>
      </c>
      <c r="K487" s="2" t="str" cm="1">
        <f t="array" ref="K487">_xlfn.XLOOKUP(OrderData[[#This Row],[Customer ID]],Table2_1[[#All],[Customer ID]],Table2_1[[#All],[Loyalty Card]])</f>
        <v>Yes</v>
      </c>
      <c r="L487" s="2" t="str">
        <f>_xlfn.XLOOKUP(OrderData[[#This Row],[Product ID]],products!A:A,products!C:C)</f>
        <v>L</v>
      </c>
      <c r="M487" s="2">
        <f>_xlfn.XLOOKUP(OrderData[[#This Row],[Product ID]],products!A:A,products!D:D)</f>
        <v>0.2</v>
      </c>
    </row>
    <row r="488" spans="1:13" x14ac:dyDescent="0.25">
      <c r="A488" s="2" t="s">
        <v>976</v>
      </c>
      <c r="B488" s="3">
        <v>44043</v>
      </c>
      <c r="C488" s="2" t="s">
        <v>977</v>
      </c>
      <c r="D488" t="s">
        <v>91</v>
      </c>
      <c r="E488" s="2" t="str" cm="1">
        <f t="array" ref="E488">_xlfn.XLOOKUP(OrderData[[#This Row],[Customer ID]],Table2_1[[#All],[Customer ID]],Table2_1[[#All],[Customer Name]])</f>
        <v>Franny Kienlein</v>
      </c>
      <c r="F488" s="2">
        <v>6</v>
      </c>
      <c r="G488" s="2" t="str">
        <f>VLOOKUP(OrderData[[#This Row],[Product ID]],products!A:B,2,0)</f>
        <v>Lib</v>
      </c>
      <c r="H488" s="2">
        <f>_xlfn.XLOOKUP(D488, products!A:A, products!E:E)</f>
        <v>8.73</v>
      </c>
      <c r="I488" s="2">
        <f>OrderData[[#This Row],[Quantity]]*OrderData[[#This Row],[Unit Price]]</f>
        <v>52.38</v>
      </c>
      <c r="J488" s="2" t="str">
        <f>_xlfn.XLOOKUP(OrderData[[#This Row],[Customer ID]],Table2_1[Customer ID],Table2_1[Country])</f>
        <v>Ireland</v>
      </c>
      <c r="K488" s="2" t="str" cm="1">
        <f t="array" ref="K488">_xlfn.XLOOKUP(OrderData[[#This Row],[Customer ID]],Table2_1[[#All],[Customer ID]],Table2_1[[#All],[Loyalty Card]])</f>
        <v>Yes</v>
      </c>
      <c r="L488" s="2" t="str">
        <f>_xlfn.XLOOKUP(OrderData[[#This Row],[Product ID]],products!A:A,products!C:C)</f>
        <v>M</v>
      </c>
      <c r="M488" s="2">
        <f>_xlfn.XLOOKUP(OrderData[[#This Row],[Product ID]],products!A:A,products!D:D)</f>
        <v>0.5</v>
      </c>
    </row>
    <row r="489" spans="1:13" x14ac:dyDescent="0.25">
      <c r="A489" s="2" t="s">
        <v>978</v>
      </c>
      <c r="B489" s="3">
        <v>44093</v>
      </c>
      <c r="C489" s="2" t="s">
        <v>979</v>
      </c>
      <c r="D489" t="s">
        <v>258</v>
      </c>
      <c r="E489" s="2" t="str" cm="1">
        <f t="array" ref="E489">_xlfn.XLOOKUP(OrderData[[#This Row],[Customer ID]],Table2_1[[#All],[Customer ID]],Table2_1[[#All],[Customer Name]])</f>
        <v>Klarika Egglestone</v>
      </c>
      <c r="F489" s="2">
        <v>6</v>
      </c>
      <c r="G489" s="2" t="str">
        <f>VLOOKUP(OrderData[[#This Row],[Product ID]],products!A:B,2,0)</f>
        <v>Exc</v>
      </c>
      <c r="H489" s="2">
        <f>_xlfn.XLOOKUP(D489, products!A:A, products!E:E)</f>
        <v>12.15</v>
      </c>
      <c r="I489" s="2">
        <f>OrderData[[#This Row],[Quantity]]*OrderData[[#This Row],[Unit Price]]</f>
        <v>72.900000000000006</v>
      </c>
      <c r="J489" s="2" t="str">
        <f>_xlfn.XLOOKUP(OrderData[[#This Row],[Customer ID]],Table2_1[Customer ID],Table2_1[Country])</f>
        <v>Ireland</v>
      </c>
      <c r="K489" s="2" t="str" cm="1">
        <f t="array" ref="K489">_xlfn.XLOOKUP(OrderData[[#This Row],[Customer ID]],Table2_1[[#All],[Customer ID]],Table2_1[[#All],[Loyalty Card]])</f>
        <v>No</v>
      </c>
      <c r="L489" s="2" t="str">
        <f>_xlfn.XLOOKUP(OrderData[[#This Row],[Product ID]],products!A:A,products!C:C)</f>
        <v>D</v>
      </c>
      <c r="M489" s="2">
        <f>_xlfn.XLOOKUP(OrderData[[#This Row],[Product ID]],products!A:A,products!D:D)</f>
        <v>1</v>
      </c>
    </row>
    <row r="490" spans="1:13" x14ac:dyDescent="0.25">
      <c r="A490" s="2" t="s">
        <v>980</v>
      </c>
      <c r="B490" s="3">
        <v>43954</v>
      </c>
      <c r="C490" s="2" t="s">
        <v>981</v>
      </c>
      <c r="D490" t="s">
        <v>175</v>
      </c>
      <c r="E490" s="2" t="str" cm="1">
        <f t="array" ref="E490">_xlfn.XLOOKUP(OrderData[[#This Row],[Customer ID]],Table2_1[[#All],[Customer ID]],Table2_1[[#All],[Customer Name]])</f>
        <v>Becky Semkins</v>
      </c>
      <c r="F490" s="2">
        <v>5</v>
      </c>
      <c r="G490" s="2" t="str">
        <f>VLOOKUP(OrderData[[#This Row],[Product ID]],products!A:B,2,0)</f>
        <v>Rob</v>
      </c>
      <c r="H490" s="2">
        <f>_xlfn.XLOOKUP(D490, products!A:A, products!E:E)</f>
        <v>2.9849999999999999</v>
      </c>
      <c r="I490" s="2">
        <f>OrderData[[#This Row],[Quantity]]*OrderData[[#This Row],[Unit Price]]</f>
        <v>14.924999999999999</v>
      </c>
      <c r="J490" s="2" t="str">
        <f>_xlfn.XLOOKUP(OrderData[[#This Row],[Customer ID]],Table2_1[Customer ID],Table2_1[Country])</f>
        <v>Ireland</v>
      </c>
      <c r="K490" s="2" t="str" cm="1">
        <f t="array" ref="K490">_xlfn.XLOOKUP(OrderData[[#This Row],[Customer ID]],Table2_1[[#All],[Customer ID]],Table2_1[[#All],[Loyalty Card]])</f>
        <v>Yes</v>
      </c>
      <c r="L490" s="2" t="str">
        <f>_xlfn.XLOOKUP(OrderData[[#This Row],[Product ID]],products!A:A,products!C:C)</f>
        <v>M</v>
      </c>
      <c r="M490" s="2">
        <f>_xlfn.XLOOKUP(OrderData[[#This Row],[Product ID]],products!A:A,products!D:D)</f>
        <v>0.2</v>
      </c>
    </row>
    <row r="491" spans="1:13" x14ac:dyDescent="0.25">
      <c r="A491" s="2" t="s">
        <v>982</v>
      </c>
      <c r="B491" s="3">
        <v>43654</v>
      </c>
      <c r="C491" s="2" t="s">
        <v>983</v>
      </c>
      <c r="D491" t="s">
        <v>145</v>
      </c>
      <c r="E491" s="2" t="str" cm="1">
        <f t="array" ref="E491">_xlfn.XLOOKUP(OrderData[[#This Row],[Customer ID]],Table2_1[[#All],[Customer ID]],Table2_1[[#All],[Customer Name]])</f>
        <v>Sean Lorenzetti</v>
      </c>
      <c r="F491" s="2">
        <v>6</v>
      </c>
      <c r="G491" s="2" t="str">
        <f>VLOOKUP(OrderData[[#This Row],[Product ID]],products!A:B,2,0)</f>
        <v>Lib</v>
      </c>
      <c r="H491" s="2">
        <f>_xlfn.XLOOKUP(D491, products!A:A, products!E:E)</f>
        <v>15.85</v>
      </c>
      <c r="I491" s="2">
        <f>OrderData[[#This Row],[Quantity]]*OrderData[[#This Row],[Unit Price]]</f>
        <v>95.1</v>
      </c>
      <c r="J491" s="2" t="str">
        <f>_xlfn.XLOOKUP(OrderData[[#This Row],[Customer ID]],Table2_1[Customer ID],Table2_1[Country])</f>
        <v>United States</v>
      </c>
      <c r="K491" s="2" t="str" cm="1">
        <f t="array" ref="K491">_xlfn.XLOOKUP(OrderData[[#This Row],[Customer ID]],Table2_1[[#All],[Customer ID]],Table2_1[[#All],[Loyalty Card]])</f>
        <v>No</v>
      </c>
      <c r="L491" s="2" t="str">
        <f>_xlfn.XLOOKUP(OrderData[[#This Row],[Product ID]],products!A:A,products!C:C)</f>
        <v>L</v>
      </c>
      <c r="M491" s="2">
        <f>_xlfn.XLOOKUP(OrderData[[#This Row],[Product ID]],products!A:A,products!D:D)</f>
        <v>1</v>
      </c>
    </row>
    <row r="492" spans="1:13" x14ac:dyDescent="0.25">
      <c r="A492" s="2" t="s">
        <v>984</v>
      </c>
      <c r="B492" s="3">
        <v>43764</v>
      </c>
      <c r="C492" s="2" t="s">
        <v>985</v>
      </c>
      <c r="D492" t="s">
        <v>136</v>
      </c>
      <c r="E492" s="2" t="str" cm="1">
        <f t="array" ref="E492">_xlfn.XLOOKUP(OrderData[[#This Row],[Customer ID]],Table2_1[[#All],[Customer ID]],Table2_1[[#All],[Customer Name]])</f>
        <v>Bob Giannazzi</v>
      </c>
      <c r="F492" s="2">
        <v>2</v>
      </c>
      <c r="G492" s="2" t="str">
        <f>VLOOKUP(OrderData[[#This Row],[Product ID]],products!A:B,2,0)</f>
        <v>Lib</v>
      </c>
      <c r="H492" s="2">
        <f>_xlfn.XLOOKUP(D492, products!A:A, products!E:E)</f>
        <v>7.77</v>
      </c>
      <c r="I492" s="2">
        <f>OrderData[[#This Row],[Quantity]]*OrderData[[#This Row],[Unit Price]]</f>
        <v>15.54</v>
      </c>
      <c r="J492" s="2" t="str">
        <f>_xlfn.XLOOKUP(OrderData[[#This Row],[Customer ID]],Table2_1[Customer ID],Table2_1[Country])</f>
        <v>United States</v>
      </c>
      <c r="K492" s="2" t="str" cm="1">
        <f t="array" ref="K492">_xlfn.XLOOKUP(OrderData[[#This Row],[Customer ID]],Table2_1[[#All],[Customer ID]],Table2_1[[#All],[Loyalty Card]])</f>
        <v>No</v>
      </c>
      <c r="L492" s="2" t="str">
        <f>_xlfn.XLOOKUP(OrderData[[#This Row],[Product ID]],products!A:A,products!C:C)</f>
        <v>D</v>
      </c>
      <c r="M492" s="2">
        <f>_xlfn.XLOOKUP(OrderData[[#This Row],[Product ID]],products!A:A,products!D:D)</f>
        <v>0.5</v>
      </c>
    </row>
    <row r="493" spans="1:13" x14ac:dyDescent="0.25">
      <c r="A493" s="2" t="s">
        <v>986</v>
      </c>
      <c r="B493" s="3">
        <v>44101</v>
      </c>
      <c r="C493" s="2" t="s">
        <v>987</v>
      </c>
      <c r="D493" t="s">
        <v>51</v>
      </c>
      <c r="E493" s="2" t="str" cm="1">
        <f t="array" ref="E493">_xlfn.XLOOKUP(OrderData[[#This Row],[Customer ID]],Table2_1[[#All],[Customer ID]],Table2_1[[#All],[Customer Name]])</f>
        <v>Kendra Backshell</v>
      </c>
      <c r="F493" s="2">
        <v>6</v>
      </c>
      <c r="G493" s="2" t="str">
        <f>VLOOKUP(OrderData[[#This Row],[Product ID]],products!A:B,2,0)</f>
        <v>Lib</v>
      </c>
      <c r="H493" s="2">
        <f>_xlfn.XLOOKUP(D493, products!A:A, products!E:E)</f>
        <v>3.8849999999999998</v>
      </c>
      <c r="I493" s="2">
        <f>OrderData[[#This Row],[Quantity]]*OrderData[[#This Row],[Unit Price]]</f>
        <v>23.31</v>
      </c>
      <c r="J493" s="2" t="str">
        <f>_xlfn.XLOOKUP(OrderData[[#This Row],[Customer ID]],Table2_1[Customer ID],Table2_1[Country])</f>
        <v>United States</v>
      </c>
      <c r="K493" s="2" t="str" cm="1">
        <f t="array" ref="K493">_xlfn.XLOOKUP(OrderData[[#This Row],[Customer ID]],Table2_1[[#All],[Customer ID]],Table2_1[[#All],[Loyalty Card]])</f>
        <v>No</v>
      </c>
      <c r="L493" s="2" t="str">
        <f>_xlfn.XLOOKUP(OrderData[[#This Row],[Product ID]],products!A:A,products!C:C)</f>
        <v>D</v>
      </c>
      <c r="M493" s="2">
        <f>_xlfn.XLOOKUP(OrderData[[#This Row],[Product ID]],products!A:A,products!D:D)</f>
        <v>0.2</v>
      </c>
    </row>
    <row r="494" spans="1:13" x14ac:dyDescent="0.25">
      <c r="A494" s="2" t="s">
        <v>988</v>
      </c>
      <c r="B494" s="3">
        <v>44620</v>
      </c>
      <c r="C494" s="2" t="s">
        <v>989</v>
      </c>
      <c r="D494" t="s">
        <v>77</v>
      </c>
      <c r="E494" s="2" t="str" cm="1">
        <f t="array" ref="E494">_xlfn.XLOOKUP(OrderData[[#This Row],[Customer ID]],Table2_1[[#All],[Customer ID]],Table2_1[[#All],[Customer Name]])</f>
        <v>Uriah Lethbrig</v>
      </c>
      <c r="F494" s="2">
        <v>1</v>
      </c>
      <c r="G494" s="2" t="str">
        <f>VLOOKUP(OrderData[[#This Row],[Product ID]],products!A:B,2,0)</f>
        <v>Exc</v>
      </c>
      <c r="H494" s="2">
        <f>_xlfn.XLOOKUP(D494, products!A:A, products!E:E)</f>
        <v>4.125</v>
      </c>
      <c r="I494" s="2">
        <f>OrderData[[#This Row],[Quantity]]*OrderData[[#This Row],[Unit Price]]</f>
        <v>4.125</v>
      </c>
      <c r="J494" s="2" t="str">
        <f>_xlfn.XLOOKUP(OrderData[[#This Row],[Customer ID]],Table2_1[Customer ID],Table2_1[Country])</f>
        <v>United States</v>
      </c>
      <c r="K494" s="2" t="str" cm="1">
        <f t="array" ref="K494">_xlfn.XLOOKUP(OrderData[[#This Row],[Customer ID]],Table2_1[[#All],[Customer ID]],Table2_1[[#All],[Loyalty Card]])</f>
        <v>Yes</v>
      </c>
      <c r="L494" s="2" t="str">
        <f>_xlfn.XLOOKUP(OrderData[[#This Row],[Product ID]],products!A:A,products!C:C)</f>
        <v>M</v>
      </c>
      <c r="M494" s="2">
        <f>_xlfn.XLOOKUP(OrderData[[#This Row],[Product ID]],products!A:A,products!D:D)</f>
        <v>0.2</v>
      </c>
    </row>
    <row r="495" spans="1:13" x14ac:dyDescent="0.25">
      <c r="A495" s="2" t="s">
        <v>990</v>
      </c>
      <c r="B495" s="3">
        <v>44090</v>
      </c>
      <c r="C495" s="2" t="s">
        <v>991</v>
      </c>
      <c r="D495" t="s">
        <v>35</v>
      </c>
      <c r="E495" s="2" t="str" cm="1">
        <f t="array" ref="E495">_xlfn.XLOOKUP(OrderData[[#This Row],[Customer ID]],Table2_1[[#All],[Customer ID]],Table2_1[[#All],[Customer Name]])</f>
        <v>Sky Farnish</v>
      </c>
      <c r="F495" s="2">
        <v>6</v>
      </c>
      <c r="G495" s="2" t="str">
        <f>VLOOKUP(OrderData[[#This Row],[Product ID]],products!A:B,2,0)</f>
        <v>Rob</v>
      </c>
      <c r="H495" s="2">
        <f>_xlfn.XLOOKUP(D495, products!A:A, products!E:E)</f>
        <v>5.97</v>
      </c>
      <c r="I495" s="2">
        <f>OrderData[[#This Row],[Quantity]]*OrderData[[#This Row],[Unit Price]]</f>
        <v>35.82</v>
      </c>
      <c r="J495" s="2" t="str">
        <f>_xlfn.XLOOKUP(OrderData[[#This Row],[Customer ID]],Table2_1[Customer ID],Table2_1[Country])</f>
        <v>United Kingdom</v>
      </c>
      <c r="K495" s="2" t="str" cm="1">
        <f t="array" ref="K495">_xlfn.XLOOKUP(OrderData[[#This Row],[Customer ID]],Table2_1[[#All],[Customer ID]],Table2_1[[#All],[Loyalty Card]])</f>
        <v>No</v>
      </c>
      <c r="L495" s="2" t="str">
        <f>_xlfn.XLOOKUP(OrderData[[#This Row],[Product ID]],products!A:A,products!C:C)</f>
        <v>M</v>
      </c>
      <c r="M495" s="2">
        <f>_xlfn.XLOOKUP(OrderData[[#This Row],[Product ID]],products!A:A,products!D:D)</f>
        <v>0.5</v>
      </c>
    </row>
    <row r="496" spans="1:13" x14ac:dyDescent="0.25">
      <c r="A496" s="2" t="s">
        <v>992</v>
      </c>
      <c r="B496" s="3">
        <v>44132</v>
      </c>
      <c r="C496" s="2" t="s">
        <v>993</v>
      </c>
      <c r="D496" t="s">
        <v>145</v>
      </c>
      <c r="E496" s="2" t="str" cm="1">
        <f t="array" ref="E496">_xlfn.XLOOKUP(OrderData[[#This Row],[Customer ID]],Table2_1[[#All],[Customer ID]],Table2_1[[#All],[Customer Name]])</f>
        <v>Felicia Jecock</v>
      </c>
      <c r="F496" s="2">
        <v>2</v>
      </c>
      <c r="G496" s="2" t="str">
        <f>VLOOKUP(OrderData[[#This Row],[Product ID]],products!A:B,2,0)</f>
        <v>Lib</v>
      </c>
      <c r="H496" s="2">
        <f>_xlfn.XLOOKUP(D496, products!A:A, products!E:E)</f>
        <v>15.85</v>
      </c>
      <c r="I496" s="2">
        <f>OrderData[[#This Row],[Quantity]]*OrderData[[#This Row],[Unit Price]]</f>
        <v>31.7</v>
      </c>
      <c r="J496" s="2" t="str">
        <f>_xlfn.XLOOKUP(OrderData[[#This Row],[Customer ID]],Table2_1[Customer ID],Table2_1[Country])</f>
        <v>United States</v>
      </c>
      <c r="K496" s="2" t="str" cm="1">
        <f t="array" ref="K496">_xlfn.XLOOKUP(OrderData[[#This Row],[Customer ID]],Table2_1[[#All],[Customer ID]],Table2_1[[#All],[Loyalty Card]])</f>
        <v>No</v>
      </c>
      <c r="L496" s="2" t="str">
        <f>_xlfn.XLOOKUP(OrderData[[#This Row],[Product ID]],products!A:A,products!C:C)</f>
        <v>L</v>
      </c>
      <c r="M496" s="2">
        <f>_xlfn.XLOOKUP(OrderData[[#This Row],[Product ID]],products!A:A,products!D:D)</f>
        <v>1</v>
      </c>
    </row>
    <row r="497" spans="1:13" x14ac:dyDescent="0.25">
      <c r="A497" s="2" t="s">
        <v>994</v>
      </c>
      <c r="B497" s="3">
        <v>43710</v>
      </c>
      <c r="C497" s="2" t="s">
        <v>995</v>
      </c>
      <c r="D497" t="s">
        <v>145</v>
      </c>
      <c r="E497" s="2" t="str" cm="1">
        <f t="array" ref="E497">_xlfn.XLOOKUP(OrderData[[#This Row],[Customer ID]],Table2_1[[#All],[Customer ID]],Table2_1[[#All],[Customer Name]])</f>
        <v>Currey MacAllister</v>
      </c>
      <c r="F497" s="2">
        <v>5</v>
      </c>
      <c r="G497" s="2" t="str">
        <f>VLOOKUP(OrderData[[#This Row],[Product ID]],products!A:B,2,0)</f>
        <v>Lib</v>
      </c>
      <c r="H497" s="2">
        <f>_xlfn.XLOOKUP(D497, products!A:A, products!E:E)</f>
        <v>15.85</v>
      </c>
      <c r="I497" s="2">
        <f>OrderData[[#This Row],[Quantity]]*OrderData[[#This Row],[Unit Price]]</f>
        <v>79.25</v>
      </c>
      <c r="J497" s="2" t="str">
        <f>_xlfn.XLOOKUP(OrderData[[#This Row],[Customer ID]],Table2_1[Customer ID],Table2_1[Country])</f>
        <v>United States</v>
      </c>
      <c r="K497" s="2" t="str" cm="1">
        <f t="array" ref="K497">_xlfn.XLOOKUP(OrderData[[#This Row],[Customer ID]],Table2_1[[#All],[Customer ID]],Table2_1[[#All],[Loyalty Card]])</f>
        <v>Yes</v>
      </c>
      <c r="L497" s="2" t="str">
        <f>_xlfn.XLOOKUP(OrderData[[#This Row],[Product ID]],products!A:A,products!C:C)</f>
        <v>L</v>
      </c>
      <c r="M497" s="2">
        <f>_xlfn.XLOOKUP(OrderData[[#This Row],[Product ID]],products!A:A,products!D:D)</f>
        <v>1</v>
      </c>
    </row>
    <row r="498" spans="1:13" x14ac:dyDescent="0.25">
      <c r="A498" s="2" t="s">
        <v>996</v>
      </c>
      <c r="B498" s="3">
        <v>44438</v>
      </c>
      <c r="C498" s="2" t="s">
        <v>997</v>
      </c>
      <c r="D498" t="s">
        <v>64</v>
      </c>
      <c r="E498" s="2" t="str" cm="1">
        <f t="array" ref="E498">_xlfn.XLOOKUP(OrderData[[#This Row],[Customer ID]],Table2_1[[#All],[Customer ID]],Table2_1[[#All],[Customer Name]])</f>
        <v>Hamlen Pallister</v>
      </c>
      <c r="F498" s="2">
        <v>3</v>
      </c>
      <c r="G498" s="2" t="str">
        <f>VLOOKUP(OrderData[[#This Row],[Product ID]],products!A:B,2,0)</f>
        <v>Exc</v>
      </c>
      <c r="H498" s="2">
        <f>_xlfn.XLOOKUP(D498, products!A:A, products!E:E)</f>
        <v>3.645</v>
      </c>
      <c r="I498" s="2">
        <f>OrderData[[#This Row],[Quantity]]*OrderData[[#This Row],[Unit Price]]</f>
        <v>10.935</v>
      </c>
      <c r="J498" s="2" t="str">
        <f>_xlfn.XLOOKUP(OrderData[[#This Row],[Customer ID]],Table2_1[Customer ID],Table2_1[Country])</f>
        <v>United States</v>
      </c>
      <c r="K498" s="2" t="str" cm="1">
        <f t="array" ref="K498">_xlfn.XLOOKUP(OrderData[[#This Row],[Customer ID]],Table2_1[[#All],[Customer ID]],Table2_1[[#All],[Loyalty Card]])</f>
        <v>No</v>
      </c>
      <c r="L498" s="2" t="str">
        <f>_xlfn.XLOOKUP(OrderData[[#This Row],[Product ID]],products!A:A,products!C:C)</f>
        <v>D</v>
      </c>
      <c r="M498" s="2">
        <f>_xlfn.XLOOKUP(OrderData[[#This Row],[Product ID]],products!A:A,products!D:D)</f>
        <v>0.2</v>
      </c>
    </row>
    <row r="499" spans="1:13" x14ac:dyDescent="0.25">
      <c r="A499" s="2" t="s">
        <v>998</v>
      </c>
      <c r="B499" s="3">
        <v>44351</v>
      </c>
      <c r="C499" s="2" t="s">
        <v>999</v>
      </c>
      <c r="D499" t="s">
        <v>40</v>
      </c>
      <c r="E499" s="2" t="str" cm="1">
        <f t="array" ref="E499">_xlfn.XLOOKUP(OrderData[[#This Row],[Customer ID]],Table2_1[[#All],[Customer ID]],Table2_1[[#All],[Customer Name]])</f>
        <v>Chantal Mersh</v>
      </c>
      <c r="F499" s="2">
        <v>4</v>
      </c>
      <c r="G499" s="2" t="str">
        <f>VLOOKUP(OrderData[[#This Row],[Product ID]],products!A:B,2,0)</f>
        <v>Ara</v>
      </c>
      <c r="H499" s="2">
        <f>_xlfn.XLOOKUP(D499, products!A:A, products!E:E)</f>
        <v>9.9499999999999993</v>
      </c>
      <c r="I499" s="2">
        <f>OrderData[[#This Row],[Quantity]]*OrderData[[#This Row],[Unit Price]]</f>
        <v>39.799999999999997</v>
      </c>
      <c r="J499" s="2" t="str">
        <f>_xlfn.XLOOKUP(OrderData[[#This Row],[Customer ID]],Table2_1[Customer ID],Table2_1[Country])</f>
        <v>Ireland</v>
      </c>
      <c r="K499" s="2" t="str" cm="1">
        <f t="array" ref="K499">_xlfn.XLOOKUP(OrderData[[#This Row],[Customer ID]],Table2_1[[#All],[Customer ID]],Table2_1[[#All],[Loyalty Card]])</f>
        <v>No</v>
      </c>
      <c r="L499" s="2" t="str">
        <f>_xlfn.XLOOKUP(OrderData[[#This Row],[Product ID]],products!A:A,products!C:C)</f>
        <v>D</v>
      </c>
      <c r="M499" s="2">
        <f>_xlfn.XLOOKUP(OrderData[[#This Row],[Product ID]],products!A:A,products!D:D)</f>
        <v>1</v>
      </c>
    </row>
    <row r="500" spans="1:13" x14ac:dyDescent="0.25">
      <c r="A500" s="2" t="s">
        <v>1000</v>
      </c>
      <c r="B500" s="3">
        <v>44159</v>
      </c>
      <c r="C500" s="2" t="s">
        <v>1001</v>
      </c>
      <c r="D500" t="s">
        <v>15</v>
      </c>
      <c r="E500" s="2" t="str" cm="1">
        <f t="array" ref="E500">_xlfn.XLOOKUP(OrderData[[#This Row],[Customer ID]],Table2_1[[#All],[Customer ID]],Table2_1[[#All],[Customer Name]])</f>
        <v>Marja Urion</v>
      </c>
      <c r="F500" s="2">
        <v>5</v>
      </c>
      <c r="G500" s="2" t="str">
        <f>VLOOKUP(OrderData[[#This Row],[Product ID]],products!A:B,2,0)</f>
        <v>Rob</v>
      </c>
      <c r="H500" s="2">
        <f>_xlfn.XLOOKUP(D500, products!A:A, products!E:E)</f>
        <v>9.9499999999999993</v>
      </c>
      <c r="I500" s="2">
        <f>OrderData[[#This Row],[Quantity]]*OrderData[[#This Row],[Unit Price]]</f>
        <v>49.75</v>
      </c>
      <c r="J500" s="2" t="str">
        <f>_xlfn.XLOOKUP(OrderData[[#This Row],[Customer ID]],Table2_1[Customer ID],Table2_1[Country])</f>
        <v>Ireland</v>
      </c>
      <c r="K500" s="2" t="str" cm="1">
        <f t="array" ref="K500">_xlfn.XLOOKUP(OrderData[[#This Row],[Customer ID]],Table2_1[[#All],[Customer ID]],Table2_1[[#All],[Loyalty Card]])</f>
        <v>Yes</v>
      </c>
      <c r="L500" s="2" t="str">
        <f>_xlfn.XLOOKUP(OrderData[[#This Row],[Product ID]],products!A:A,products!C:C)</f>
        <v>M</v>
      </c>
      <c r="M500" s="2">
        <f>_xlfn.XLOOKUP(OrderData[[#This Row],[Product ID]],products!A:A,products!D:D)</f>
        <v>1</v>
      </c>
    </row>
    <row r="501" spans="1:13" x14ac:dyDescent="0.25">
      <c r="A501" s="2" t="s">
        <v>1002</v>
      </c>
      <c r="B501" s="3">
        <v>44003</v>
      </c>
      <c r="C501" s="2" t="s">
        <v>1003</v>
      </c>
      <c r="D501" t="s">
        <v>114</v>
      </c>
      <c r="E501" s="2" t="str" cm="1">
        <f t="array" ref="E501">_xlfn.XLOOKUP(OrderData[[#This Row],[Customer ID]],Table2_1[[#All],[Customer ID]],Table2_1[[#All],[Customer Name]])</f>
        <v>Malynda Purbrick</v>
      </c>
      <c r="F501" s="2">
        <v>3</v>
      </c>
      <c r="G501" s="2" t="str">
        <f>VLOOKUP(OrderData[[#This Row],[Product ID]],products!A:B,2,0)</f>
        <v>Rob</v>
      </c>
      <c r="H501" s="2">
        <f>_xlfn.XLOOKUP(D501, products!A:A, products!E:E)</f>
        <v>2.6849999999999996</v>
      </c>
      <c r="I501" s="2">
        <f>OrderData[[#This Row],[Quantity]]*OrderData[[#This Row],[Unit Price]]</f>
        <v>8.0549999999999997</v>
      </c>
      <c r="J501" s="2" t="str">
        <f>_xlfn.XLOOKUP(OrderData[[#This Row],[Customer ID]],Table2_1[Customer ID],Table2_1[Country])</f>
        <v>Ireland</v>
      </c>
      <c r="K501" s="2" t="str" cm="1">
        <f t="array" ref="K501">_xlfn.XLOOKUP(OrderData[[#This Row],[Customer ID]],Table2_1[[#All],[Customer ID]],Table2_1[[#All],[Loyalty Card]])</f>
        <v>Yes</v>
      </c>
      <c r="L501" s="2" t="str">
        <f>_xlfn.XLOOKUP(OrderData[[#This Row],[Product ID]],products!A:A,products!C:C)</f>
        <v>D</v>
      </c>
      <c r="M501" s="2">
        <f>_xlfn.XLOOKUP(OrderData[[#This Row],[Product ID]],products!A:A,products!D:D)</f>
        <v>0.2</v>
      </c>
    </row>
    <row r="502" spans="1:13" x14ac:dyDescent="0.25">
      <c r="A502" s="2" t="s">
        <v>1004</v>
      </c>
      <c r="B502" s="3">
        <v>44025</v>
      </c>
      <c r="C502" s="2" t="s">
        <v>1005</v>
      </c>
      <c r="D502" t="s">
        <v>202</v>
      </c>
      <c r="E502" s="2" t="str" cm="1">
        <f t="array" ref="E502">_xlfn.XLOOKUP(OrderData[[#This Row],[Customer ID]],Table2_1[[#All],[Customer ID]],Table2_1[[#All],[Customer Name]])</f>
        <v>Alf Housaman</v>
      </c>
      <c r="F502" s="2">
        <v>4</v>
      </c>
      <c r="G502" s="2" t="str">
        <f>VLOOKUP(OrderData[[#This Row],[Product ID]],products!A:B,2,0)</f>
        <v>Rob</v>
      </c>
      <c r="H502" s="2">
        <f>_xlfn.XLOOKUP(D502, products!A:A, products!E:E)</f>
        <v>11.95</v>
      </c>
      <c r="I502" s="2">
        <f>OrderData[[#This Row],[Quantity]]*OrderData[[#This Row],[Unit Price]]</f>
        <v>47.8</v>
      </c>
      <c r="J502" s="2" t="str">
        <f>_xlfn.XLOOKUP(OrderData[[#This Row],[Customer ID]],Table2_1[Customer ID],Table2_1[Country])</f>
        <v>United States</v>
      </c>
      <c r="K502" s="2" t="str" cm="1">
        <f t="array" ref="K502">_xlfn.XLOOKUP(OrderData[[#This Row],[Customer ID]],Table2_1[[#All],[Customer ID]],Table2_1[[#All],[Loyalty Card]])</f>
        <v>No</v>
      </c>
      <c r="L502" s="2" t="str">
        <f>_xlfn.XLOOKUP(OrderData[[#This Row],[Product ID]],products!A:A,products!C:C)</f>
        <v>L</v>
      </c>
      <c r="M502" s="2">
        <f>_xlfn.XLOOKUP(OrderData[[#This Row],[Product ID]],products!A:A,products!D:D)</f>
        <v>1</v>
      </c>
    </row>
    <row r="503" spans="1:13" x14ac:dyDescent="0.25">
      <c r="A503" s="2" t="s">
        <v>1006</v>
      </c>
      <c r="B503" s="3">
        <v>43467</v>
      </c>
      <c r="C503" s="2" t="s">
        <v>1007</v>
      </c>
      <c r="D503" t="s">
        <v>175</v>
      </c>
      <c r="E503" s="2" t="str" cm="1">
        <f t="array" ref="E503">_xlfn.XLOOKUP(OrderData[[#This Row],[Customer ID]],Table2_1[[#All],[Customer ID]],Table2_1[[#All],[Customer Name]])</f>
        <v>Gladi Ducker</v>
      </c>
      <c r="F503" s="2">
        <v>4</v>
      </c>
      <c r="G503" s="2" t="str">
        <f>VLOOKUP(OrderData[[#This Row],[Product ID]],products!A:B,2,0)</f>
        <v>Rob</v>
      </c>
      <c r="H503" s="2">
        <f>_xlfn.XLOOKUP(D503, products!A:A, products!E:E)</f>
        <v>2.9849999999999999</v>
      </c>
      <c r="I503" s="2">
        <f>OrderData[[#This Row],[Quantity]]*OrderData[[#This Row],[Unit Price]]</f>
        <v>11.94</v>
      </c>
      <c r="J503" s="2" t="str">
        <f>_xlfn.XLOOKUP(OrderData[[#This Row],[Customer ID]],Table2_1[Customer ID],Table2_1[Country])</f>
        <v>United Kingdom</v>
      </c>
      <c r="K503" s="2" t="str" cm="1">
        <f t="array" ref="K503">_xlfn.XLOOKUP(OrderData[[#This Row],[Customer ID]],Table2_1[[#All],[Customer ID]],Table2_1[[#All],[Loyalty Card]])</f>
        <v>No</v>
      </c>
      <c r="L503" s="2" t="str">
        <f>_xlfn.XLOOKUP(OrderData[[#This Row],[Product ID]],products!A:A,products!C:C)</f>
        <v>M</v>
      </c>
      <c r="M503" s="2">
        <f>_xlfn.XLOOKUP(OrderData[[#This Row],[Product ID]],products!A:A,products!D:D)</f>
        <v>0.2</v>
      </c>
    </row>
    <row r="504" spans="1:13" x14ac:dyDescent="0.25">
      <c r="A504" s="2" t="s">
        <v>1006</v>
      </c>
      <c r="B504" s="3">
        <v>43467</v>
      </c>
      <c r="C504" s="2" t="s">
        <v>1007</v>
      </c>
      <c r="D504" t="s">
        <v>77</v>
      </c>
      <c r="E504" s="2" t="str" cm="1">
        <f t="array" ref="E504">_xlfn.XLOOKUP(OrderData[[#This Row],[Customer ID]],Table2_1[[#All],[Customer ID]],Table2_1[[#All],[Customer Name]])</f>
        <v>Gladi Ducker</v>
      </c>
      <c r="F504" s="2">
        <v>4</v>
      </c>
      <c r="G504" s="2" t="str">
        <f>VLOOKUP(OrderData[[#This Row],[Product ID]],products!A:B,2,0)</f>
        <v>Exc</v>
      </c>
      <c r="H504" s="2">
        <f>_xlfn.XLOOKUP(D504, products!A:A, products!E:E)</f>
        <v>4.125</v>
      </c>
      <c r="I504" s="2">
        <f>OrderData[[#This Row],[Quantity]]*OrderData[[#This Row],[Unit Price]]</f>
        <v>16.5</v>
      </c>
      <c r="J504" s="2" t="str">
        <f>_xlfn.XLOOKUP(OrderData[[#This Row],[Customer ID]],Table2_1[Customer ID],Table2_1[Country])</f>
        <v>United Kingdom</v>
      </c>
      <c r="K504" s="2" t="str" cm="1">
        <f t="array" ref="K504">_xlfn.XLOOKUP(OrderData[[#This Row],[Customer ID]],Table2_1[[#All],[Customer ID]],Table2_1[[#All],[Loyalty Card]])</f>
        <v>No</v>
      </c>
      <c r="L504" s="2" t="str">
        <f>_xlfn.XLOOKUP(OrderData[[#This Row],[Product ID]],products!A:A,products!C:C)</f>
        <v>M</v>
      </c>
      <c r="M504" s="2">
        <f>_xlfn.XLOOKUP(OrderData[[#This Row],[Product ID]],products!A:A,products!D:D)</f>
        <v>0.2</v>
      </c>
    </row>
    <row r="505" spans="1:13" x14ac:dyDescent="0.25">
      <c r="A505" s="2" t="s">
        <v>1006</v>
      </c>
      <c r="B505" s="3">
        <v>43467</v>
      </c>
      <c r="C505" s="2" t="s">
        <v>1007</v>
      </c>
      <c r="D505" t="s">
        <v>26</v>
      </c>
      <c r="E505" s="2" t="str" cm="1">
        <f t="array" ref="E505">_xlfn.XLOOKUP(OrderData[[#This Row],[Customer ID]],Table2_1[[#All],[Customer ID]],Table2_1[[#All],[Customer Name]])</f>
        <v>Gladi Ducker</v>
      </c>
      <c r="F505" s="2">
        <v>4</v>
      </c>
      <c r="G505" s="2" t="str">
        <f>VLOOKUP(OrderData[[#This Row],[Product ID]],products!A:B,2,0)</f>
        <v>Lib</v>
      </c>
      <c r="H505" s="2">
        <f>_xlfn.XLOOKUP(D505, products!A:A, products!E:E)</f>
        <v>12.95</v>
      </c>
      <c r="I505" s="2">
        <f>OrderData[[#This Row],[Quantity]]*OrderData[[#This Row],[Unit Price]]</f>
        <v>51.8</v>
      </c>
      <c r="J505" s="2" t="str">
        <f>_xlfn.XLOOKUP(OrderData[[#This Row],[Customer ID]],Table2_1[Customer ID],Table2_1[Country])</f>
        <v>United Kingdom</v>
      </c>
      <c r="K505" s="2" t="str" cm="1">
        <f t="array" ref="K505">_xlfn.XLOOKUP(OrderData[[#This Row],[Customer ID]],Table2_1[[#All],[Customer ID]],Table2_1[[#All],[Loyalty Card]])</f>
        <v>No</v>
      </c>
      <c r="L505" s="2" t="str">
        <f>_xlfn.XLOOKUP(OrderData[[#This Row],[Product ID]],products!A:A,products!C:C)</f>
        <v>D</v>
      </c>
      <c r="M505" s="2">
        <f>_xlfn.XLOOKUP(OrderData[[#This Row],[Product ID]],products!A:A,products!D:D)</f>
        <v>1</v>
      </c>
    </row>
    <row r="506" spans="1:13" x14ac:dyDescent="0.25">
      <c r="A506" s="2" t="s">
        <v>1006</v>
      </c>
      <c r="B506" s="3">
        <v>43467</v>
      </c>
      <c r="C506" s="2" t="s">
        <v>1007</v>
      </c>
      <c r="D506" t="s">
        <v>32</v>
      </c>
      <c r="E506" s="2" t="str" cm="1">
        <f t="array" ref="E506">_xlfn.XLOOKUP(OrderData[[#This Row],[Customer ID]],Table2_1[[#All],[Customer ID]],Table2_1[[#All],[Customer Name]])</f>
        <v>Gladi Ducker</v>
      </c>
      <c r="F506" s="2">
        <v>3</v>
      </c>
      <c r="G506" s="2" t="str">
        <f>VLOOKUP(OrderData[[#This Row],[Product ID]],products!A:B,2,0)</f>
        <v>Lib</v>
      </c>
      <c r="H506" s="2">
        <f>_xlfn.XLOOKUP(D506, products!A:A, products!E:E)</f>
        <v>4.7549999999999999</v>
      </c>
      <c r="I506" s="2">
        <f>OrderData[[#This Row],[Quantity]]*OrderData[[#This Row],[Unit Price]]</f>
        <v>14.265000000000001</v>
      </c>
      <c r="J506" s="2" t="str">
        <f>_xlfn.XLOOKUP(OrderData[[#This Row],[Customer ID]],Table2_1[Customer ID],Table2_1[Country])</f>
        <v>United Kingdom</v>
      </c>
      <c r="K506" s="2" t="str" cm="1">
        <f t="array" ref="K506">_xlfn.XLOOKUP(OrderData[[#This Row],[Customer ID]],Table2_1[[#All],[Customer ID]],Table2_1[[#All],[Loyalty Card]])</f>
        <v>No</v>
      </c>
      <c r="L506" s="2" t="str">
        <f>_xlfn.XLOOKUP(OrderData[[#This Row],[Product ID]],products!A:A,products!C:C)</f>
        <v>L</v>
      </c>
      <c r="M506" s="2">
        <f>_xlfn.XLOOKUP(OrderData[[#This Row],[Product ID]],products!A:A,products!D:D)</f>
        <v>0.2</v>
      </c>
    </row>
    <row r="507" spans="1:13" x14ac:dyDescent="0.25">
      <c r="A507" s="2" t="s">
        <v>1008</v>
      </c>
      <c r="B507" s="3">
        <v>44609</v>
      </c>
      <c r="C507" s="2" t="s">
        <v>1009</v>
      </c>
      <c r="D507" t="s">
        <v>90</v>
      </c>
      <c r="E507" s="2" t="str" cm="1">
        <f t="array" ref="E507">_xlfn.XLOOKUP(OrderData[[#This Row],[Customer ID]],Table2_1[[#All],[Customer ID]],Table2_1[[#All],[Customer Name]])</f>
        <v>Wain Stearley</v>
      </c>
      <c r="F507" s="2">
        <v>6</v>
      </c>
      <c r="G507" s="2" t="str">
        <f>VLOOKUP(OrderData[[#This Row],[Product ID]],products!A:B,2,0)</f>
        <v>Lib</v>
      </c>
      <c r="H507" s="2">
        <f>_xlfn.XLOOKUP(D507, products!A:A, products!E:E)</f>
        <v>4.3650000000000002</v>
      </c>
      <c r="I507" s="2">
        <f>OrderData[[#This Row],[Quantity]]*OrderData[[#This Row],[Unit Price]]</f>
        <v>26.19</v>
      </c>
      <c r="J507" s="2" t="str">
        <f>_xlfn.XLOOKUP(OrderData[[#This Row],[Customer ID]],Table2_1[Customer ID],Table2_1[Country])</f>
        <v>United States</v>
      </c>
      <c r="K507" s="2" t="str" cm="1">
        <f t="array" ref="K507">_xlfn.XLOOKUP(OrderData[[#This Row],[Customer ID]],Table2_1[[#All],[Customer ID]],Table2_1[[#All],[Loyalty Card]])</f>
        <v>No</v>
      </c>
      <c r="L507" s="2" t="str">
        <f>_xlfn.XLOOKUP(OrderData[[#This Row],[Product ID]],products!A:A,products!C:C)</f>
        <v>M</v>
      </c>
      <c r="M507" s="2">
        <f>_xlfn.XLOOKUP(OrderData[[#This Row],[Product ID]],products!A:A,products!D:D)</f>
        <v>0.2</v>
      </c>
    </row>
    <row r="508" spans="1:13" x14ac:dyDescent="0.25">
      <c r="A508" s="2" t="s">
        <v>1010</v>
      </c>
      <c r="B508" s="3">
        <v>44184</v>
      </c>
      <c r="C508" s="2" t="s">
        <v>1011</v>
      </c>
      <c r="D508" t="s">
        <v>19</v>
      </c>
      <c r="E508" s="2" t="str" cm="1">
        <f t="array" ref="E508">_xlfn.XLOOKUP(OrderData[[#This Row],[Customer ID]],Table2_1[[#All],[Customer ID]],Table2_1[[#All],[Customer Name]])</f>
        <v>Diane-marie Wincer</v>
      </c>
      <c r="F508" s="2">
        <v>2</v>
      </c>
      <c r="G508" s="2" t="str">
        <f>VLOOKUP(OrderData[[#This Row],[Product ID]],products!A:B,2,0)</f>
        <v>Ara</v>
      </c>
      <c r="H508" s="2">
        <f>_xlfn.XLOOKUP(D508, products!A:A, products!E:E)</f>
        <v>12.95</v>
      </c>
      <c r="I508" s="2">
        <f>OrderData[[#This Row],[Quantity]]*OrderData[[#This Row],[Unit Price]]</f>
        <v>25.9</v>
      </c>
      <c r="J508" s="2" t="str">
        <f>_xlfn.XLOOKUP(OrderData[[#This Row],[Customer ID]],Table2_1[Customer ID],Table2_1[Country])</f>
        <v>United States</v>
      </c>
      <c r="K508" s="2" t="str" cm="1">
        <f t="array" ref="K508">_xlfn.XLOOKUP(OrderData[[#This Row],[Customer ID]],Table2_1[[#All],[Customer ID]],Table2_1[[#All],[Loyalty Card]])</f>
        <v>Yes</v>
      </c>
      <c r="L508" s="2" t="str">
        <f>_xlfn.XLOOKUP(OrderData[[#This Row],[Product ID]],products!A:A,products!C:C)</f>
        <v>L</v>
      </c>
      <c r="M508" s="2">
        <f>_xlfn.XLOOKUP(OrderData[[#This Row],[Product ID]],products!A:A,products!D:D)</f>
        <v>1</v>
      </c>
    </row>
    <row r="509" spans="1:13" x14ac:dyDescent="0.25">
      <c r="A509" s="2" t="s">
        <v>1012</v>
      </c>
      <c r="B509" s="3">
        <v>43516</v>
      </c>
      <c r="C509" s="2" t="s">
        <v>1013</v>
      </c>
      <c r="D509" t="s">
        <v>217</v>
      </c>
      <c r="E509" s="2" t="str" cm="1">
        <f t="array" ref="E509">_xlfn.XLOOKUP(OrderData[[#This Row],[Customer ID]],Table2_1[[#All],[Customer ID]],Table2_1[[#All],[Customer Name]])</f>
        <v>Perry Lyfield</v>
      </c>
      <c r="F509" s="2">
        <v>3</v>
      </c>
      <c r="G509" s="2" t="str">
        <f>VLOOKUP(OrderData[[#This Row],[Product ID]],products!A:B,2,0)</f>
        <v>Ara</v>
      </c>
      <c r="H509" s="2">
        <f>_xlfn.XLOOKUP(D509, products!A:A, products!E:E)</f>
        <v>29.784999999999997</v>
      </c>
      <c r="I509" s="2">
        <f>OrderData[[#This Row],[Quantity]]*OrderData[[#This Row],[Unit Price]]</f>
        <v>89.35499999999999</v>
      </c>
      <c r="J509" s="2" t="str">
        <f>_xlfn.XLOOKUP(OrderData[[#This Row],[Customer ID]],Table2_1[Customer ID],Table2_1[Country])</f>
        <v>United States</v>
      </c>
      <c r="K509" s="2" t="str" cm="1">
        <f t="array" ref="K509">_xlfn.XLOOKUP(OrderData[[#This Row],[Customer ID]],Table2_1[[#All],[Customer ID]],Table2_1[[#All],[Loyalty Card]])</f>
        <v>Yes</v>
      </c>
      <c r="L509" s="2" t="str">
        <f>_xlfn.XLOOKUP(OrderData[[#This Row],[Product ID]],products!A:A,products!C:C)</f>
        <v>L</v>
      </c>
      <c r="M509" s="2">
        <f>_xlfn.XLOOKUP(OrderData[[#This Row],[Product ID]],products!A:A,products!D:D)</f>
        <v>2.5</v>
      </c>
    </row>
    <row r="510" spans="1:13" x14ac:dyDescent="0.25">
      <c r="A510" s="2" t="s">
        <v>1014</v>
      </c>
      <c r="B510" s="3">
        <v>44210</v>
      </c>
      <c r="C510" s="2" t="s">
        <v>1015</v>
      </c>
      <c r="D510" t="s">
        <v>136</v>
      </c>
      <c r="E510" s="2" t="str" cm="1">
        <f t="array" ref="E510">_xlfn.XLOOKUP(OrderData[[#This Row],[Customer ID]],Table2_1[[#All],[Customer ID]],Table2_1[[#All],[Customer Name]])</f>
        <v>Heall Perris</v>
      </c>
      <c r="F510" s="2">
        <v>6</v>
      </c>
      <c r="G510" s="2" t="str">
        <f>VLOOKUP(OrderData[[#This Row],[Product ID]],products!A:B,2,0)</f>
        <v>Lib</v>
      </c>
      <c r="H510" s="2">
        <f>_xlfn.XLOOKUP(D510, products!A:A, products!E:E)</f>
        <v>7.77</v>
      </c>
      <c r="I510" s="2">
        <f>OrderData[[#This Row],[Quantity]]*OrderData[[#This Row],[Unit Price]]</f>
        <v>46.62</v>
      </c>
      <c r="J510" s="2" t="str">
        <f>_xlfn.XLOOKUP(OrderData[[#This Row],[Customer ID]],Table2_1[Customer ID],Table2_1[Country])</f>
        <v>Ireland</v>
      </c>
      <c r="K510" s="2" t="str" cm="1">
        <f t="array" ref="K510">_xlfn.XLOOKUP(OrderData[[#This Row],[Customer ID]],Table2_1[[#All],[Customer ID]],Table2_1[[#All],[Loyalty Card]])</f>
        <v>No</v>
      </c>
      <c r="L510" s="2" t="str">
        <f>_xlfn.XLOOKUP(OrderData[[#This Row],[Product ID]],products!A:A,products!C:C)</f>
        <v>D</v>
      </c>
      <c r="M510" s="2">
        <f>_xlfn.XLOOKUP(OrderData[[#This Row],[Product ID]],products!A:A,products!D:D)</f>
        <v>0.5</v>
      </c>
    </row>
    <row r="511" spans="1:13" x14ac:dyDescent="0.25">
      <c r="A511" s="2" t="s">
        <v>1016</v>
      </c>
      <c r="B511" s="3">
        <v>43785</v>
      </c>
      <c r="C511" s="2" t="s">
        <v>1001</v>
      </c>
      <c r="D511" t="s">
        <v>40</v>
      </c>
      <c r="E511" s="2" t="str" cm="1">
        <f t="array" ref="E511">_xlfn.XLOOKUP(OrderData[[#This Row],[Customer ID]],Table2_1[[#All],[Customer ID]],Table2_1[[#All],[Customer Name]])</f>
        <v>Marja Urion</v>
      </c>
      <c r="F511" s="2">
        <v>3</v>
      </c>
      <c r="G511" s="2" t="str">
        <f>VLOOKUP(OrderData[[#This Row],[Product ID]],products!A:B,2,0)</f>
        <v>Ara</v>
      </c>
      <c r="H511" s="2">
        <f>_xlfn.XLOOKUP(D511, products!A:A, products!E:E)</f>
        <v>9.9499999999999993</v>
      </c>
      <c r="I511" s="2">
        <f>OrderData[[#This Row],[Quantity]]*OrderData[[#This Row],[Unit Price]]</f>
        <v>29.849999999999998</v>
      </c>
      <c r="J511" s="2" t="str">
        <f>_xlfn.XLOOKUP(OrderData[[#This Row],[Customer ID]],Table2_1[Customer ID],Table2_1[Country])</f>
        <v>Ireland</v>
      </c>
      <c r="K511" s="2" t="str" cm="1">
        <f t="array" ref="K511">_xlfn.XLOOKUP(OrderData[[#This Row],[Customer ID]],Table2_1[[#All],[Customer ID]],Table2_1[[#All],[Loyalty Card]])</f>
        <v>Yes</v>
      </c>
      <c r="L511" s="2" t="str">
        <f>_xlfn.XLOOKUP(OrderData[[#This Row],[Product ID]],products!A:A,products!C:C)</f>
        <v>D</v>
      </c>
      <c r="M511" s="2">
        <f>_xlfn.XLOOKUP(OrderData[[#This Row],[Product ID]],products!A:A,products!D:D)</f>
        <v>1</v>
      </c>
    </row>
    <row r="512" spans="1:13" x14ac:dyDescent="0.25">
      <c r="A512" s="2" t="s">
        <v>1017</v>
      </c>
      <c r="B512" s="3">
        <v>43803</v>
      </c>
      <c r="C512" s="2" t="s">
        <v>1018</v>
      </c>
      <c r="D512" t="s">
        <v>195</v>
      </c>
      <c r="E512" s="2" t="str" cm="1">
        <f t="array" ref="E512">_xlfn.XLOOKUP(OrderData[[#This Row],[Customer ID]],Table2_1[[#All],[Customer ID]],Table2_1[[#All],[Customer Name]])</f>
        <v>Camellia Kid</v>
      </c>
      <c r="F512" s="2">
        <v>3</v>
      </c>
      <c r="G512" s="2" t="str">
        <f>VLOOKUP(OrderData[[#This Row],[Product ID]],products!A:B,2,0)</f>
        <v>Rob</v>
      </c>
      <c r="H512" s="2">
        <f>_xlfn.XLOOKUP(D512, products!A:A, products!E:E)</f>
        <v>3.5849999999999995</v>
      </c>
      <c r="I512" s="2">
        <f>OrderData[[#This Row],[Quantity]]*OrderData[[#This Row],[Unit Price]]</f>
        <v>10.754999999999999</v>
      </c>
      <c r="J512" s="2" t="str">
        <f>_xlfn.XLOOKUP(OrderData[[#This Row],[Customer ID]],Table2_1[Customer ID],Table2_1[Country])</f>
        <v>Ireland</v>
      </c>
      <c r="K512" s="2" t="str" cm="1">
        <f t="array" ref="K512">_xlfn.XLOOKUP(OrderData[[#This Row],[Customer ID]],Table2_1[[#All],[Customer ID]],Table2_1[[#All],[Loyalty Card]])</f>
        <v>Yes</v>
      </c>
      <c r="L512" s="2" t="str">
        <f>_xlfn.XLOOKUP(OrderData[[#This Row],[Product ID]],products!A:A,products!C:C)</f>
        <v>L</v>
      </c>
      <c r="M512" s="2">
        <f>_xlfn.XLOOKUP(OrderData[[#This Row],[Product ID]],products!A:A,products!D:D)</f>
        <v>0.2</v>
      </c>
    </row>
    <row r="513" spans="1:13" x14ac:dyDescent="0.25">
      <c r="A513" s="2" t="s">
        <v>1019</v>
      </c>
      <c r="B513" s="3">
        <v>44043</v>
      </c>
      <c r="C513" s="2" t="s">
        <v>1020</v>
      </c>
      <c r="D513" t="s">
        <v>57</v>
      </c>
      <c r="E513" s="2" t="str" cm="1">
        <f t="array" ref="E513">_xlfn.XLOOKUP(OrderData[[#This Row],[Customer ID]],Table2_1[[#All],[Customer ID]],Table2_1[[#All],[Customer Name]])</f>
        <v>Carolann Beine</v>
      </c>
      <c r="F513" s="2">
        <v>4</v>
      </c>
      <c r="G513" s="2" t="str">
        <f>VLOOKUP(OrderData[[#This Row],[Product ID]],products!A:B,2,0)</f>
        <v>Ara</v>
      </c>
      <c r="H513" s="2">
        <f>_xlfn.XLOOKUP(D513, products!A:A, products!E:E)</f>
        <v>3.375</v>
      </c>
      <c r="I513" s="2">
        <f>OrderData[[#This Row],[Quantity]]*OrderData[[#This Row],[Unit Price]]</f>
        <v>13.5</v>
      </c>
      <c r="J513" s="2" t="str">
        <f>_xlfn.XLOOKUP(OrderData[[#This Row],[Customer ID]],Table2_1[Customer ID],Table2_1[Country])</f>
        <v>United States</v>
      </c>
      <c r="K513" s="2" t="str" cm="1">
        <f t="array" ref="K513">_xlfn.XLOOKUP(OrderData[[#This Row],[Customer ID]],Table2_1[[#All],[Customer ID]],Table2_1[[#All],[Loyalty Card]])</f>
        <v>Yes</v>
      </c>
      <c r="L513" s="2" t="str">
        <f>_xlfn.XLOOKUP(OrderData[[#This Row],[Product ID]],products!A:A,products!C:C)</f>
        <v>M</v>
      </c>
      <c r="M513" s="2">
        <f>_xlfn.XLOOKUP(OrderData[[#This Row],[Product ID]],products!A:A,products!D:D)</f>
        <v>0.2</v>
      </c>
    </row>
    <row r="514" spans="1:13" x14ac:dyDescent="0.25">
      <c r="A514" s="2" t="s">
        <v>1021</v>
      </c>
      <c r="B514" s="3">
        <v>43535</v>
      </c>
      <c r="C514" s="2" t="s">
        <v>1022</v>
      </c>
      <c r="D514" t="s">
        <v>145</v>
      </c>
      <c r="E514" s="2" t="str" cm="1">
        <f t="array" ref="E514">_xlfn.XLOOKUP(OrderData[[#This Row],[Customer ID]],Table2_1[[#All],[Customer ID]],Table2_1[[#All],[Customer Name]])</f>
        <v>Celia Bakeup</v>
      </c>
      <c r="F514" s="2">
        <v>3</v>
      </c>
      <c r="G514" s="2" t="str">
        <f>VLOOKUP(OrderData[[#This Row],[Product ID]],products!A:B,2,0)</f>
        <v>Lib</v>
      </c>
      <c r="H514" s="2">
        <f>_xlfn.XLOOKUP(D514, products!A:A, products!E:E)</f>
        <v>15.85</v>
      </c>
      <c r="I514" s="2">
        <f>OrderData[[#This Row],[Quantity]]*OrderData[[#This Row],[Unit Price]]</f>
        <v>47.55</v>
      </c>
      <c r="J514" s="2" t="str">
        <f>_xlfn.XLOOKUP(OrderData[[#This Row],[Customer ID]],Table2_1[Customer ID],Table2_1[Country])</f>
        <v>United States</v>
      </c>
      <c r="K514" s="2" t="str" cm="1">
        <f t="array" ref="K514">_xlfn.XLOOKUP(OrderData[[#This Row],[Customer ID]],Table2_1[[#All],[Customer ID]],Table2_1[[#All],[Loyalty Card]])</f>
        <v>No</v>
      </c>
      <c r="L514" s="2" t="str">
        <f>_xlfn.XLOOKUP(OrderData[[#This Row],[Product ID]],products!A:A,products!C:C)</f>
        <v>L</v>
      </c>
      <c r="M514" s="2">
        <f>_xlfn.XLOOKUP(OrderData[[#This Row],[Product ID]],products!A:A,products!D:D)</f>
        <v>1</v>
      </c>
    </row>
    <row r="515" spans="1:13" x14ac:dyDescent="0.25">
      <c r="A515" s="2" t="s">
        <v>1023</v>
      </c>
      <c r="B515" s="3">
        <v>44691</v>
      </c>
      <c r="C515" s="2" t="s">
        <v>1024</v>
      </c>
      <c r="D515" t="s">
        <v>145</v>
      </c>
      <c r="E515" s="2" t="str" cm="1">
        <f t="array" ref="E515">_xlfn.XLOOKUP(OrderData[[#This Row],[Customer ID]],Table2_1[[#All],[Customer ID]],Table2_1[[#All],[Customer Name]])</f>
        <v>Nataniel Helkin</v>
      </c>
      <c r="F515" s="2">
        <v>5</v>
      </c>
      <c r="G515" s="2" t="str">
        <f>VLOOKUP(OrderData[[#This Row],[Product ID]],products!A:B,2,0)</f>
        <v>Lib</v>
      </c>
      <c r="H515" s="2">
        <f>_xlfn.XLOOKUP(D515, products!A:A, products!E:E)</f>
        <v>15.85</v>
      </c>
      <c r="I515" s="2">
        <f>OrderData[[#This Row],[Quantity]]*OrderData[[#This Row],[Unit Price]]</f>
        <v>79.25</v>
      </c>
      <c r="J515" s="2" t="str">
        <f>_xlfn.XLOOKUP(OrderData[[#This Row],[Customer ID]],Table2_1[Customer ID],Table2_1[Country])</f>
        <v>United States</v>
      </c>
      <c r="K515" s="2" t="str" cm="1">
        <f t="array" ref="K515">_xlfn.XLOOKUP(OrderData[[#This Row],[Customer ID]],Table2_1[[#All],[Customer ID]],Table2_1[[#All],[Loyalty Card]])</f>
        <v>No</v>
      </c>
      <c r="L515" s="2" t="str">
        <f>_xlfn.XLOOKUP(OrderData[[#This Row],[Product ID]],products!A:A,products!C:C)</f>
        <v>L</v>
      </c>
      <c r="M515" s="2">
        <f>_xlfn.XLOOKUP(OrderData[[#This Row],[Product ID]],products!A:A,products!D:D)</f>
        <v>1</v>
      </c>
    </row>
    <row r="516" spans="1:13" x14ac:dyDescent="0.25">
      <c r="A516" s="2" t="s">
        <v>1025</v>
      </c>
      <c r="B516" s="3">
        <v>44555</v>
      </c>
      <c r="C516" s="2" t="s">
        <v>1026</v>
      </c>
      <c r="D516" t="s">
        <v>90</v>
      </c>
      <c r="E516" s="2" t="str" cm="1">
        <f t="array" ref="E516">_xlfn.XLOOKUP(OrderData[[#This Row],[Customer ID]],Table2_1[[#All],[Customer ID]],Table2_1[[#All],[Customer Name]])</f>
        <v>Pippo Witherington</v>
      </c>
      <c r="F516" s="2">
        <v>6</v>
      </c>
      <c r="G516" s="2" t="str">
        <f>VLOOKUP(OrderData[[#This Row],[Product ID]],products!A:B,2,0)</f>
        <v>Lib</v>
      </c>
      <c r="H516" s="2">
        <f>_xlfn.XLOOKUP(D516, products!A:A, products!E:E)</f>
        <v>4.3650000000000002</v>
      </c>
      <c r="I516" s="2">
        <f>OrderData[[#This Row],[Quantity]]*OrderData[[#This Row],[Unit Price]]</f>
        <v>26.19</v>
      </c>
      <c r="J516" s="2" t="str">
        <f>_xlfn.XLOOKUP(OrderData[[#This Row],[Customer ID]],Table2_1[Customer ID],Table2_1[Country])</f>
        <v>United States</v>
      </c>
      <c r="K516" s="2" t="str" cm="1">
        <f t="array" ref="K516">_xlfn.XLOOKUP(OrderData[[#This Row],[Customer ID]],Table2_1[[#All],[Customer ID]],Table2_1[[#All],[Loyalty Card]])</f>
        <v>Yes</v>
      </c>
      <c r="L516" s="2" t="str">
        <f>_xlfn.XLOOKUP(OrderData[[#This Row],[Product ID]],products!A:A,products!C:C)</f>
        <v>M</v>
      </c>
      <c r="M516" s="2">
        <f>_xlfn.XLOOKUP(OrderData[[#This Row],[Product ID]],products!A:A,products!D:D)</f>
        <v>0.2</v>
      </c>
    </row>
    <row r="517" spans="1:13" x14ac:dyDescent="0.25">
      <c r="A517" s="2" t="s">
        <v>1027</v>
      </c>
      <c r="B517" s="3">
        <v>44673</v>
      </c>
      <c r="C517" s="2" t="s">
        <v>1028</v>
      </c>
      <c r="D517" t="s">
        <v>170</v>
      </c>
      <c r="E517" s="2" t="str" cm="1">
        <f t="array" ref="E517">_xlfn.XLOOKUP(OrderData[[#This Row],[Customer ID]],Table2_1[[#All],[Customer ID]],Table2_1[[#All],[Customer Name]])</f>
        <v>Tildie Tilzey</v>
      </c>
      <c r="F517" s="2">
        <v>3</v>
      </c>
      <c r="G517" s="2" t="str">
        <f>VLOOKUP(OrderData[[#This Row],[Product ID]],products!A:B,2,0)</f>
        <v>Rob</v>
      </c>
      <c r="H517" s="2">
        <f>_xlfn.XLOOKUP(D517, products!A:A, products!E:E)</f>
        <v>7.169999999999999</v>
      </c>
      <c r="I517" s="2">
        <f>OrderData[[#This Row],[Quantity]]*OrderData[[#This Row],[Unit Price]]</f>
        <v>21.509999999999998</v>
      </c>
      <c r="J517" s="2" t="str">
        <f>_xlfn.XLOOKUP(OrderData[[#This Row],[Customer ID]],Table2_1[Customer ID],Table2_1[Country])</f>
        <v>United States</v>
      </c>
      <c r="K517" s="2" t="str" cm="1">
        <f t="array" ref="K517">_xlfn.XLOOKUP(OrderData[[#This Row],[Customer ID]],Table2_1[[#All],[Customer ID]],Table2_1[[#All],[Loyalty Card]])</f>
        <v>No</v>
      </c>
      <c r="L517" s="2" t="str">
        <f>_xlfn.XLOOKUP(OrderData[[#This Row],[Product ID]],products!A:A,products!C:C)</f>
        <v>L</v>
      </c>
      <c r="M517" s="2">
        <f>_xlfn.XLOOKUP(OrderData[[#This Row],[Product ID]],products!A:A,products!D:D)</f>
        <v>0.5</v>
      </c>
    </row>
    <row r="518" spans="1:13" x14ac:dyDescent="0.25">
      <c r="A518" s="2" t="s">
        <v>1029</v>
      </c>
      <c r="B518" s="3">
        <v>44723</v>
      </c>
      <c r="C518" s="2" t="s">
        <v>1030</v>
      </c>
      <c r="D518" t="s">
        <v>48</v>
      </c>
      <c r="E518" s="2" t="str" cm="1">
        <f t="array" ref="E518">_xlfn.XLOOKUP(OrderData[[#This Row],[Customer ID]],Table2_1[[#All],[Customer ID]],Table2_1[[#All],[Customer Name]])</f>
        <v>Cindra Burling</v>
      </c>
      <c r="F518" s="2">
        <v>5</v>
      </c>
      <c r="G518" s="2" t="str">
        <f>VLOOKUP(OrderData[[#This Row],[Product ID]],products!A:B,2,0)</f>
        <v>Rob</v>
      </c>
      <c r="H518" s="2">
        <f>_xlfn.XLOOKUP(D518, products!A:A, products!E:E)</f>
        <v>20.584999999999997</v>
      </c>
      <c r="I518" s="2">
        <f>OrderData[[#This Row],[Quantity]]*OrderData[[#This Row],[Unit Price]]</f>
        <v>102.92499999999998</v>
      </c>
      <c r="J518" s="2" t="str">
        <f>_xlfn.XLOOKUP(OrderData[[#This Row],[Customer ID]],Table2_1[Customer ID],Table2_1[Country])</f>
        <v>United States</v>
      </c>
      <c r="K518" s="2" t="str" cm="1">
        <f t="array" ref="K518">_xlfn.XLOOKUP(OrderData[[#This Row],[Customer ID]],Table2_1[[#All],[Customer ID]],Table2_1[[#All],[Loyalty Card]])</f>
        <v>Yes</v>
      </c>
      <c r="L518" s="2" t="str">
        <f>_xlfn.XLOOKUP(OrderData[[#This Row],[Product ID]],products!A:A,products!C:C)</f>
        <v>D</v>
      </c>
      <c r="M518" s="2">
        <f>_xlfn.XLOOKUP(OrderData[[#This Row],[Product ID]],products!A:A,products!D:D)</f>
        <v>2.5</v>
      </c>
    </row>
    <row r="519" spans="1:13" x14ac:dyDescent="0.25">
      <c r="A519" s="2" t="s">
        <v>1031</v>
      </c>
      <c r="B519" s="3">
        <v>44678</v>
      </c>
      <c r="C519" s="2" t="s">
        <v>1032</v>
      </c>
      <c r="D519" t="s">
        <v>51</v>
      </c>
      <c r="E519" s="2" t="str" cm="1">
        <f t="array" ref="E519">_xlfn.XLOOKUP(OrderData[[#This Row],[Customer ID]],Table2_1[[#All],[Customer ID]],Table2_1[[#All],[Customer Name]])</f>
        <v>Channa Belamy</v>
      </c>
      <c r="F519" s="2">
        <v>2</v>
      </c>
      <c r="G519" s="2" t="str">
        <f>VLOOKUP(OrderData[[#This Row],[Product ID]],products!A:B,2,0)</f>
        <v>Lib</v>
      </c>
      <c r="H519" s="2">
        <f>_xlfn.XLOOKUP(D519, products!A:A, products!E:E)</f>
        <v>3.8849999999999998</v>
      </c>
      <c r="I519" s="2">
        <f>OrderData[[#This Row],[Quantity]]*OrderData[[#This Row],[Unit Price]]</f>
        <v>7.77</v>
      </c>
      <c r="J519" s="2" t="str">
        <f>_xlfn.XLOOKUP(OrderData[[#This Row],[Customer ID]],Table2_1[Customer ID],Table2_1[Country])</f>
        <v>United States</v>
      </c>
      <c r="K519" s="2" t="str" cm="1">
        <f t="array" ref="K519">_xlfn.XLOOKUP(OrderData[[#This Row],[Customer ID]],Table2_1[[#All],[Customer ID]],Table2_1[[#All],[Loyalty Card]])</f>
        <v>No</v>
      </c>
      <c r="L519" s="2" t="str">
        <f>_xlfn.XLOOKUP(OrderData[[#This Row],[Product ID]],products!A:A,products!C:C)</f>
        <v>D</v>
      </c>
      <c r="M519" s="2">
        <f>_xlfn.XLOOKUP(OrderData[[#This Row],[Product ID]],products!A:A,products!D:D)</f>
        <v>0.2</v>
      </c>
    </row>
    <row r="520" spans="1:13" x14ac:dyDescent="0.25">
      <c r="A520" s="2" t="s">
        <v>1033</v>
      </c>
      <c r="B520" s="3">
        <v>44194</v>
      </c>
      <c r="C520" s="2" t="s">
        <v>1034</v>
      </c>
      <c r="D520" t="s">
        <v>543</v>
      </c>
      <c r="E520" s="2" t="str" cm="1">
        <f t="array" ref="E520">_xlfn.XLOOKUP(OrderData[[#This Row],[Customer ID]],Table2_1[[#All],[Customer ID]],Table2_1[[#All],[Customer Name]])</f>
        <v>Karl Imorts</v>
      </c>
      <c r="F520" s="2">
        <v>5</v>
      </c>
      <c r="G520" s="2" t="str">
        <f>VLOOKUP(OrderData[[#This Row],[Product ID]],products!A:B,2,0)</f>
        <v>Exc</v>
      </c>
      <c r="H520" s="2">
        <f>_xlfn.XLOOKUP(D520, products!A:A, products!E:E)</f>
        <v>27.945</v>
      </c>
      <c r="I520" s="2">
        <f>OrderData[[#This Row],[Quantity]]*OrderData[[#This Row],[Unit Price]]</f>
        <v>139.72499999999999</v>
      </c>
      <c r="J520" s="2" t="str">
        <f>_xlfn.XLOOKUP(OrderData[[#This Row],[Customer ID]],Table2_1[Customer ID],Table2_1[Country])</f>
        <v>United States</v>
      </c>
      <c r="K520" s="2" t="str" cm="1">
        <f t="array" ref="K520">_xlfn.XLOOKUP(OrderData[[#This Row],[Customer ID]],Table2_1[[#All],[Customer ID]],Table2_1[[#All],[Loyalty Card]])</f>
        <v>No</v>
      </c>
      <c r="L520" s="2" t="str">
        <f>_xlfn.XLOOKUP(OrderData[[#This Row],[Product ID]],products!A:A,products!C:C)</f>
        <v>D</v>
      </c>
      <c r="M520" s="2">
        <f>_xlfn.XLOOKUP(OrderData[[#This Row],[Product ID]],products!A:A,products!D:D)</f>
        <v>2.5</v>
      </c>
    </row>
    <row r="521" spans="1:13" x14ac:dyDescent="0.25">
      <c r="A521" s="2" t="s">
        <v>1035</v>
      </c>
      <c r="B521" s="3">
        <v>44026</v>
      </c>
      <c r="C521" s="2" t="s">
        <v>1001</v>
      </c>
      <c r="D521" t="s">
        <v>85</v>
      </c>
      <c r="E521" s="2" t="str" cm="1">
        <f t="array" ref="E521">_xlfn.XLOOKUP(OrderData[[#This Row],[Customer ID]],Table2_1[[#All],[Customer ID]],Table2_1[[#All],[Customer Name]])</f>
        <v>Marja Urion</v>
      </c>
      <c r="F521" s="2">
        <v>2</v>
      </c>
      <c r="G521" s="2" t="str">
        <f>VLOOKUP(OrderData[[#This Row],[Product ID]],products!A:B,2,0)</f>
        <v>Ara</v>
      </c>
      <c r="H521" s="2">
        <f>_xlfn.XLOOKUP(D521, products!A:A, products!E:E)</f>
        <v>5.97</v>
      </c>
      <c r="I521" s="2">
        <f>OrderData[[#This Row],[Quantity]]*OrderData[[#This Row],[Unit Price]]</f>
        <v>11.94</v>
      </c>
      <c r="J521" s="2" t="str">
        <f>_xlfn.XLOOKUP(OrderData[[#This Row],[Customer ID]],Table2_1[Customer ID],Table2_1[Country])</f>
        <v>Ireland</v>
      </c>
      <c r="K521" s="2" t="str" cm="1">
        <f t="array" ref="K521">_xlfn.XLOOKUP(OrderData[[#This Row],[Customer ID]],Table2_1[[#All],[Customer ID]],Table2_1[[#All],[Loyalty Card]])</f>
        <v>Yes</v>
      </c>
      <c r="L521" s="2" t="str">
        <f>_xlfn.XLOOKUP(OrderData[[#This Row],[Product ID]],products!A:A,products!C:C)</f>
        <v>D</v>
      </c>
      <c r="M521" s="2">
        <f>_xlfn.XLOOKUP(OrderData[[#This Row],[Product ID]],products!A:A,products!D:D)</f>
        <v>0.5</v>
      </c>
    </row>
    <row r="522" spans="1:13" x14ac:dyDescent="0.25">
      <c r="A522" s="2" t="s">
        <v>1036</v>
      </c>
      <c r="B522" s="3">
        <v>44446</v>
      </c>
      <c r="C522" s="2" t="s">
        <v>1037</v>
      </c>
      <c r="D522" t="s">
        <v>51</v>
      </c>
      <c r="E522" s="2" t="str" cm="1">
        <f t="array" ref="E522">_xlfn.XLOOKUP(OrderData[[#This Row],[Customer ID]],Table2_1[[#All],[Customer ID]],Table2_1[[#All],[Customer Name]])</f>
        <v>Mag Armistead</v>
      </c>
      <c r="F522" s="2">
        <v>1</v>
      </c>
      <c r="G522" s="2" t="str">
        <f>VLOOKUP(OrderData[[#This Row],[Product ID]],products!A:B,2,0)</f>
        <v>Lib</v>
      </c>
      <c r="H522" s="2">
        <f>_xlfn.XLOOKUP(D522, products!A:A, products!E:E)</f>
        <v>3.8849999999999998</v>
      </c>
      <c r="I522" s="2">
        <f>OrderData[[#This Row],[Quantity]]*OrderData[[#This Row],[Unit Price]]</f>
        <v>3.8849999999999998</v>
      </c>
      <c r="J522" s="2" t="str">
        <f>_xlfn.XLOOKUP(OrderData[[#This Row],[Customer ID]],Table2_1[Customer ID],Table2_1[Country])</f>
        <v>United States</v>
      </c>
      <c r="K522" s="2" t="str" cm="1">
        <f t="array" ref="K522">_xlfn.XLOOKUP(OrderData[[#This Row],[Customer ID]],Table2_1[[#All],[Customer ID]],Table2_1[[#All],[Loyalty Card]])</f>
        <v>No</v>
      </c>
      <c r="L522" s="2" t="str">
        <f>_xlfn.XLOOKUP(OrderData[[#This Row],[Product ID]],products!A:A,products!C:C)</f>
        <v>D</v>
      </c>
      <c r="M522" s="2">
        <f>_xlfn.XLOOKUP(OrderData[[#This Row],[Product ID]],products!A:A,products!D:D)</f>
        <v>0.2</v>
      </c>
    </row>
    <row r="523" spans="1:13" x14ac:dyDescent="0.25">
      <c r="A523" s="2" t="s">
        <v>1036</v>
      </c>
      <c r="B523" s="3">
        <v>44446</v>
      </c>
      <c r="C523" s="2" t="s">
        <v>1037</v>
      </c>
      <c r="D523" t="s">
        <v>15</v>
      </c>
      <c r="E523" s="2" t="str" cm="1">
        <f t="array" ref="E523">_xlfn.XLOOKUP(OrderData[[#This Row],[Customer ID]],Table2_1[[#All],[Customer ID]],Table2_1[[#All],[Customer Name]])</f>
        <v>Mag Armistead</v>
      </c>
      <c r="F523" s="2">
        <v>4</v>
      </c>
      <c r="G523" s="2" t="str">
        <f>VLOOKUP(OrderData[[#This Row],[Product ID]],products!A:B,2,0)</f>
        <v>Rob</v>
      </c>
      <c r="H523" s="2">
        <f>_xlfn.XLOOKUP(D523, products!A:A, products!E:E)</f>
        <v>9.9499999999999993</v>
      </c>
      <c r="I523" s="2">
        <f>OrderData[[#This Row],[Quantity]]*OrderData[[#This Row],[Unit Price]]</f>
        <v>39.799999999999997</v>
      </c>
      <c r="J523" s="2" t="str">
        <f>_xlfn.XLOOKUP(OrderData[[#This Row],[Customer ID]],Table2_1[Customer ID],Table2_1[Country])</f>
        <v>United States</v>
      </c>
      <c r="K523" s="2" t="str" cm="1">
        <f t="array" ref="K523">_xlfn.XLOOKUP(OrderData[[#This Row],[Customer ID]],Table2_1[[#All],[Customer ID]],Table2_1[[#All],[Loyalty Card]])</f>
        <v>No</v>
      </c>
      <c r="L523" s="2" t="str">
        <f>_xlfn.XLOOKUP(OrderData[[#This Row],[Product ID]],products!A:A,products!C:C)</f>
        <v>M</v>
      </c>
      <c r="M523" s="2">
        <f>_xlfn.XLOOKUP(OrderData[[#This Row],[Product ID]],products!A:A,products!D:D)</f>
        <v>1</v>
      </c>
    </row>
    <row r="524" spans="1:13" x14ac:dyDescent="0.25">
      <c r="A524" s="2" t="s">
        <v>1038</v>
      </c>
      <c r="B524" s="3">
        <v>43625</v>
      </c>
      <c r="C524" s="2" t="s">
        <v>1039</v>
      </c>
      <c r="D524" t="s">
        <v>35</v>
      </c>
      <c r="E524" s="2" t="str" cm="1">
        <f t="array" ref="E524">_xlfn.XLOOKUP(OrderData[[#This Row],[Customer ID]],Table2_1[[#All],[Customer ID]],Table2_1[[#All],[Customer Name]])</f>
        <v>Vasili Upstone</v>
      </c>
      <c r="F524" s="2">
        <v>5</v>
      </c>
      <c r="G524" s="2" t="str">
        <f>VLOOKUP(OrderData[[#This Row],[Product ID]],products!A:B,2,0)</f>
        <v>Rob</v>
      </c>
      <c r="H524" s="2">
        <f>_xlfn.XLOOKUP(D524, products!A:A, products!E:E)</f>
        <v>5.97</v>
      </c>
      <c r="I524" s="2">
        <f>OrderData[[#This Row],[Quantity]]*OrderData[[#This Row],[Unit Price]]</f>
        <v>29.849999999999998</v>
      </c>
      <c r="J524" s="2" t="str">
        <f>_xlfn.XLOOKUP(OrderData[[#This Row],[Customer ID]],Table2_1[Customer ID],Table2_1[Country])</f>
        <v>United States</v>
      </c>
      <c r="K524" s="2" t="str" cm="1">
        <f t="array" ref="K524">_xlfn.XLOOKUP(OrderData[[#This Row],[Customer ID]],Table2_1[[#All],[Customer ID]],Table2_1[[#All],[Loyalty Card]])</f>
        <v>No</v>
      </c>
      <c r="L524" s="2" t="str">
        <f>_xlfn.XLOOKUP(OrderData[[#This Row],[Product ID]],products!A:A,products!C:C)</f>
        <v>M</v>
      </c>
      <c r="M524" s="2">
        <f>_xlfn.XLOOKUP(OrderData[[#This Row],[Product ID]],products!A:A,products!D:D)</f>
        <v>0.5</v>
      </c>
    </row>
    <row r="525" spans="1:13" x14ac:dyDescent="0.25">
      <c r="A525" s="2" t="s">
        <v>1040</v>
      </c>
      <c r="B525" s="3">
        <v>44129</v>
      </c>
      <c r="C525" s="2" t="s">
        <v>1041</v>
      </c>
      <c r="D525" t="s">
        <v>122</v>
      </c>
      <c r="E525" s="2" t="str" cm="1">
        <f t="array" ref="E525">_xlfn.XLOOKUP(OrderData[[#This Row],[Customer ID]],Table2_1[[#All],[Customer ID]],Table2_1[[#All],[Customer Name]])</f>
        <v>Berty Beelby</v>
      </c>
      <c r="F525" s="2">
        <v>1</v>
      </c>
      <c r="G525" s="2" t="str">
        <f>VLOOKUP(OrderData[[#This Row],[Product ID]],products!A:B,2,0)</f>
        <v>Lib</v>
      </c>
      <c r="H525" s="2">
        <f>_xlfn.XLOOKUP(D525, products!A:A, products!E:E)</f>
        <v>29.784999999999997</v>
      </c>
      <c r="I525" s="2">
        <f>OrderData[[#This Row],[Quantity]]*OrderData[[#This Row],[Unit Price]]</f>
        <v>29.784999999999997</v>
      </c>
      <c r="J525" s="2" t="str">
        <f>_xlfn.XLOOKUP(OrderData[[#This Row],[Customer ID]],Table2_1[Customer ID],Table2_1[Country])</f>
        <v>Ireland</v>
      </c>
      <c r="K525" s="2" t="str" cm="1">
        <f t="array" ref="K525">_xlfn.XLOOKUP(OrderData[[#This Row],[Customer ID]],Table2_1[[#All],[Customer ID]],Table2_1[[#All],[Loyalty Card]])</f>
        <v>No</v>
      </c>
      <c r="L525" s="2" t="str">
        <f>_xlfn.XLOOKUP(OrderData[[#This Row],[Product ID]],products!A:A,products!C:C)</f>
        <v>D</v>
      </c>
      <c r="M525" s="2">
        <f>_xlfn.XLOOKUP(OrderData[[#This Row],[Product ID]],products!A:A,products!D:D)</f>
        <v>2.5</v>
      </c>
    </row>
    <row r="526" spans="1:13" x14ac:dyDescent="0.25">
      <c r="A526" s="2" t="s">
        <v>1042</v>
      </c>
      <c r="B526" s="3">
        <v>44255</v>
      </c>
      <c r="C526" s="2" t="s">
        <v>1043</v>
      </c>
      <c r="D526" t="s">
        <v>117</v>
      </c>
      <c r="E526" s="2" t="str" cm="1">
        <f t="array" ref="E526">_xlfn.XLOOKUP(OrderData[[#This Row],[Customer ID]],Table2_1[[#All],[Customer ID]],Table2_1[[#All],[Customer Name]])</f>
        <v>Erny Stenyng</v>
      </c>
      <c r="F526" s="2">
        <v>2</v>
      </c>
      <c r="G526" s="2" t="str">
        <f>VLOOKUP(OrderData[[#This Row],[Product ID]],products!A:B,2,0)</f>
        <v>Lib</v>
      </c>
      <c r="H526" s="2">
        <f>_xlfn.XLOOKUP(D526, products!A:A, products!E:E)</f>
        <v>36.454999999999998</v>
      </c>
      <c r="I526" s="2">
        <f>OrderData[[#This Row],[Quantity]]*OrderData[[#This Row],[Unit Price]]</f>
        <v>72.91</v>
      </c>
      <c r="J526" s="2" t="str">
        <f>_xlfn.XLOOKUP(OrderData[[#This Row],[Customer ID]],Table2_1[Customer ID],Table2_1[Country])</f>
        <v>United States</v>
      </c>
      <c r="K526" s="2" t="str" cm="1">
        <f t="array" ref="K526">_xlfn.XLOOKUP(OrderData[[#This Row],[Customer ID]],Table2_1[[#All],[Customer ID]],Table2_1[[#All],[Loyalty Card]])</f>
        <v>No</v>
      </c>
      <c r="L526" s="2" t="str">
        <f>_xlfn.XLOOKUP(OrderData[[#This Row],[Product ID]],products!A:A,products!C:C)</f>
        <v>L</v>
      </c>
      <c r="M526" s="2">
        <f>_xlfn.XLOOKUP(OrderData[[#This Row],[Product ID]],products!A:A,products!D:D)</f>
        <v>2.5</v>
      </c>
    </row>
    <row r="527" spans="1:13" x14ac:dyDescent="0.25">
      <c r="A527" s="2" t="s">
        <v>1044</v>
      </c>
      <c r="B527" s="3">
        <v>44038</v>
      </c>
      <c r="C527" s="2" t="s">
        <v>1045</v>
      </c>
      <c r="D527" t="s">
        <v>114</v>
      </c>
      <c r="E527" s="2" t="str" cm="1">
        <f t="array" ref="E527">_xlfn.XLOOKUP(OrderData[[#This Row],[Customer ID]],Table2_1[[#All],[Customer ID]],Table2_1[[#All],[Customer Name]])</f>
        <v>Edin Yantsurev</v>
      </c>
      <c r="F527" s="2">
        <v>5</v>
      </c>
      <c r="G527" s="2" t="str">
        <f>VLOOKUP(OrderData[[#This Row],[Product ID]],products!A:B,2,0)</f>
        <v>Rob</v>
      </c>
      <c r="H527" s="2">
        <f>_xlfn.XLOOKUP(D527, products!A:A, products!E:E)</f>
        <v>2.6849999999999996</v>
      </c>
      <c r="I527" s="2">
        <f>OrderData[[#This Row],[Quantity]]*OrderData[[#This Row],[Unit Price]]</f>
        <v>13.424999999999997</v>
      </c>
      <c r="J527" s="2" t="str">
        <f>_xlfn.XLOOKUP(OrderData[[#This Row],[Customer ID]],Table2_1[Customer ID],Table2_1[Country])</f>
        <v>United States</v>
      </c>
      <c r="K527" s="2" t="str" cm="1">
        <f t="array" ref="K527">_xlfn.XLOOKUP(OrderData[[#This Row],[Customer ID]],Table2_1[[#All],[Customer ID]],Table2_1[[#All],[Loyalty Card]])</f>
        <v>Yes</v>
      </c>
      <c r="L527" s="2" t="str">
        <f>_xlfn.XLOOKUP(OrderData[[#This Row],[Product ID]],products!A:A,products!C:C)</f>
        <v>D</v>
      </c>
      <c r="M527" s="2">
        <f>_xlfn.XLOOKUP(OrderData[[#This Row],[Product ID]],products!A:A,products!D:D)</f>
        <v>0.2</v>
      </c>
    </row>
    <row r="528" spans="1:13" x14ac:dyDescent="0.25">
      <c r="A528" s="2" t="s">
        <v>1046</v>
      </c>
      <c r="B528" s="3">
        <v>44717</v>
      </c>
      <c r="C528" s="2" t="s">
        <v>1047</v>
      </c>
      <c r="D528" t="s">
        <v>125</v>
      </c>
      <c r="E528" s="2" t="str" cm="1">
        <f t="array" ref="E528">_xlfn.XLOOKUP(OrderData[[#This Row],[Customer ID]],Table2_1[[#All],[Customer ID]],Table2_1[[#All],[Customer Name]])</f>
        <v>Webb Speechly</v>
      </c>
      <c r="F528" s="2">
        <v>4</v>
      </c>
      <c r="G528" s="2" t="str">
        <f>VLOOKUP(OrderData[[#This Row],[Product ID]],products!A:B,2,0)</f>
        <v>Exc</v>
      </c>
      <c r="H528" s="2">
        <f>_xlfn.XLOOKUP(D528, products!A:A, products!E:E)</f>
        <v>31.624999999999996</v>
      </c>
      <c r="I528" s="2">
        <f>OrderData[[#This Row],[Quantity]]*OrderData[[#This Row],[Unit Price]]</f>
        <v>126.49999999999999</v>
      </c>
      <c r="J528" s="2" t="str">
        <f>_xlfn.XLOOKUP(OrderData[[#This Row],[Customer ID]],Table2_1[Customer ID],Table2_1[Country])</f>
        <v>United States</v>
      </c>
      <c r="K528" s="2" t="str" cm="1">
        <f t="array" ref="K528">_xlfn.XLOOKUP(OrderData[[#This Row],[Customer ID]],Table2_1[[#All],[Customer ID]],Table2_1[[#All],[Loyalty Card]])</f>
        <v>Yes</v>
      </c>
      <c r="L528" s="2" t="str">
        <f>_xlfn.XLOOKUP(OrderData[[#This Row],[Product ID]],products!A:A,products!C:C)</f>
        <v>M</v>
      </c>
      <c r="M528" s="2">
        <f>_xlfn.XLOOKUP(OrderData[[#This Row],[Product ID]],products!A:A,products!D:D)</f>
        <v>2.5</v>
      </c>
    </row>
    <row r="529" spans="1:13" x14ac:dyDescent="0.25">
      <c r="A529" s="2" t="s">
        <v>1048</v>
      </c>
      <c r="B529" s="3">
        <v>43517</v>
      </c>
      <c r="C529" s="2" t="s">
        <v>1049</v>
      </c>
      <c r="D529" t="s">
        <v>16</v>
      </c>
      <c r="E529" s="2" t="str" cm="1">
        <f t="array" ref="E529">_xlfn.XLOOKUP(OrderData[[#This Row],[Customer ID]],Table2_1[[#All],[Customer ID]],Table2_1[[#All],[Customer Name]])</f>
        <v>Irvine Phillpot</v>
      </c>
      <c r="F529" s="2">
        <v>5</v>
      </c>
      <c r="G529" s="2" t="str">
        <f>VLOOKUP(OrderData[[#This Row],[Product ID]],products!A:B,2,0)</f>
        <v>Exc</v>
      </c>
      <c r="H529" s="2">
        <f>_xlfn.XLOOKUP(D529, products!A:A, products!E:E)</f>
        <v>8.25</v>
      </c>
      <c r="I529" s="2">
        <f>OrderData[[#This Row],[Quantity]]*OrderData[[#This Row],[Unit Price]]</f>
        <v>41.25</v>
      </c>
      <c r="J529" s="2" t="str">
        <f>_xlfn.XLOOKUP(OrderData[[#This Row],[Customer ID]],Table2_1[Customer ID],Table2_1[Country])</f>
        <v>United Kingdom</v>
      </c>
      <c r="K529" s="2" t="str" cm="1">
        <f t="array" ref="K529">_xlfn.XLOOKUP(OrderData[[#This Row],[Customer ID]],Table2_1[[#All],[Customer ID]],Table2_1[[#All],[Loyalty Card]])</f>
        <v>No</v>
      </c>
      <c r="L529" s="2" t="str">
        <f>_xlfn.XLOOKUP(OrderData[[#This Row],[Product ID]],products!A:A,products!C:C)</f>
        <v>M</v>
      </c>
      <c r="M529" s="2">
        <f>_xlfn.XLOOKUP(OrderData[[#This Row],[Product ID]],products!A:A,products!D:D)</f>
        <v>0.5</v>
      </c>
    </row>
    <row r="530" spans="1:13" x14ac:dyDescent="0.25">
      <c r="A530" s="2" t="s">
        <v>1050</v>
      </c>
      <c r="B530" s="3">
        <v>43926</v>
      </c>
      <c r="C530" s="2" t="s">
        <v>1051</v>
      </c>
      <c r="D530" t="s">
        <v>189</v>
      </c>
      <c r="E530" s="2" t="str" cm="1">
        <f t="array" ref="E530">_xlfn.XLOOKUP(OrderData[[#This Row],[Customer ID]],Table2_1[[#All],[Customer ID]],Table2_1[[#All],[Customer Name]])</f>
        <v>Lem Pennacci</v>
      </c>
      <c r="F530" s="2">
        <v>6</v>
      </c>
      <c r="G530" s="2" t="str">
        <f>VLOOKUP(OrderData[[#This Row],[Product ID]],products!A:B,2,0)</f>
        <v>Exc</v>
      </c>
      <c r="H530" s="2">
        <f>_xlfn.XLOOKUP(D530, products!A:A, products!E:E)</f>
        <v>8.91</v>
      </c>
      <c r="I530" s="2">
        <f>OrderData[[#This Row],[Quantity]]*OrderData[[#This Row],[Unit Price]]</f>
        <v>53.46</v>
      </c>
      <c r="J530" s="2" t="str">
        <f>_xlfn.XLOOKUP(OrderData[[#This Row],[Customer ID]],Table2_1[Customer ID],Table2_1[Country])</f>
        <v>United States</v>
      </c>
      <c r="K530" s="2" t="str" cm="1">
        <f t="array" ref="K530">_xlfn.XLOOKUP(OrderData[[#This Row],[Customer ID]],Table2_1[[#All],[Customer ID]],Table2_1[[#All],[Loyalty Card]])</f>
        <v>No</v>
      </c>
      <c r="L530" s="2" t="str">
        <f>_xlfn.XLOOKUP(OrderData[[#This Row],[Product ID]],products!A:A,products!C:C)</f>
        <v>L</v>
      </c>
      <c r="M530" s="2">
        <f>_xlfn.XLOOKUP(OrderData[[#This Row],[Product ID]],products!A:A,products!D:D)</f>
        <v>0.5</v>
      </c>
    </row>
    <row r="531" spans="1:13" x14ac:dyDescent="0.25">
      <c r="A531" s="2" t="s">
        <v>1052</v>
      </c>
      <c r="B531" s="3">
        <v>43475</v>
      </c>
      <c r="C531" s="2" t="s">
        <v>1053</v>
      </c>
      <c r="D531" t="s">
        <v>15</v>
      </c>
      <c r="E531" s="2" t="str" cm="1">
        <f t="array" ref="E531">_xlfn.XLOOKUP(OrderData[[#This Row],[Customer ID]],Table2_1[[#All],[Customer ID]],Table2_1[[#All],[Customer Name]])</f>
        <v>Starr Arpin</v>
      </c>
      <c r="F531" s="2">
        <v>6</v>
      </c>
      <c r="G531" s="2" t="str">
        <f>VLOOKUP(OrderData[[#This Row],[Product ID]],products!A:B,2,0)</f>
        <v>Rob</v>
      </c>
      <c r="H531" s="2">
        <f>_xlfn.XLOOKUP(D531, products!A:A, products!E:E)</f>
        <v>9.9499999999999993</v>
      </c>
      <c r="I531" s="2">
        <f>OrderData[[#This Row],[Quantity]]*OrderData[[#This Row],[Unit Price]]</f>
        <v>59.699999999999996</v>
      </c>
      <c r="J531" s="2" t="str">
        <f>_xlfn.XLOOKUP(OrderData[[#This Row],[Customer ID]],Table2_1[Customer ID],Table2_1[Country])</f>
        <v>United States</v>
      </c>
      <c r="K531" s="2" t="str" cm="1">
        <f t="array" ref="K531">_xlfn.XLOOKUP(OrderData[[#This Row],[Customer ID]],Table2_1[[#All],[Customer ID]],Table2_1[[#All],[Loyalty Card]])</f>
        <v>No</v>
      </c>
      <c r="L531" s="2" t="str">
        <f>_xlfn.XLOOKUP(OrderData[[#This Row],[Product ID]],products!A:A,products!C:C)</f>
        <v>M</v>
      </c>
      <c r="M531" s="2">
        <f>_xlfn.XLOOKUP(OrderData[[#This Row],[Product ID]],products!A:A,products!D:D)</f>
        <v>1</v>
      </c>
    </row>
    <row r="532" spans="1:13" x14ac:dyDescent="0.25">
      <c r="A532" s="2" t="s">
        <v>1054</v>
      </c>
      <c r="B532" s="3">
        <v>44663</v>
      </c>
      <c r="C532" s="2" t="s">
        <v>1055</v>
      </c>
      <c r="D532" t="s">
        <v>15</v>
      </c>
      <c r="E532" s="2" t="str" cm="1">
        <f t="array" ref="E532">_xlfn.XLOOKUP(OrderData[[#This Row],[Customer ID]],Table2_1[[#All],[Customer ID]],Table2_1[[#All],[Customer Name]])</f>
        <v>Donny Fries</v>
      </c>
      <c r="F532" s="2">
        <v>6</v>
      </c>
      <c r="G532" s="2" t="str">
        <f>VLOOKUP(OrderData[[#This Row],[Product ID]],products!A:B,2,0)</f>
        <v>Rob</v>
      </c>
      <c r="H532" s="2">
        <f>_xlfn.XLOOKUP(D532, products!A:A, products!E:E)</f>
        <v>9.9499999999999993</v>
      </c>
      <c r="I532" s="2">
        <f>OrderData[[#This Row],[Quantity]]*OrderData[[#This Row],[Unit Price]]</f>
        <v>59.699999999999996</v>
      </c>
      <c r="J532" s="2" t="str">
        <f>_xlfn.XLOOKUP(OrderData[[#This Row],[Customer ID]],Table2_1[Customer ID],Table2_1[Country])</f>
        <v>United States</v>
      </c>
      <c r="K532" s="2" t="str" cm="1">
        <f t="array" ref="K532">_xlfn.XLOOKUP(OrderData[[#This Row],[Customer ID]],Table2_1[[#All],[Customer ID]],Table2_1[[#All],[Loyalty Card]])</f>
        <v>No</v>
      </c>
      <c r="L532" s="2" t="str">
        <f>_xlfn.XLOOKUP(OrderData[[#This Row],[Product ID]],products!A:A,products!C:C)</f>
        <v>M</v>
      </c>
      <c r="M532" s="2">
        <f>_xlfn.XLOOKUP(OrderData[[#This Row],[Product ID]],products!A:A,products!D:D)</f>
        <v>1</v>
      </c>
    </row>
    <row r="533" spans="1:13" x14ac:dyDescent="0.25">
      <c r="A533" s="2" t="s">
        <v>1056</v>
      </c>
      <c r="B533" s="3">
        <v>44591</v>
      </c>
      <c r="C533" s="2" t="s">
        <v>1057</v>
      </c>
      <c r="D533" t="s">
        <v>192</v>
      </c>
      <c r="E533" s="2" t="str" cm="1">
        <f t="array" ref="E533">_xlfn.XLOOKUP(OrderData[[#This Row],[Customer ID]],Table2_1[[#All],[Customer ID]],Table2_1[[#All],[Customer Name]])</f>
        <v>Rana Sharer</v>
      </c>
      <c r="F533" s="2">
        <v>5</v>
      </c>
      <c r="G533" s="2" t="str">
        <f>VLOOKUP(OrderData[[#This Row],[Product ID]],products!A:B,2,0)</f>
        <v>Rob</v>
      </c>
      <c r="H533" s="2">
        <f>_xlfn.XLOOKUP(D533, products!A:A, products!E:E)</f>
        <v>8.9499999999999993</v>
      </c>
      <c r="I533" s="2">
        <f>OrderData[[#This Row],[Quantity]]*OrderData[[#This Row],[Unit Price]]</f>
        <v>44.75</v>
      </c>
      <c r="J533" s="2" t="str">
        <f>_xlfn.XLOOKUP(OrderData[[#This Row],[Customer ID]],Table2_1[Customer ID],Table2_1[Country])</f>
        <v>United States</v>
      </c>
      <c r="K533" s="2" t="str" cm="1">
        <f t="array" ref="K533">_xlfn.XLOOKUP(OrderData[[#This Row],[Customer ID]],Table2_1[[#All],[Customer ID]],Table2_1[[#All],[Loyalty Card]])</f>
        <v>No</v>
      </c>
      <c r="L533" s="2" t="str">
        <f>_xlfn.XLOOKUP(OrderData[[#This Row],[Product ID]],products!A:A,products!C:C)</f>
        <v>D</v>
      </c>
      <c r="M533" s="2">
        <f>_xlfn.XLOOKUP(OrderData[[#This Row],[Product ID]],products!A:A,products!D:D)</f>
        <v>1</v>
      </c>
    </row>
    <row r="534" spans="1:13" x14ac:dyDescent="0.25">
      <c r="A534" s="2" t="s">
        <v>1058</v>
      </c>
      <c r="B534" s="3">
        <v>44330</v>
      </c>
      <c r="C534" s="2" t="s">
        <v>1059</v>
      </c>
      <c r="D534" t="s">
        <v>16</v>
      </c>
      <c r="E534" s="2" t="str" cm="1">
        <f t="array" ref="E534">_xlfn.XLOOKUP(OrderData[[#This Row],[Customer ID]],Table2_1[[#All],[Customer ID]],Table2_1[[#All],[Customer Name]])</f>
        <v>Nannie Naseby</v>
      </c>
      <c r="F534" s="2">
        <v>2</v>
      </c>
      <c r="G534" s="2" t="str">
        <f>VLOOKUP(OrderData[[#This Row],[Product ID]],products!A:B,2,0)</f>
        <v>Exc</v>
      </c>
      <c r="H534" s="2">
        <f>_xlfn.XLOOKUP(D534, products!A:A, products!E:E)</f>
        <v>8.25</v>
      </c>
      <c r="I534" s="2">
        <f>OrderData[[#This Row],[Quantity]]*OrderData[[#This Row],[Unit Price]]</f>
        <v>16.5</v>
      </c>
      <c r="J534" s="2" t="str">
        <f>_xlfn.XLOOKUP(OrderData[[#This Row],[Customer ID]],Table2_1[Customer ID],Table2_1[Country])</f>
        <v>United States</v>
      </c>
      <c r="K534" s="2" t="str" cm="1">
        <f t="array" ref="K534">_xlfn.XLOOKUP(OrderData[[#This Row],[Customer ID]],Table2_1[[#All],[Customer ID]],Table2_1[[#All],[Loyalty Card]])</f>
        <v>Yes</v>
      </c>
      <c r="L534" s="2" t="str">
        <f>_xlfn.XLOOKUP(OrderData[[#This Row],[Product ID]],products!A:A,products!C:C)</f>
        <v>M</v>
      </c>
      <c r="M534" s="2">
        <f>_xlfn.XLOOKUP(OrderData[[#This Row],[Product ID]],products!A:A,products!D:D)</f>
        <v>0.5</v>
      </c>
    </row>
    <row r="535" spans="1:13" x14ac:dyDescent="0.25">
      <c r="A535" s="2" t="s">
        <v>1060</v>
      </c>
      <c r="B535" s="3">
        <v>44724</v>
      </c>
      <c r="C535" s="2" t="s">
        <v>1061</v>
      </c>
      <c r="D535" t="s">
        <v>159</v>
      </c>
      <c r="E535" s="2" t="str" cm="1">
        <f t="array" ref="E535">_xlfn.XLOOKUP(OrderData[[#This Row],[Customer ID]],Table2_1[[#All],[Customer ID]],Table2_1[[#All],[Customer Name]])</f>
        <v>Rea Offell</v>
      </c>
      <c r="F535" s="2">
        <v>4</v>
      </c>
      <c r="G535" s="2" t="str">
        <f>VLOOKUP(OrderData[[#This Row],[Product ID]],products!A:B,2,0)</f>
        <v>Rob</v>
      </c>
      <c r="H535" s="2">
        <f>_xlfn.XLOOKUP(D535, products!A:A, products!E:E)</f>
        <v>5.3699999999999992</v>
      </c>
      <c r="I535" s="2">
        <f>OrderData[[#This Row],[Quantity]]*OrderData[[#This Row],[Unit Price]]</f>
        <v>21.479999999999997</v>
      </c>
      <c r="J535" s="2" t="str">
        <f>_xlfn.XLOOKUP(OrderData[[#This Row],[Customer ID]],Table2_1[Customer ID],Table2_1[Country])</f>
        <v>United States</v>
      </c>
      <c r="K535" s="2" t="str" cm="1">
        <f t="array" ref="K535">_xlfn.XLOOKUP(OrderData[[#This Row],[Customer ID]],Table2_1[[#All],[Customer ID]],Table2_1[[#All],[Loyalty Card]])</f>
        <v>No</v>
      </c>
      <c r="L535" s="2" t="str">
        <f>_xlfn.XLOOKUP(OrderData[[#This Row],[Product ID]],products!A:A,products!C:C)</f>
        <v>D</v>
      </c>
      <c r="M535" s="2">
        <f>_xlfn.XLOOKUP(OrderData[[#This Row],[Product ID]],products!A:A,products!D:D)</f>
        <v>0.5</v>
      </c>
    </row>
    <row r="536" spans="1:13" x14ac:dyDescent="0.25">
      <c r="A536" s="2" t="s">
        <v>1062</v>
      </c>
      <c r="B536" s="3">
        <v>44563</v>
      </c>
      <c r="C536" s="2" t="s">
        <v>1063</v>
      </c>
      <c r="D536" t="s">
        <v>54</v>
      </c>
      <c r="E536" s="2" t="str" cm="1">
        <f t="array" ref="E536">_xlfn.XLOOKUP(OrderData[[#This Row],[Customer ID]],Table2_1[[#All],[Customer ID]],Table2_1[[#All],[Customer Name]])</f>
        <v>Kris O'Cullen</v>
      </c>
      <c r="F536" s="2">
        <v>2</v>
      </c>
      <c r="G536" s="2" t="str">
        <f>VLOOKUP(OrderData[[#This Row],[Product ID]],products!A:B,2,0)</f>
        <v>Rob</v>
      </c>
      <c r="H536" s="2">
        <f>_xlfn.XLOOKUP(D536, products!A:A, products!E:E)</f>
        <v>22.884999999999998</v>
      </c>
      <c r="I536" s="2">
        <f>OrderData[[#This Row],[Quantity]]*OrderData[[#This Row],[Unit Price]]</f>
        <v>45.769999999999996</v>
      </c>
      <c r="J536" s="2" t="str">
        <f>_xlfn.XLOOKUP(OrderData[[#This Row],[Customer ID]],Table2_1[Customer ID],Table2_1[Country])</f>
        <v>Ireland</v>
      </c>
      <c r="K536" s="2" t="str" cm="1">
        <f t="array" ref="K536">_xlfn.XLOOKUP(OrderData[[#This Row],[Customer ID]],Table2_1[[#All],[Customer ID]],Table2_1[[#All],[Loyalty Card]])</f>
        <v>Yes</v>
      </c>
      <c r="L536" s="2" t="str">
        <f>_xlfn.XLOOKUP(OrderData[[#This Row],[Product ID]],products!A:A,products!C:C)</f>
        <v>M</v>
      </c>
      <c r="M536" s="2">
        <f>_xlfn.XLOOKUP(OrderData[[#This Row],[Product ID]],products!A:A,products!D:D)</f>
        <v>2.5</v>
      </c>
    </row>
    <row r="537" spans="1:13" x14ac:dyDescent="0.25">
      <c r="A537" s="2" t="s">
        <v>1064</v>
      </c>
      <c r="B537" s="3">
        <v>44585</v>
      </c>
      <c r="C537" s="2" t="s">
        <v>1065</v>
      </c>
      <c r="D537" t="s">
        <v>32</v>
      </c>
      <c r="E537" s="2" t="str" cm="1">
        <f t="array" ref="E537">_xlfn.XLOOKUP(OrderData[[#This Row],[Customer ID]],Table2_1[[#All],[Customer ID]],Table2_1[[#All],[Customer Name]])</f>
        <v>Timoteo Glisane</v>
      </c>
      <c r="F537" s="2">
        <v>2</v>
      </c>
      <c r="G537" s="2" t="str">
        <f>VLOOKUP(OrderData[[#This Row],[Product ID]],products!A:B,2,0)</f>
        <v>Lib</v>
      </c>
      <c r="H537" s="2">
        <f>_xlfn.XLOOKUP(D537, products!A:A, products!E:E)</f>
        <v>4.7549999999999999</v>
      </c>
      <c r="I537" s="2">
        <f>OrderData[[#This Row],[Quantity]]*OrderData[[#This Row],[Unit Price]]</f>
        <v>9.51</v>
      </c>
      <c r="J537" s="2" t="str">
        <f>_xlfn.XLOOKUP(OrderData[[#This Row],[Customer ID]],Table2_1[Customer ID],Table2_1[Country])</f>
        <v>Ireland</v>
      </c>
      <c r="K537" s="2" t="str" cm="1">
        <f t="array" ref="K537">_xlfn.XLOOKUP(OrderData[[#This Row],[Customer ID]],Table2_1[[#All],[Customer ID]],Table2_1[[#All],[Loyalty Card]])</f>
        <v>No</v>
      </c>
      <c r="L537" s="2" t="str">
        <f>_xlfn.XLOOKUP(OrderData[[#This Row],[Product ID]],products!A:A,products!C:C)</f>
        <v>L</v>
      </c>
      <c r="M537" s="2">
        <f>_xlfn.XLOOKUP(OrderData[[#This Row],[Product ID]],products!A:A,products!D:D)</f>
        <v>0.2</v>
      </c>
    </row>
    <row r="538" spans="1:13" x14ac:dyDescent="0.25">
      <c r="A538" s="2" t="s">
        <v>1066</v>
      </c>
      <c r="B538" s="3">
        <v>43544</v>
      </c>
      <c r="C538" s="2" t="s">
        <v>1001</v>
      </c>
      <c r="D538" t="s">
        <v>114</v>
      </c>
      <c r="E538" s="2" t="str" cm="1">
        <f t="array" ref="E538">_xlfn.XLOOKUP(OrderData[[#This Row],[Customer ID]],Table2_1[[#All],[Customer ID]],Table2_1[[#All],[Customer Name]])</f>
        <v>Marja Urion</v>
      </c>
      <c r="F538" s="2">
        <v>3</v>
      </c>
      <c r="G538" s="2" t="str">
        <f>VLOOKUP(OrderData[[#This Row],[Product ID]],products!A:B,2,0)</f>
        <v>Rob</v>
      </c>
      <c r="H538" s="2">
        <f>_xlfn.XLOOKUP(D538, products!A:A, products!E:E)</f>
        <v>2.6849999999999996</v>
      </c>
      <c r="I538" s="2">
        <f>OrderData[[#This Row],[Quantity]]*OrderData[[#This Row],[Unit Price]]</f>
        <v>8.0549999999999997</v>
      </c>
      <c r="J538" s="2" t="str">
        <f>_xlfn.XLOOKUP(OrderData[[#This Row],[Customer ID]],Table2_1[Customer ID],Table2_1[Country])</f>
        <v>Ireland</v>
      </c>
      <c r="K538" s="2" t="str" cm="1">
        <f t="array" ref="K538">_xlfn.XLOOKUP(OrderData[[#This Row],[Customer ID]],Table2_1[[#All],[Customer ID]],Table2_1[[#All],[Loyalty Card]])</f>
        <v>Yes</v>
      </c>
      <c r="L538" s="2" t="str">
        <f>_xlfn.XLOOKUP(OrderData[[#This Row],[Product ID]],products!A:A,products!C:C)</f>
        <v>D</v>
      </c>
      <c r="M538" s="2">
        <f>_xlfn.XLOOKUP(OrderData[[#This Row],[Product ID]],products!A:A,products!D:D)</f>
        <v>0.2</v>
      </c>
    </row>
    <row r="539" spans="1:13" x14ac:dyDescent="0.25">
      <c r="A539" s="2" t="s">
        <v>1067</v>
      </c>
      <c r="B539" s="3">
        <v>44156</v>
      </c>
      <c r="C539" s="2" t="s">
        <v>1068</v>
      </c>
      <c r="D539" t="s">
        <v>543</v>
      </c>
      <c r="E539" s="2" t="str" cm="1">
        <f t="array" ref="E539">_xlfn.XLOOKUP(OrderData[[#This Row],[Customer ID]],Table2_1[[#All],[Customer ID]],Table2_1[[#All],[Customer Name]])</f>
        <v>Hildegarde Brangan</v>
      </c>
      <c r="F539" s="2">
        <v>4</v>
      </c>
      <c r="G539" s="2" t="str">
        <f>VLOOKUP(OrderData[[#This Row],[Product ID]],products!A:B,2,0)</f>
        <v>Exc</v>
      </c>
      <c r="H539" s="2">
        <f>_xlfn.XLOOKUP(D539, products!A:A, products!E:E)</f>
        <v>27.945</v>
      </c>
      <c r="I539" s="2">
        <f>OrderData[[#This Row],[Quantity]]*OrderData[[#This Row],[Unit Price]]</f>
        <v>111.78</v>
      </c>
      <c r="J539" s="2" t="str">
        <f>_xlfn.XLOOKUP(OrderData[[#This Row],[Customer ID]],Table2_1[Customer ID],Table2_1[Country])</f>
        <v>United States</v>
      </c>
      <c r="K539" s="2" t="str" cm="1">
        <f t="array" ref="K539">_xlfn.XLOOKUP(OrderData[[#This Row],[Customer ID]],Table2_1[[#All],[Customer ID]],Table2_1[[#All],[Loyalty Card]])</f>
        <v>Yes</v>
      </c>
      <c r="L539" s="2" t="str">
        <f>_xlfn.XLOOKUP(OrderData[[#This Row],[Product ID]],products!A:A,products!C:C)</f>
        <v>D</v>
      </c>
      <c r="M539" s="2">
        <f>_xlfn.XLOOKUP(OrderData[[#This Row],[Product ID]],products!A:A,products!D:D)</f>
        <v>2.5</v>
      </c>
    </row>
    <row r="540" spans="1:13" x14ac:dyDescent="0.25">
      <c r="A540" s="2" t="s">
        <v>1069</v>
      </c>
      <c r="B540" s="3">
        <v>44482</v>
      </c>
      <c r="C540" s="2" t="s">
        <v>1070</v>
      </c>
      <c r="D540" t="s">
        <v>114</v>
      </c>
      <c r="E540" s="2" t="str" cm="1">
        <f t="array" ref="E540">_xlfn.XLOOKUP(OrderData[[#This Row],[Customer ID]],Table2_1[[#All],[Customer ID]],Table2_1[[#All],[Customer Name]])</f>
        <v>Amii Gallyon</v>
      </c>
      <c r="F540" s="2">
        <v>4</v>
      </c>
      <c r="G540" s="2" t="str">
        <f>VLOOKUP(OrderData[[#This Row],[Product ID]],products!A:B,2,0)</f>
        <v>Rob</v>
      </c>
      <c r="H540" s="2">
        <f>_xlfn.XLOOKUP(D540, products!A:A, products!E:E)</f>
        <v>2.6849999999999996</v>
      </c>
      <c r="I540" s="2">
        <f>OrderData[[#This Row],[Quantity]]*OrderData[[#This Row],[Unit Price]]</f>
        <v>10.739999999999998</v>
      </c>
      <c r="J540" s="2" t="str">
        <f>_xlfn.XLOOKUP(OrderData[[#This Row],[Customer ID]],Table2_1[Customer ID],Table2_1[Country])</f>
        <v>United States</v>
      </c>
      <c r="K540" s="2" t="str" cm="1">
        <f t="array" ref="K540">_xlfn.XLOOKUP(OrderData[[#This Row],[Customer ID]],Table2_1[[#All],[Customer ID]],Table2_1[[#All],[Loyalty Card]])</f>
        <v>Yes</v>
      </c>
      <c r="L540" s="2" t="str">
        <f>_xlfn.XLOOKUP(OrderData[[#This Row],[Product ID]],products!A:A,products!C:C)</f>
        <v>D</v>
      </c>
      <c r="M540" s="2">
        <f>_xlfn.XLOOKUP(OrderData[[#This Row],[Product ID]],products!A:A,products!D:D)</f>
        <v>0.2</v>
      </c>
    </row>
    <row r="541" spans="1:13" x14ac:dyDescent="0.25">
      <c r="A541" s="2" t="s">
        <v>1071</v>
      </c>
      <c r="B541" s="3">
        <v>44488</v>
      </c>
      <c r="C541" s="2" t="s">
        <v>1072</v>
      </c>
      <c r="D541" t="s">
        <v>159</v>
      </c>
      <c r="E541" s="2" t="str" cm="1">
        <f t="array" ref="E541">_xlfn.XLOOKUP(OrderData[[#This Row],[Customer ID]],Table2_1[[#All],[Customer ID]],Table2_1[[#All],[Customer Name]])</f>
        <v>Birgit Domange</v>
      </c>
      <c r="F541" s="2">
        <v>5</v>
      </c>
      <c r="G541" s="2" t="str">
        <f>VLOOKUP(OrderData[[#This Row],[Product ID]],products!A:B,2,0)</f>
        <v>Rob</v>
      </c>
      <c r="H541" s="2">
        <f>_xlfn.XLOOKUP(D541, products!A:A, products!E:E)</f>
        <v>5.3699999999999992</v>
      </c>
      <c r="I541" s="2">
        <f>OrderData[[#This Row],[Quantity]]*OrderData[[#This Row],[Unit Price]]</f>
        <v>26.849999999999994</v>
      </c>
      <c r="J541" s="2" t="str">
        <f>_xlfn.XLOOKUP(OrderData[[#This Row],[Customer ID]],Table2_1[Customer ID],Table2_1[Country])</f>
        <v>United States</v>
      </c>
      <c r="K541" s="2" t="str" cm="1">
        <f t="array" ref="K541">_xlfn.XLOOKUP(OrderData[[#This Row],[Customer ID]],Table2_1[[#All],[Customer ID]],Table2_1[[#All],[Loyalty Card]])</f>
        <v>No</v>
      </c>
      <c r="L541" s="2" t="str">
        <f>_xlfn.XLOOKUP(OrderData[[#This Row],[Product ID]],products!A:A,products!C:C)</f>
        <v>D</v>
      </c>
      <c r="M541" s="2">
        <f>_xlfn.XLOOKUP(OrderData[[#This Row],[Product ID]],products!A:A,products!D:D)</f>
        <v>0.5</v>
      </c>
    </row>
    <row r="542" spans="1:13" x14ac:dyDescent="0.25">
      <c r="A542" s="2" t="s">
        <v>1073</v>
      </c>
      <c r="B542" s="3">
        <v>43584</v>
      </c>
      <c r="C542" s="2" t="s">
        <v>1074</v>
      </c>
      <c r="D542" t="s">
        <v>145</v>
      </c>
      <c r="E542" s="2" t="str" cm="1">
        <f t="array" ref="E542">_xlfn.XLOOKUP(OrderData[[#This Row],[Customer ID]],Table2_1[[#All],[Customer ID]],Table2_1[[#All],[Customer Name]])</f>
        <v>Killian Osler</v>
      </c>
      <c r="F542" s="2">
        <v>4</v>
      </c>
      <c r="G542" s="2" t="str">
        <f>VLOOKUP(OrderData[[#This Row],[Product ID]],products!A:B,2,0)</f>
        <v>Lib</v>
      </c>
      <c r="H542" s="2">
        <f>_xlfn.XLOOKUP(D542, products!A:A, products!E:E)</f>
        <v>15.85</v>
      </c>
      <c r="I542" s="2">
        <f>OrderData[[#This Row],[Quantity]]*OrderData[[#This Row],[Unit Price]]</f>
        <v>63.4</v>
      </c>
      <c r="J542" s="2" t="str">
        <f>_xlfn.XLOOKUP(OrderData[[#This Row],[Customer ID]],Table2_1[Customer ID],Table2_1[Country])</f>
        <v>United States</v>
      </c>
      <c r="K542" s="2" t="str" cm="1">
        <f t="array" ref="K542">_xlfn.XLOOKUP(OrderData[[#This Row],[Customer ID]],Table2_1[[#All],[Customer ID]],Table2_1[[#All],[Loyalty Card]])</f>
        <v>Yes</v>
      </c>
      <c r="L542" s="2" t="str">
        <f>_xlfn.XLOOKUP(OrderData[[#This Row],[Product ID]],products!A:A,products!C:C)</f>
        <v>L</v>
      </c>
      <c r="M542" s="2">
        <f>_xlfn.XLOOKUP(OrderData[[#This Row],[Product ID]],products!A:A,products!D:D)</f>
        <v>1</v>
      </c>
    </row>
    <row r="543" spans="1:13" x14ac:dyDescent="0.25">
      <c r="A543" s="2" t="s">
        <v>1075</v>
      </c>
      <c r="B543" s="3">
        <v>43750</v>
      </c>
      <c r="C543" s="2" t="s">
        <v>1076</v>
      </c>
      <c r="D543" t="s">
        <v>131</v>
      </c>
      <c r="E543" s="2" t="str" cm="1">
        <f t="array" ref="E543">_xlfn.XLOOKUP(OrderData[[#This Row],[Customer ID]],Table2_1[[#All],[Customer ID]],Table2_1[[#All],[Customer Name]])</f>
        <v>Lora Dukes</v>
      </c>
      <c r="F543" s="2">
        <v>1</v>
      </c>
      <c r="G543" s="2" t="str">
        <f>VLOOKUP(OrderData[[#This Row],[Product ID]],products!A:B,2,0)</f>
        <v>Ara</v>
      </c>
      <c r="H543" s="2">
        <f>_xlfn.XLOOKUP(D543, products!A:A, products!E:E)</f>
        <v>22.884999999999998</v>
      </c>
      <c r="I543" s="2">
        <f>OrderData[[#This Row],[Quantity]]*OrderData[[#This Row],[Unit Price]]</f>
        <v>22.884999999999998</v>
      </c>
      <c r="J543" s="2" t="str">
        <f>_xlfn.XLOOKUP(OrderData[[#This Row],[Customer ID]],Table2_1[Customer ID],Table2_1[Country])</f>
        <v>Ireland</v>
      </c>
      <c r="K543" s="2" t="str" cm="1">
        <f t="array" ref="K543">_xlfn.XLOOKUP(OrderData[[#This Row],[Customer ID]],Table2_1[[#All],[Customer ID]],Table2_1[[#All],[Loyalty Card]])</f>
        <v>Yes</v>
      </c>
      <c r="L543" s="2" t="str">
        <f>_xlfn.XLOOKUP(OrderData[[#This Row],[Product ID]],products!A:A,products!C:C)</f>
        <v>D</v>
      </c>
      <c r="M543" s="2">
        <f>_xlfn.XLOOKUP(OrderData[[#This Row],[Product ID]],products!A:A,products!D:D)</f>
        <v>2.5</v>
      </c>
    </row>
    <row r="544" spans="1:13" x14ac:dyDescent="0.25">
      <c r="A544" s="2" t="s">
        <v>1077</v>
      </c>
      <c r="B544" s="3">
        <v>44335</v>
      </c>
      <c r="C544" s="2" t="s">
        <v>1078</v>
      </c>
      <c r="D544" t="s">
        <v>184</v>
      </c>
      <c r="E544" s="2" t="str" cm="1">
        <f t="array" ref="E544">_xlfn.XLOOKUP(OrderData[[#This Row],[Customer ID]],Table2_1[[#All],[Customer ID]],Table2_1[[#All],[Customer Name]])</f>
        <v>Zack Pellett</v>
      </c>
      <c r="F544" s="2">
        <v>4</v>
      </c>
      <c r="G544" s="2" t="str">
        <f>VLOOKUP(OrderData[[#This Row],[Product ID]],products!A:B,2,0)</f>
        <v>Ara</v>
      </c>
      <c r="H544" s="2">
        <f>_xlfn.XLOOKUP(D544, products!A:A, products!E:E)</f>
        <v>25.874999999999996</v>
      </c>
      <c r="I544" s="2">
        <f>OrderData[[#This Row],[Quantity]]*OrderData[[#This Row],[Unit Price]]</f>
        <v>103.49999999999999</v>
      </c>
      <c r="J544" s="2" t="str">
        <f>_xlfn.XLOOKUP(OrderData[[#This Row],[Customer ID]],Table2_1[Customer ID],Table2_1[Country])</f>
        <v>United States</v>
      </c>
      <c r="K544" s="2" t="str" cm="1">
        <f t="array" ref="K544">_xlfn.XLOOKUP(OrderData[[#This Row],[Customer ID]],Table2_1[[#All],[Customer ID]],Table2_1[[#All],[Loyalty Card]])</f>
        <v>No</v>
      </c>
      <c r="L544" s="2" t="str">
        <f>_xlfn.XLOOKUP(OrderData[[#This Row],[Product ID]],products!A:A,products!C:C)</f>
        <v>M</v>
      </c>
      <c r="M544" s="2">
        <f>_xlfn.XLOOKUP(OrderData[[#This Row],[Product ID]],products!A:A,products!D:D)</f>
        <v>2.5</v>
      </c>
    </row>
    <row r="545" spans="1:13" x14ac:dyDescent="0.25">
      <c r="A545" s="2" t="s">
        <v>1079</v>
      </c>
      <c r="B545" s="3">
        <v>44380</v>
      </c>
      <c r="C545" s="2" t="s">
        <v>1080</v>
      </c>
      <c r="D545" t="s">
        <v>23</v>
      </c>
      <c r="E545" s="2" t="str" cm="1">
        <f t="array" ref="E545">_xlfn.XLOOKUP(OrderData[[#This Row],[Customer ID]],Table2_1[[#All],[Customer ID]],Table2_1[[#All],[Customer Name]])</f>
        <v>Ilaire Sprakes</v>
      </c>
      <c r="F545" s="2">
        <v>2</v>
      </c>
      <c r="G545" s="2" t="str">
        <f>VLOOKUP(OrderData[[#This Row],[Product ID]],products!A:B,2,0)</f>
        <v>Rob</v>
      </c>
      <c r="H545" s="2">
        <f>_xlfn.XLOOKUP(D545, products!A:A, products!E:E)</f>
        <v>27.484999999999996</v>
      </c>
      <c r="I545" s="2">
        <f>OrderData[[#This Row],[Quantity]]*OrderData[[#This Row],[Unit Price]]</f>
        <v>54.969999999999992</v>
      </c>
      <c r="J545" s="2" t="str">
        <f>_xlfn.XLOOKUP(OrderData[[#This Row],[Customer ID]],Table2_1[Customer ID],Table2_1[Country])</f>
        <v>United States</v>
      </c>
      <c r="K545" s="2" t="str" cm="1">
        <f t="array" ref="K545">_xlfn.XLOOKUP(OrderData[[#This Row],[Customer ID]],Table2_1[[#All],[Customer ID]],Table2_1[[#All],[Loyalty Card]])</f>
        <v>No</v>
      </c>
      <c r="L545" s="2" t="str">
        <f>_xlfn.XLOOKUP(OrderData[[#This Row],[Product ID]],products!A:A,products!C:C)</f>
        <v>L</v>
      </c>
      <c r="M545" s="2">
        <f>_xlfn.XLOOKUP(OrderData[[#This Row],[Product ID]],products!A:A,products!D:D)</f>
        <v>2.5</v>
      </c>
    </row>
    <row r="546" spans="1:13" x14ac:dyDescent="0.25">
      <c r="A546" s="2" t="s">
        <v>1081</v>
      </c>
      <c r="B546" s="3">
        <v>43869</v>
      </c>
      <c r="C546" s="2" t="s">
        <v>1082</v>
      </c>
      <c r="D546" t="s">
        <v>205</v>
      </c>
      <c r="E546" s="2" t="str" cm="1">
        <f t="array" ref="E546">_xlfn.XLOOKUP(OrderData[[#This Row],[Customer ID]],Table2_1[[#All],[Customer ID]],Table2_1[[#All],[Customer Name]])</f>
        <v>Heda Fromant</v>
      </c>
      <c r="F546" s="2">
        <v>2</v>
      </c>
      <c r="G546" s="2" t="str">
        <f>VLOOKUP(OrderData[[#This Row],[Product ID]],products!A:B,2,0)</f>
        <v>Ara</v>
      </c>
      <c r="H546" s="2">
        <f>_xlfn.XLOOKUP(D546, products!A:A, products!E:E)</f>
        <v>7.77</v>
      </c>
      <c r="I546" s="2">
        <f>OrderData[[#This Row],[Quantity]]*OrderData[[#This Row],[Unit Price]]</f>
        <v>15.54</v>
      </c>
      <c r="J546" s="2" t="str">
        <f>_xlfn.XLOOKUP(OrderData[[#This Row],[Customer ID]],Table2_1[Customer ID],Table2_1[Country])</f>
        <v>United States</v>
      </c>
      <c r="K546" s="2" t="str" cm="1">
        <f t="array" ref="K546">_xlfn.XLOOKUP(OrderData[[#This Row],[Customer ID]],Table2_1[[#All],[Customer ID]],Table2_1[[#All],[Loyalty Card]])</f>
        <v>No</v>
      </c>
      <c r="L546" s="2" t="str">
        <f>_xlfn.XLOOKUP(OrderData[[#This Row],[Product ID]],products!A:A,products!C:C)</f>
        <v>L</v>
      </c>
      <c r="M546" s="2">
        <f>_xlfn.XLOOKUP(OrderData[[#This Row],[Product ID]],products!A:A,products!D:D)</f>
        <v>0.5</v>
      </c>
    </row>
    <row r="547" spans="1:13" x14ac:dyDescent="0.25">
      <c r="A547" s="2" t="s">
        <v>1083</v>
      </c>
      <c r="B547" s="3">
        <v>44120</v>
      </c>
      <c r="C547" s="2" t="s">
        <v>1084</v>
      </c>
      <c r="D547" t="s">
        <v>51</v>
      </c>
      <c r="E547" s="2" t="str" cm="1">
        <f t="array" ref="E547">_xlfn.XLOOKUP(OrderData[[#This Row],[Customer ID]],Table2_1[[#All],[Customer ID]],Table2_1[[#All],[Customer Name]])</f>
        <v>Rufus Flear</v>
      </c>
      <c r="F547" s="2">
        <v>4</v>
      </c>
      <c r="G547" s="2" t="str">
        <f>VLOOKUP(OrderData[[#This Row],[Product ID]],products!A:B,2,0)</f>
        <v>Lib</v>
      </c>
      <c r="H547" s="2">
        <f>_xlfn.XLOOKUP(D547, products!A:A, products!E:E)</f>
        <v>3.8849999999999998</v>
      </c>
      <c r="I547" s="2">
        <f>OrderData[[#This Row],[Quantity]]*OrderData[[#This Row],[Unit Price]]</f>
        <v>15.54</v>
      </c>
      <c r="J547" s="2" t="str">
        <f>_xlfn.XLOOKUP(OrderData[[#This Row],[Customer ID]],Table2_1[Customer ID],Table2_1[Country])</f>
        <v>United Kingdom</v>
      </c>
      <c r="K547" s="2" t="str" cm="1">
        <f t="array" ref="K547">_xlfn.XLOOKUP(OrderData[[#This Row],[Customer ID]],Table2_1[[#All],[Customer ID]],Table2_1[[#All],[Loyalty Card]])</f>
        <v>No</v>
      </c>
      <c r="L547" s="2" t="str">
        <f>_xlfn.XLOOKUP(OrderData[[#This Row],[Product ID]],products!A:A,products!C:C)</f>
        <v>D</v>
      </c>
      <c r="M547" s="2">
        <f>_xlfn.XLOOKUP(OrderData[[#This Row],[Product ID]],products!A:A,products!D:D)</f>
        <v>0.2</v>
      </c>
    </row>
    <row r="548" spans="1:13" x14ac:dyDescent="0.25">
      <c r="A548" s="2" t="s">
        <v>1085</v>
      </c>
      <c r="B548" s="3">
        <v>44127</v>
      </c>
      <c r="C548" s="2" t="s">
        <v>1086</v>
      </c>
      <c r="D548" t="s">
        <v>543</v>
      </c>
      <c r="E548" s="2" t="str" cm="1">
        <f t="array" ref="E548">_xlfn.XLOOKUP(OrderData[[#This Row],[Customer ID]],Table2_1[[#All],[Customer ID]],Table2_1[[#All],[Customer Name]])</f>
        <v>Dom Milella</v>
      </c>
      <c r="F548" s="2">
        <v>3</v>
      </c>
      <c r="G548" s="2" t="str">
        <f>VLOOKUP(OrderData[[#This Row],[Product ID]],products!A:B,2,0)</f>
        <v>Exc</v>
      </c>
      <c r="H548" s="2">
        <f>_xlfn.XLOOKUP(D548, products!A:A, products!E:E)</f>
        <v>27.945</v>
      </c>
      <c r="I548" s="2">
        <f>OrderData[[#This Row],[Quantity]]*OrderData[[#This Row],[Unit Price]]</f>
        <v>83.835000000000008</v>
      </c>
      <c r="J548" s="2" t="str">
        <f>_xlfn.XLOOKUP(OrderData[[#This Row],[Customer ID]],Table2_1[Customer ID],Table2_1[Country])</f>
        <v>Ireland</v>
      </c>
      <c r="K548" s="2" t="str" cm="1">
        <f t="array" ref="K548">_xlfn.XLOOKUP(OrderData[[#This Row],[Customer ID]],Table2_1[[#All],[Customer ID]],Table2_1[[#All],[Loyalty Card]])</f>
        <v>No</v>
      </c>
      <c r="L548" s="2" t="str">
        <f>_xlfn.XLOOKUP(OrderData[[#This Row],[Product ID]],products!A:A,products!C:C)</f>
        <v>D</v>
      </c>
      <c r="M548" s="2">
        <f>_xlfn.XLOOKUP(OrderData[[#This Row],[Product ID]],products!A:A,products!D:D)</f>
        <v>2.5</v>
      </c>
    </row>
    <row r="549" spans="1:13" x14ac:dyDescent="0.25">
      <c r="A549" s="2" t="s">
        <v>1087</v>
      </c>
      <c r="B549" s="3">
        <v>44265</v>
      </c>
      <c r="C549" s="2" t="s">
        <v>1088</v>
      </c>
      <c r="D549" t="s">
        <v>195</v>
      </c>
      <c r="E549" s="2" t="str" cm="1">
        <f t="array" ref="E549">_xlfn.XLOOKUP(OrderData[[#This Row],[Customer ID]],Table2_1[[#All],[Customer ID]],Table2_1[[#All],[Customer Name]])</f>
        <v>Wilek Lightollers</v>
      </c>
      <c r="F549" s="2">
        <v>3</v>
      </c>
      <c r="G549" s="2" t="str">
        <f>VLOOKUP(OrderData[[#This Row],[Product ID]],products!A:B,2,0)</f>
        <v>Rob</v>
      </c>
      <c r="H549" s="2">
        <f>_xlfn.XLOOKUP(D549, products!A:A, products!E:E)</f>
        <v>3.5849999999999995</v>
      </c>
      <c r="I549" s="2">
        <f>OrderData[[#This Row],[Quantity]]*OrderData[[#This Row],[Unit Price]]</f>
        <v>10.754999999999999</v>
      </c>
      <c r="J549" s="2" t="str">
        <f>_xlfn.XLOOKUP(OrderData[[#This Row],[Customer ID]],Table2_1[Customer ID],Table2_1[Country])</f>
        <v>United States</v>
      </c>
      <c r="K549" s="2" t="str" cm="1">
        <f t="array" ref="K549">_xlfn.XLOOKUP(OrderData[[#This Row],[Customer ID]],Table2_1[[#All],[Customer ID]],Table2_1[[#All],[Loyalty Card]])</f>
        <v>Yes</v>
      </c>
      <c r="L549" s="2" t="str">
        <f>_xlfn.XLOOKUP(OrderData[[#This Row],[Product ID]],products!A:A,products!C:C)</f>
        <v>L</v>
      </c>
      <c r="M549" s="2">
        <f>_xlfn.XLOOKUP(OrderData[[#This Row],[Product ID]],products!A:A,products!D:D)</f>
        <v>0.2</v>
      </c>
    </row>
    <row r="550" spans="1:13" x14ac:dyDescent="0.25">
      <c r="A550" s="2" t="s">
        <v>1089</v>
      </c>
      <c r="B550" s="3">
        <v>44384</v>
      </c>
      <c r="C550" s="2" t="s">
        <v>1090</v>
      </c>
      <c r="D550" t="s">
        <v>267</v>
      </c>
      <c r="E550" s="2" t="str" cm="1">
        <f t="array" ref="E550">_xlfn.XLOOKUP(OrderData[[#This Row],[Customer ID]],Table2_1[[#All],[Customer ID]],Table2_1[[#All],[Customer Name]])</f>
        <v>Bette-ann Munden</v>
      </c>
      <c r="F550" s="2">
        <v>3</v>
      </c>
      <c r="G550" s="2" t="str">
        <f>VLOOKUP(OrderData[[#This Row],[Product ID]],products!A:B,2,0)</f>
        <v>Exc</v>
      </c>
      <c r="H550" s="2">
        <f>_xlfn.XLOOKUP(D550, products!A:A, products!E:E)</f>
        <v>4.4550000000000001</v>
      </c>
      <c r="I550" s="2">
        <f>OrderData[[#This Row],[Quantity]]*OrderData[[#This Row],[Unit Price]]</f>
        <v>13.365</v>
      </c>
      <c r="J550" s="2" t="str">
        <f>_xlfn.XLOOKUP(OrderData[[#This Row],[Customer ID]],Table2_1[Customer ID],Table2_1[Country])</f>
        <v>United States</v>
      </c>
      <c r="K550" s="2" t="str" cm="1">
        <f t="array" ref="K550">_xlfn.XLOOKUP(OrderData[[#This Row],[Customer ID]],Table2_1[[#All],[Customer ID]],Table2_1[[#All],[Loyalty Card]])</f>
        <v>Yes</v>
      </c>
      <c r="L550" s="2" t="str">
        <f>_xlfn.XLOOKUP(OrderData[[#This Row],[Product ID]],products!A:A,products!C:C)</f>
        <v>L</v>
      </c>
      <c r="M550" s="2">
        <f>_xlfn.XLOOKUP(OrderData[[#This Row],[Product ID]],products!A:A,products!D:D)</f>
        <v>0.2</v>
      </c>
    </row>
    <row r="551" spans="1:13" x14ac:dyDescent="0.25">
      <c r="A551" s="2" t="s">
        <v>1091</v>
      </c>
      <c r="B551" s="3">
        <v>44232</v>
      </c>
      <c r="C551" s="2" t="s">
        <v>1088</v>
      </c>
      <c r="D551" t="s">
        <v>267</v>
      </c>
      <c r="E551" s="2" t="str" cm="1">
        <f t="array" ref="E551">_xlfn.XLOOKUP(OrderData[[#This Row],[Customer ID]],Table2_1[[#All],[Customer ID]],Table2_1[[#All],[Customer Name]])</f>
        <v>Wilek Lightollers</v>
      </c>
      <c r="F551" s="2">
        <v>4</v>
      </c>
      <c r="G551" s="2" t="str">
        <f>VLOOKUP(OrderData[[#This Row],[Product ID]],products!A:B,2,0)</f>
        <v>Exc</v>
      </c>
      <c r="H551" s="2">
        <f>_xlfn.XLOOKUP(D551, products!A:A, products!E:E)</f>
        <v>4.4550000000000001</v>
      </c>
      <c r="I551" s="2">
        <f>OrderData[[#This Row],[Quantity]]*OrderData[[#This Row],[Unit Price]]</f>
        <v>17.82</v>
      </c>
      <c r="J551" s="2" t="str">
        <f>_xlfn.XLOOKUP(OrderData[[#This Row],[Customer ID]],Table2_1[Customer ID],Table2_1[Country])</f>
        <v>United States</v>
      </c>
      <c r="K551" s="2" t="str" cm="1">
        <f t="array" ref="K551">_xlfn.XLOOKUP(OrderData[[#This Row],[Customer ID]],Table2_1[[#All],[Customer ID]],Table2_1[[#All],[Loyalty Card]])</f>
        <v>Yes</v>
      </c>
      <c r="L551" s="2" t="str">
        <f>_xlfn.XLOOKUP(OrderData[[#This Row],[Product ID]],products!A:A,products!C:C)</f>
        <v>L</v>
      </c>
      <c r="M551" s="2">
        <f>_xlfn.XLOOKUP(OrderData[[#This Row],[Product ID]],products!A:A,products!D:D)</f>
        <v>0.2</v>
      </c>
    </row>
    <row r="552" spans="1:13" x14ac:dyDescent="0.25">
      <c r="A552" s="2" t="s">
        <v>1092</v>
      </c>
      <c r="B552" s="3">
        <v>44176</v>
      </c>
      <c r="C552" s="2" t="s">
        <v>1093</v>
      </c>
      <c r="D552" t="s">
        <v>51</v>
      </c>
      <c r="E552" s="2" t="str" cm="1">
        <f t="array" ref="E552">_xlfn.XLOOKUP(OrderData[[#This Row],[Customer ID]],Table2_1[[#All],[Customer ID]],Table2_1[[#All],[Customer Name]])</f>
        <v>Nick Brakespear</v>
      </c>
      <c r="F552" s="2">
        <v>6</v>
      </c>
      <c r="G552" s="2" t="str">
        <f>VLOOKUP(OrderData[[#This Row],[Product ID]],products!A:B,2,0)</f>
        <v>Lib</v>
      </c>
      <c r="H552" s="2">
        <f>_xlfn.XLOOKUP(D552, products!A:A, products!E:E)</f>
        <v>3.8849999999999998</v>
      </c>
      <c r="I552" s="2">
        <f>OrderData[[#This Row],[Quantity]]*OrderData[[#This Row],[Unit Price]]</f>
        <v>23.31</v>
      </c>
      <c r="J552" s="2" t="str">
        <f>_xlfn.XLOOKUP(OrderData[[#This Row],[Customer ID]],Table2_1[Customer ID],Table2_1[Country])</f>
        <v>United States</v>
      </c>
      <c r="K552" s="2" t="str" cm="1">
        <f t="array" ref="K552">_xlfn.XLOOKUP(OrderData[[#This Row],[Customer ID]],Table2_1[[#All],[Customer ID]],Table2_1[[#All],[Loyalty Card]])</f>
        <v>Yes</v>
      </c>
      <c r="L552" s="2" t="str">
        <f>_xlfn.XLOOKUP(OrderData[[#This Row],[Product ID]],products!A:A,products!C:C)</f>
        <v>D</v>
      </c>
      <c r="M552" s="2">
        <f>_xlfn.XLOOKUP(OrderData[[#This Row],[Product ID]],products!A:A,products!D:D)</f>
        <v>0.2</v>
      </c>
    </row>
    <row r="553" spans="1:13" x14ac:dyDescent="0.25">
      <c r="A553" s="2" t="s">
        <v>1094</v>
      </c>
      <c r="B553" s="3">
        <v>44694</v>
      </c>
      <c r="C553" s="2" t="s">
        <v>1095</v>
      </c>
      <c r="D553" t="s">
        <v>64</v>
      </c>
      <c r="E553" s="2" t="str" cm="1">
        <f t="array" ref="E553">_xlfn.XLOOKUP(OrderData[[#This Row],[Customer ID]],Table2_1[[#All],[Customer ID]],Table2_1[[#All],[Customer Name]])</f>
        <v>Malynda Glawsop</v>
      </c>
      <c r="F553" s="2">
        <v>2</v>
      </c>
      <c r="G553" s="2" t="str">
        <f>VLOOKUP(OrderData[[#This Row],[Product ID]],products!A:B,2,0)</f>
        <v>Exc</v>
      </c>
      <c r="H553" s="2">
        <f>_xlfn.XLOOKUP(D553, products!A:A, products!E:E)</f>
        <v>3.645</v>
      </c>
      <c r="I553" s="2">
        <f>OrderData[[#This Row],[Quantity]]*OrderData[[#This Row],[Unit Price]]</f>
        <v>7.29</v>
      </c>
      <c r="J553" s="2" t="str">
        <f>_xlfn.XLOOKUP(OrderData[[#This Row],[Customer ID]],Table2_1[Customer ID],Table2_1[Country])</f>
        <v>United States</v>
      </c>
      <c r="K553" s="2" t="str" cm="1">
        <f t="array" ref="K553">_xlfn.XLOOKUP(OrderData[[#This Row],[Customer ID]],Table2_1[[#All],[Customer ID]],Table2_1[[#All],[Loyalty Card]])</f>
        <v>No</v>
      </c>
      <c r="L553" s="2" t="str">
        <f>_xlfn.XLOOKUP(OrderData[[#This Row],[Product ID]],products!A:A,products!C:C)</f>
        <v>D</v>
      </c>
      <c r="M553" s="2">
        <f>_xlfn.XLOOKUP(OrderData[[#This Row],[Product ID]],products!A:A,products!D:D)</f>
        <v>0.2</v>
      </c>
    </row>
    <row r="554" spans="1:13" x14ac:dyDescent="0.25">
      <c r="A554" s="2" t="s">
        <v>1096</v>
      </c>
      <c r="B554" s="3">
        <v>43761</v>
      </c>
      <c r="C554" s="2" t="s">
        <v>1097</v>
      </c>
      <c r="D554" t="s">
        <v>267</v>
      </c>
      <c r="E554" s="2" t="str" cm="1">
        <f t="array" ref="E554">_xlfn.XLOOKUP(OrderData[[#This Row],[Customer ID]],Table2_1[[#All],[Customer ID]],Table2_1[[#All],[Customer Name]])</f>
        <v>Granville Alberts</v>
      </c>
      <c r="F554" s="2">
        <v>4</v>
      </c>
      <c r="G554" s="2" t="str">
        <f>VLOOKUP(OrderData[[#This Row],[Product ID]],products!A:B,2,0)</f>
        <v>Exc</v>
      </c>
      <c r="H554" s="2">
        <f>_xlfn.XLOOKUP(D554, products!A:A, products!E:E)</f>
        <v>4.4550000000000001</v>
      </c>
      <c r="I554" s="2">
        <f>OrderData[[#This Row],[Quantity]]*OrderData[[#This Row],[Unit Price]]</f>
        <v>17.82</v>
      </c>
      <c r="J554" s="2" t="str">
        <f>_xlfn.XLOOKUP(OrderData[[#This Row],[Customer ID]],Table2_1[Customer ID],Table2_1[Country])</f>
        <v>United Kingdom</v>
      </c>
      <c r="K554" s="2" t="str" cm="1">
        <f t="array" ref="K554">_xlfn.XLOOKUP(OrderData[[#This Row],[Customer ID]],Table2_1[[#All],[Customer ID]],Table2_1[[#All],[Loyalty Card]])</f>
        <v>Yes</v>
      </c>
      <c r="L554" s="2" t="str">
        <f>_xlfn.XLOOKUP(OrderData[[#This Row],[Product ID]],products!A:A,products!C:C)</f>
        <v>L</v>
      </c>
      <c r="M554" s="2">
        <f>_xlfn.XLOOKUP(OrderData[[#This Row],[Product ID]],products!A:A,products!D:D)</f>
        <v>0.2</v>
      </c>
    </row>
    <row r="555" spans="1:13" x14ac:dyDescent="0.25">
      <c r="A555" s="2" t="s">
        <v>1098</v>
      </c>
      <c r="B555" s="3">
        <v>44085</v>
      </c>
      <c r="C555" s="2" t="s">
        <v>1099</v>
      </c>
      <c r="D555" t="s">
        <v>22</v>
      </c>
      <c r="E555" s="2" t="str" cm="1">
        <f t="array" ref="E555">_xlfn.XLOOKUP(OrderData[[#This Row],[Customer ID]],Table2_1[[#All],[Customer ID]],Table2_1[[#All],[Customer Name]])</f>
        <v>Vasily Polglase</v>
      </c>
      <c r="F555" s="2">
        <v>5</v>
      </c>
      <c r="G555" s="2" t="str">
        <f>VLOOKUP(OrderData[[#This Row],[Product ID]],products!A:B,2,0)</f>
        <v>Exc</v>
      </c>
      <c r="H555" s="2">
        <f>_xlfn.XLOOKUP(D555, products!A:A, products!E:E)</f>
        <v>13.75</v>
      </c>
      <c r="I555" s="2">
        <f>OrderData[[#This Row],[Quantity]]*OrderData[[#This Row],[Unit Price]]</f>
        <v>68.75</v>
      </c>
      <c r="J555" s="2" t="str">
        <f>_xlfn.XLOOKUP(OrderData[[#This Row],[Customer ID]],Table2_1[Customer ID],Table2_1[Country])</f>
        <v>United States</v>
      </c>
      <c r="K555" s="2" t="str" cm="1">
        <f t="array" ref="K555">_xlfn.XLOOKUP(OrderData[[#This Row],[Customer ID]],Table2_1[[#All],[Customer ID]],Table2_1[[#All],[Loyalty Card]])</f>
        <v>No</v>
      </c>
      <c r="L555" s="2" t="str">
        <f>_xlfn.XLOOKUP(OrderData[[#This Row],[Product ID]],products!A:A,products!C:C)</f>
        <v>M</v>
      </c>
      <c r="M555" s="2">
        <f>_xlfn.XLOOKUP(OrderData[[#This Row],[Product ID]],products!A:A,products!D:D)</f>
        <v>1</v>
      </c>
    </row>
    <row r="556" spans="1:13" x14ac:dyDescent="0.25">
      <c r="A556" s="2" t="s">
        <v>1100</v>
      </c>
      <c r="B556" s="3">
        <v>43737</v>
      </c>
      <c r="C556" s="2" t="s">
        <v>1101</v>
      </c>
      <c r="D556" t="s">
        <v>23</v>
      </c>
      <c r="E556" s="2" t="str" cm="1">
        <f t="array" ref="E556">_xlfn.XLOOKUP(OrderData[[#This Row],[Customer ID]],Table2_1[[#All],[Customer ID]],Table2_1[[#All],[Customer Name]])</f>
        <v>Madelaine Sharples</v>
      </c>
      <c r="F556" s="2">
        <v>2</v>
      </c>
      <c r="G556" s="2" t="str">
        <f>VLOOKUP(OrderData[[#This Row],[Product ID]],products!A:B,2,0)</f>
        <v>Rob</v>
      </c>
      <c r="H556" s="2">
        <f>_xlfn.XLOOKUP(D556, products!A:A, products!E:E)</f>
        <v>27.484999999999996</v>
      </c>
      <c r="I556" s="2">
        <f>OrderData[[#This Row],[Quantity]]*OrderData[[#This Row],[Unit Price]]</f>
        <v>54.969999999999992</v>
      </c>
      <c r="J556" s="2" t="str">
        <f>_xlfn.XLOOKUP(OrderData[[#This Row],[Customer ID]],Table2_1[Customer ID],Table2_1[Country])</f>
        <v>United Kingdom</v>
      </c>
      <c r="K556" s="2" t="str" cm="1">
        <f t="array" ref="K556">_xlfn.XLOOKUP(OrderData[[#This Row],[Customer ID]],Table2_1[[#All],[Customer ID]],Table2_1[[#All],[Loyalty Card]])</f>
        <v>Yes</v>
      </c>
      <c r="L556" s="2" t="str">
        <f>_xlfn.XLOOKUP(OrderData[[#This Row],[Product ID]],products!A:A,products!C:C)</f>
        <v>L</v>
      </c>
      <c r="M556" s="2">
        <f>_xlfn.XLOOKUP(OrderData[[#This Row],[Product ID]],products!A:A,products!D:D)</f>
        <v>2.5</v>
      </c>
    </row>
    <row r="557" spans="1:13" x14ac:dyDescent="0.25">
      <c r="A557" s="2" t="s">
        <v>1102</v>
      </c>
      <c r="B557" s="3">
        <v>44258</v>
      </c>
      <c r="C557" s="2" t="s">
        <v>1103</v>
      </c>
      <c r="D557" t="s">
        <v>22</v>
      </c>
      <c r="E557" s="2" t="str" cm="1">
        <f t="array" ref="E557">_xlfn.XLOOKUP(OrderData[[#This Row],[Customer ID]],Table2_1[[#All],[Customer ID]],Table2_1[[#All],[Customer Name]])</f>
        <v>Sigfrid Busch</v>
      </c>
      <c r="F557" s="2">
        <v>6</v>
      </c>
      <c r="G557" s="2" t="str">
        <f>VLOOKUP(OrderData[[#This Row],[Product ID]],products!A:B,2,0)</f>
        <v>Exc</v>
      </c>
      <c r="H557" s="2">
        <f>_xlfn.XLOOKUP(D557, products!A:A, products!E:E)</f>
        <v>13.75</v>
      </c>
      <c r="I557" s="2">
        <f>OrderData[[#This Row],[Quantity]]*OrderData[[#This Row],[Unit Price]]</f>
        <v>82.5</v>
      </c>
      <c r="J557" s="2" t="str">
        <f>_xlfn.XLOOKUP(OrderData[[#This Row],[Customer ID]],Table2_1[Customer ID],Table2_1[Country])</f>
        <v>Ireland</v>
      </c>
      <c r="K557" s="2" t="str" cm="1">
        <f t="array" ref="K557">_xlfn.XLOOKUP(OrderData[[#This Row],[Customer ID]],Table2_1[[#All],[Customer ID]],Table2_1[[#All],[Loyalty Card]])</f>
        <v>No</v>
      </c>
      <c r="L557" s="2" t="str">
        <f>_xlfn.XLOOKUP(OrderData[[#This Row],[Product ID]],products!A:A,products!C:C)</f>
        <v>M</v>
      </c>
      <c r="M557" s="2">
        <f>_xlfn.XLOOKUP(OrderData[[#This Row],[Product ID]],products!A:A,products!D:D)</f>
        <v>1</v>
      </c>
    </row>
    <row r="558" spans="1:13" x14ac:dyDescent="0.25">
      <c r="A558" s="2" t="s">
        <v>1104</v>
      </c>
      <c r="B558" s="3">
        <v>44523</v>
      </c>
      <c r="C558" s="2" t="s">
        <v>1105</v>
      </c>
      <c r="D558" t="s">
        <v>90</v>
      </c>
      <c r="E558" s="2" t="str" cm="1">
        <f t="array" ref="E558">_xlfn.XLOOKUP(OrderData[[#This Row],[Customer ID]],Table2_1[[#All],[Customer ID]],Table2_1[[#All],[Customer Name]])</f>
        <v>Cissiee Raisbeck</v>
      </c>
      <c r="F558" s="2">
        <v>2</v>
      </c>
      <c r="G558" s="2" t="str">
        <f>VLOOKUP(OrderData[[#This Row],[Product ID]],products!A:B,2,0)</f>
        <v>Lib</v>
      </c>
      <c r="H558" s="2">
        <f>_xlfn.XLOOKUP(D558, products!A:A, products!E:E)</f>
        <v>4.3650000000000002</v>
      </c>
      <c r="I558" s="2">
        <f>OrderData[[#This Row],[Quantity]]*OrderData[[#This Row],[Unit Price]]</f>
        <v>8.73</v>
      </c>
      <c r="J558" s="2" t="str">
        <f>_xlfn.XLOOKUP(OrderData[[#This Row],[Customer ID]],Table2_1[Customer ID],Table2_1[Country])</f>
        <v>United States</v>
      </c>
      <c r="K558" s="2" t="str" cm="1">
        <f t="array" ref="K558">_xlfn.XLOOKUP(OrderData[[#This Row],[Customer ID]],Table2_1[[#All],[Customer ID]],Table2_1[[#All],[Loyalty Card]])</f>
        <v>Yes</v>
      </c>
      <c r="L558" s="2" t="str">
        <f>_xlfn.XLOOKUP(OrderData[[#This Row],[Product ID]],products!A:A,products!C:C)</f>
        <v>M</v>
      </c>
      <c r="M558" s="2">
        <f>_xlfn.XLOOKUP(OrderData[[#This Row],[Product ID]],products!A:A,products!D:D)</f>
        <v>0.2</v>
      </c>
    </row>
    <row r="559" spans="1:13" x14ac:dyDescent="0.25">
      <c r="A559" s="2" t="s">
        <v>1106</v>
      </c>
      <c r="B559" s="3">
        <v>44506</v>
      </c>
      <c r="C559" s="2" t="s">
        <v>1001</v>
      </c>
      <c r="D559" t="s">
        <v>150</v>
      </c>
      <c r="E559" s="2" t="str" cm="1">
        <f t="array" ref="E559">_xlfn.XLOOKUP(OrderData[[#This Row],[Customer ID]],Table2_1[[#All],[Customer ID]],Table2_1[[#All],[Customer Name]])</f>
        <v>Marja Urion</v>
      </c>
      <c r="F559" s="2">
        <v>4</v>
      </c>
      <c r="G559" s="2" t="str">
        <f>VLOOKUP(OrderData[[#This Row],[Product ID]],products!A:B,2,0)</f>
        <v>Exc</v>
      </c>
      <c r="H559" s="2">
        <f>_xlfn.XLOOKUP(D559, products!A:A, products!E:E)</f>
        <v>14.85</v>
      </c>
      <c r="I559" s="2">
        <f>OrderData[[#This Row],[Quantity]]*OrderData[[#This Row],[Unit Price]]</f>
        <v>59.4</v>
      </c>
      <c r="J559" s="2" t="str">
        <f>_xlfn.XLOOKUP(OrderData[[#This Row],[Customer ID]],Table2_1[Customer ID],Table2_1[Country])</f>
        <v>Ireland</v>
      </c>
      <c r="K559" s="2" t="str" cm="1">
        <f t="array" ref="K559">_xlfn.XLOOKUP(OrderData[[#This Row],[Customer ID]],Table2_1[[#All],[Customer ID]],Table2_1[[#All],[Loyalty Card]])</f>
        <v>Yes</v>
      </c>
      <c r="L559" s="2" t="str">
        <f>_xlfn.XLOOKUP(OrderData[[#This Row],[Product ID]],products!A:A,products!C:C)</f>
        <v>L</v>
      </c>
      <c r="M559" s="2">
        <f>_xlfn.XLOOKUP(OrderData[[#This Row],[Product ID]],products!A:A,products!D:D)</f>
        <v>1</v>
      </c>
    </row>
    <row r="560" spans="1:13" x14ac:dyDescent="0.25">
      <c r="A560" s="2" t="s">
        <v>1107</v>
      </c>
      <c r="B560" s="3">
        <v>44225</v>
      </c>
      <c r="C560" s="2" t="s">
        <v>1108</v>
      </c>
      <c r="D560" t="s">
        <v>51</v>
      </c>
      <c r="E560" s="2" t="str" cm="1">
        <f t="array" ref="E560">_xlfn.XLOOKUP(OrderData[[#This Row],[Customer ID]],Table2_1[[#All],[Customer ID]],Table2_1[[#All],[Customer Name]])</f>
        <v>Kenton Wetherick</v>
      </c>
      <c r="F560" s="2">
        <v>4</v>
      </c>
      <c r="G560" s="2" t="str">
        <f>VLOOKUP(OrderData[[#This Row],[Product ID]],products!A:B,2,0)</f>
        <v>Lib</v>
      </c>
      <c r="H560" s="2">
        <f>_xlfn.XLOOKUP(D560, products!A:A, products!E:E)</f>
        <v>3.8849999999999998</v>
      </c>
      <c r="I560" s="2">
        <f>OrderData[[#This Row],[Quantity]]*OrderData[[#This Row],[Unit Price]]</f>
        <v>15.54</v>
      </c>
      <c r="J560" s="2" t="str">
        <f>_xlfn.XLOOKUP(OrderData[[#This Row],[Customer ID]],Table2_1[Customer ID],Table2_1[Country])</f>
        <v>United States</v>
      </c>
      <c r="K560" s="2" t="str" cm="1">
        <f t="array" ref="K560">_xlfn.XLOOKUP(OrderData[[#This Row],[Customer ID]],Table2_1[[#All],[Customer ID]],Table2_1[[#All],[Loyalty Card]])</f>
        <v>Yes</v>
      </c>
      <c r="L560" s="2" t="str">
        <f>_xlfn.XLOOKUP(OrderData[[#This Row],[Product ID]],products!A:A,products!C:C)</f>
        <v>D</v>
      </c>
      <c r="M560" s="2">
        <f>_xlfn.XLOOKUP(OrderData[[#This Row],[Product ID]],products!A:A,products!D:D)</f>
        <v>0.2</v>
      </c>
    </row>
    <row r="561" spans="1:13" x14ac:dyDescent="0.25">
      <c r="A561" s="2" t="s">
        <v>1109</v>
      </c>
      <c r="B561" s="3">
        <v>44667</v>
      </c>
      <c r="C561" s="2" t="s">
        <v>1110</v>
      </c>
      <c r="D561" t="s">
        <v>19</v>
      </c>
      <c r="E561" s="2" t="str" cm="1">
        <f t="array" ref="E561">_xlfn.XLOOKUP(OrderData[[#This Row],[Customer ID]],Table2_1[[#All],[Customer ID]],Table2_1[[#All],[Customer Name]])</f>
        <v>Reamonn Aynold</v>
      </c>
      <c r="F561" s="2">
        <v>3</v>
      </c>
      <c r="G561" s="2" t="str">
        <f>VLOOKUP(OrderData[[#This Row],[Product ID]],products!A:B,2,0)</f>
        <v>Ara</v>
      </c>
      <c r="H561" s="2">
        <f>_xlfn.XLOOKUP(D561, products!A:A, products!E:E)</f>
        <v>12.95</v>
      </c>
      <c r="I561" s="2">
        <f>OrderData[[#This Row],[Quantity]]*OrderData[[#This Row],[Unit Price]]</f>
        <v>38.849999999999994</v>
      </c>
      <c r="J561" s="2" t="str">
        <f>_xlfn.XLOOKUP(OrderData[[#This Row],[Customer ID]],Table2_1[Customer ID],Table2_1[Country])</f>
        <v>United States</v>
      </c>
      <c r="K561" s="2" t="str" cm="1">
        <f t="array" ref="K561">_xlfn.XLOOKUP(OrderData[[#This Row],[Customer ID]],Table2_1[[#All],[Customer ID]],Table2_1[[#All],[Loyalty Card]])</f>
        <v>Yes</v>
      </c>
      <c r="L561" s="2" t="str">
        <f>_xlfn.XLOOKUP(OrderData[[#This Row],[Product ID]],products!A:A,products!C:C)</f>
        <v>L</v>
      </c>
      <c r="M561" s="2">
        <f>_xlfn.XLOOKUP(OrderData[[#This Row],[Product ID]],products!A:A,products!D:D)</f>
        <v>1</v>
      </c>
    </row>
    <row r="562" spans="1:13" x14ac:dyDescent="0.25">
      <c r="A562" s="2" t="s">
        <v>1111</v>
      </c>
      <c r="B562" s="3">
        <v>44401</v>
      </c>
      <c r="C562" s="2" t="s">
        <v>1112</v>
      </c>
      <c r="D562" t="s">
        <v>125</v>
      </c>
      <c r="E562" s="2" t="str" cm="1">
        <f t="array" ref="E562">_xlfn.XLOOKUP(OrderData[[#This Row],[Customer ID]],Table2_1[[#All],[Customer ID]],Table2_1[[#All],[Customer Name]])</f>
        <v>Hatty Dovydenas</v>
      </c>
      <c r="F562" s="2">
        <v>6</v>
      </c>
      <c r="G562" s="2" t="str">
        <f>VLOOKUP(OrderData[[#This Row],[Product ID]],products!A:B,2,0)</f>
        <v>Exc</v>
      </c>
      <c r="H562" s="2">
        <f>_xlfn.XLOOKUP(D562, products!A:A, products!E:E)</f>
        <v>31.624999999999996</v>
      </c>
      <c r="I562" s="2">
        <f>OrderData[[#This Row],[Quantity]]*OrderData[[#This Row],[Unit Price]]</f>
        <v>189.74999999999997</v>
      </c>
      <c r="J562" s="2" t="str">
        <f>_xlfn.XLOOKUP(OrderData[[#This Row],[Customer ID]],Table2_1[Customer ID],Table2_1[Country])</f>
        <v>United States</v>
      </c>
      <c r="K562" s="2" t="str" cm="1">
        <f t="array" ref="K562">_xlfn.XLOOKUP(OrderData[[#This Row],[Customer ID]],Table2_1[[#All],[Customer ID]],Table2_1[[#All],[Loyalty Card]])</f>
        <v>Yes</v>
      </c>
      <c r="L562" s="2" t="str">
        <f>_xlfn.XLOOKUP(OrderData[[#This Row],[Product ID]],products!A:A,products!C:C)</f>
        <v>M</v>
      </c>
      <c r="M562" s="2">
        <f>_xlfn.XLOOKUP(OrderData[[#This Row],[Product ID]],products!A:A,products!D:D)</f>
        <v>2.5</v>
      </c>
    </row>
    <row r="563" spans="1:13" x14ac:dyDescent="0.25">
      <c r="A563" s="2" t="s">
        <v>1113</v>
      </c>
      <c r="B563" s="3">
        <v>43688</v>
      </c>
      <c r="C563" s="2" t="s">
        <v>1114</v>
      </c>
      <c r="D563" t="s">
        <v>67</v>
      </c>
      <c r="E563" s="2" t="str" cm="1">
        <f t="array" ref="E563">_xlfn.XLOOKUP(OrderData[[#This Row],[Customer ID]],Table2_1[[#All],[Customer ID]],Table2_1[[#All],[Customer Name]])</f>
        <v>Nathaniel Bloxland</v>
      </c>
      <c r="F563" s="2">
        <v>6</v>
      </c>
      <c r="G563" s="2" t="str">
        <f>VLOOKUP(OrderData[[#This Row],[Product ID]],products!A:B,2,0)</f>
        <v>Ara</v>
      </c>
      <c r="H563" s="2">
        <f>_xlfn.XLOOKUP(D563, products!A:A, products!E:E)</f>
        <v>2.9849999999999999</v>
      </c>
      <c r="I563" s="2">
        <f>OrderData[[#This Row],[Quantity]]*OrderData[[#This Row],[Unit Price]]</f>
        <v>17.91</v>
      </c>
      <c r="J563" s="2" t="str">
        <f>_xlfn.XLOOKUP(OrderData[[#This Row],[Customer ID]],Table2_1[Customer ID],Table2_1[Country])</f>
        <v>Ireland</v>
      </c>
      <c r="K563" s="2" t="str" cm="1">
        <f t="array" ref="K563">_xlfn.XLOOKUP(OrderData[[#This Row],[Customer ID]],Table2_1[[#All],[Customer ID]],Table2_1[[#All],[Loyalty Card]])</f>
        <v>Yes</v>
      </c>
      <c r="L563" s="2" t="str">
        <f>_xlfn.XLOOKUP(OrderData[[#This Row],[Product ID]],products!A:A,products!C:C)</f>
        <v>D</v>
      </c>
      <c r="M563" s="2">
        <f>_xlfn.XLOOKUP(OrderData[[#This Row],[Product ID]],products!A:A,products!D:D)</f>
        <v>0.2</v>
      </c>
    </row>
    <row r="564" spans="1:13" x14ac:dyDescent="0.25">
      <c r="A564" s="2" t="s">
        <v>1115</v>
      </c>
      <c r="B564" s="3">
        <v>43669</v>
      </c>
      <c r="C564" s="2" t="s">
        <v>1116</v>
      </c>
      <c r="D564" t="s">
        <v>32</v>
      </c>
      <c r="E564" s="2" t="str" cm="1">
        <f t="array" ref="E564">_xlfn.XLOOKUP(OrderData[[#This Row],[Customer ID]],Table2_1[[#All],[Customer ID]],Table2_1[[#All],[Customer Name]])</f>
        <v>Brendan Grece</v>
      </c>
      <c r="F564" s="2">
        <v>6</v>
      </c>
      <c r="G564" s="2" t="str">
        <f>VLOOKUP(OrderData[[#This Row],[Product ID]],products!A:B,2,0)</f>
        <v>Lib</v>
      </c>
      <c r="H564" s="2">
        <f>_xlfn.XLOOKUP(D564, products!A:A, products!E:E)</f>
        <v>4.7549999999999999</v>
      </c>
      <c r="I564" s="2">
        <f>OrderData[[#This Row],[Quantity]]*OrderData[[#This Row],[Unit Price]]</f>
        <v>28.53</v>
      </c>
      <c r="J564" s="2" t="str">
        <f>_xlfn.XLOOKUP(OrderData[[#This Row],[Customer ID]],Table2_1[Customer ID],Table2_1[Country])</f>
        <v>United Kingdom</v>
      </c>
      <c r="K564" s="2" t="str" cm="1">
        <f t="array" ref="K564">_xlfn.XLOOKUP(OrderData[[#This Row],[Customer ID]],Table2_1[[#All],[Customer ID]],Table2_1[[#All],[Loyalty Card]])</f>
        <v>No</v>
      </c>
      <c r="L564" s="2" t="str">
        <f>_xlfn.XLOOKUP(OrderData[[#This Row],[Product ID]],products!A:A,products!C:C)</f>
        <v>L</v>
      </c>
      <c r="M564" s="2">
        <f>_xlfn.XLOOKUP(OrderData[[#This Row],[Product ID]],products!A:A,products!D:D)</f>
        <v>0.2</v>
      </c>
    </row>
    <row r="565" spans="1:13" x14ac:dyDescent="0.25">
      <c r="A565" s="2" t="s">
        <v>1117</v>
      </c>
      <c r="B565" s="3">
        <v>43991</v>
      </c>
      <c r="C565" s="2" t="s">
        <v>1118</v>
      </c>
      <c r="D565" t="s">
        <v>22</v>
      </c>
      <c r="E565" s="2" t="str" cm="1">
        <f t="array" ref="E565">_xlfn.XLOOKUP(OrderData[[#This Row],[Customer ID]],Table2_1[[#All],[Customer ID]],Table2_1[[#All],[Customer Name]])</f>
        <v>Don Flintiff</v>
      </c>
      <c r="F565" s="2">
        <v>6</v>
      </c>
      <c r="G565" s="2" t="str">
        <f>VLOOKUP(OrderData[[#This Row],[Product ID]],products!A:B,2,0)</f>
        <v>Exc</v>
      </c>
      <c r="H565" s="2">
        <f>_xlfn.XLOOKUP(D565, products!A:A, products!E:E)</f>
        <v>13.75</v>
      </c>
      <c r="I565" s="2">
        <f>OrderData[[#This Row],[Quantity]]*OrderData[[#This Row],[Unit Price]]</f>
        <v>82.5</v>
      </c>
      <c r="J565" s="2" t="str">
        <f>_xlfn.XLOOKUP(OrderData[[#This Row],[Customer ID]],Table2_1[Customer ID],Table2_1[Country])</f>
        <v>United Kingdom</v>
      </c>
      <c r="K565" s="2" t="str" cm="1">
        <f t="array" ref="K565">_xlfn.XLOOKUP(OrderData[[#This Row],[Customer ID]],Table2_1[[#All],[Customer ID]],Table2_1[[#All],[Loyalty Card]])</f>
        <v>No</v>
      </c>
      <c r="L565" s="2" t="str">
        <f>_xlfn.XLOOKUP(OrderData[[#This Row],[Product ID]],products!A:A,products!C:C)</f>
        <v>M</v>
      </c>
      <c r="M565" s="2">
        <f>_xlfn.XLOOKUP(OrderData[[#This Row],[Product ID]],products!A:A,products!D:D)</f>
        <v>1</v>
      </c>
    </row>
    <row r="566" spans="1:13" x14ac:dyDescent="0.25">
      <c r="A566" s="2" t="s">
        <v>1119</v>
      </c>
      <c r="B566" s="3">
        <v>43883</v>
      </c>
      <c r="C566" s="2" t="s">
        <v>1120</v>
      </c>
      <c r="D566" t="s">
        <v>170</v>
      </c>
      <c r="E566" s="2" t="str" cm="1">
        <f t="array" ref="E566">_xlfn.XLOOKUP(OrderData[[#This Row],[Customer ID]],Table2_1[[#All],[Customer ID]],Table2_1[[#All],[Customer Name]])</f>
        <v>Abbe Thys</v>
      </c>
      <c r="F566" s="2">
        <v>2</v>
      </c>
      <c r="G566" s="2" t="str">
        <f>VLOOKUP(OrderData[[#This Row],[Product ID]],products!A:B,2,0)</f>
        <v>Rob</v>
      </c>
      <c r="H566" s="2">
        <f>_xlfn.XLOOKUP(D566, products!A:A, products!E:E)</f>
        <v>7.169999999999999</v>
      </c>
      <c r="I566" s="2">
        <f>OrderData[[#This Row],[Quantity]]*OrderData[[#This Row],[Unit Price]]</f>
        <v>14.339999999999998</v>
      </c>
      <c r="J566" s="2" t="str">
        <f>_xlfn.XLOOKUP(OrderData[[#This Row],[Customer ID]],Table2_1[Customer ID],Table2_1[Country])</f>
        <v>United States</v>
      </c>
      <c r="K566" s="2" t="str" cm="1">
        <f t="array" ref="K566">_xlfn.XLOOKUP(OrderData[[#This Row],[Customer ID]],Table2_1[[#All],[Customer ID]],Table2_1[[#All],[Loyalty Card]])</f>
        <v>No</v>
      </c>
      <c r="L566" s="2" t="str">
        <f>_xlfn.XLOOKUP(OrderData[[#This Row],[Product ID]],products!A:A,products!C:C)</f>
        <v>L</v>
      </c>
      <c r="M566" s="2">
        <f>_xlfn.XLOOKUP(OrderData[[#This Row],[Product ID]],products!A:A,products!D:D)</f>
        <v>0.5</v>
      </c>
    </row>
    <row r="567" spans="1:13" x14ac:dyDescent="0.25">
      <c r="A567" s="2" t="s">
        <v>1121</v>
      </c>
      <c r="B567" s="3">
        <v>44031</v>
      </c>
      <c r="C567" s="2" t="s">
        <v>1122</v>
      </c>
      <c r="D567" t="s">
        <v>48</v>
      </c>
      <c r="E567" s="2" t="str" cm="1">
        <f t="array" ref="E567">_xlfn.XLOOKUP(OrderData[[#This Row],[Customer ID]],Table2_1[[#All],[Customer ID]],Table2_1[[#All],[Customer Name]])</f>
        <v>Jackquelin Chugg</v>
      </c>
      <c r="F567" s="2">
        <v>4</v>
      </c>
      <c r="G567" s="2" t="str">
        <f>VLOOKUP(OrderData[[#This Row],[Product ID]],products!A:B,2,0)</f>
        <v>Rob</v>
      </c>
      <c r="H567" s="2">
        <f>_xlfn.XLOOKUP(D567, products!A:A, products!E:E)</f>
        <v>20.584999999999997</v>
      </c>
      <c r="I567" s="2">
        <f>OrderData[[#This Row],[Quantity]]*OrderData[[#This Row],[Unit Price]]</f>
        <v>82.339999999999989</v>
      </c>
      <c r="J567" s="2" t="str">
        <f>_xlfn.XLOOKUP(OrderData[[#This Row],[Customer ID]],Table2_1[Customer ID],Table2_1[Country])</f>
        <v>United States</v>
      </c>
      <c r="K567" s="2" t="str" cm="1">
        <f t="array" ref="K567">_xlfn.XLOOKUP(OrderData[[#This Row],[Customer ID]],Table2_1[[#All],[Customer ID]],Table2_1[[#All],[Loyalty Card]])</f>
        <v>No</v>
      </c>
      <c r="L567" s="2" t="str">
        <f>_xlfn.XLOOKUP(OrderData[[#This Row],[Product ID]],products!A:A,products!C:C)</f>
        <v>D</v>
      </c>
      <c r="M567" s="2">
        <f>_xlfn.XLOOKUP(OrderData[[#This Row],[Product ID]],products!A:A,products!D:D)</f>
        <v>2.5</v>
      </c>
    </row>
    <row r="568" spans="1:13" x14ac:dyDescent="0.25">
      <c r="A568" s="2" t="s">
        <v>1123</v>
      </c>
      <c r="B568" s="3">
        <v>44459</v>
      </c>
      <c r="C568" s="2" t="s">
        <v>1124</v>
      </c>
      <c r="D568" t="s">
        <v>57</v>
      </c>
      <c r="E568" s="2" t="str" cm="1">
        <f t="array" ref="E568">_xlfn.XLOOKUP(OrderData[[#This Row],[Customer ID]],Table2_1[[#All],[Customer ID]],Table2_1[[#All],[Customer Name]])</f>
        <v>Audra Kelston</v>
      </c>
      <c r="F568" s="2">
        <v>6</v>
      </c>
      <c r="G568" s="2" t="str">
        <f>VLOOKUP(OrderData[[#This Row],[Product ID]],products!A:B,2,0)</f>
        <v>Ara</v>
      </c>
      <c r="H568" s="2">
        <f>_xlfn.XLOOKUP(D568, products!A:A, products!E:E)</f>
        <v>3.375</v>
      </c>
      <c r="I568" s="2">
        <f>OrderData[[#This Row],[Quantity]]*OrderData[[#This Row],[Unit Price]]</f>
        <v>20.25</v>
      </c>
      <c r="J568" s="2" t="str">
        <f>_xlfn.XLOOKUP(OrderData[[#This Row],[Customer ID]],Table2_1[Customer ID],Table2_1[Country])</f>
        <v>United States</v>
      </c>
      <c r="K568" s="2" t="str" cm="1">
        <f t="array" ref="K568">_xlfn.XLOOKUP(OrderData[[#This Row],[Customer ID]],Table2_1[[#All],[Customer ID]],Table2_1[[#All],[Loyalty Card]])</f>
        <v>Yes</v>
      </c>
      <c r="L568" s="2" t="str">
        <f>_xlfn.XLOOKUP(OrderData[[#This Row],[Product ID]],products!A:A,products!C:C)</f>
        <v>M</v>
      </c>
      <c r="M568" s="2">
        <f>_xlfn.XLOOKUP(OrderData[[#This Row],[Product ID]],products!A:A,products!D:D)</f>
        <v>0.2</v>
      </c>
    </row>
    <row r="569" spans="1:13" x14ac:dyDescent="0.25">
      <c r="A569" s="2" t="s">
        <v>1125</v>
      </c>
      <c r="B569" s="3">
        <v>44318</v>
      </c>
      <c r="C569" s="2" t="s">
        <v>1126</v>
      </c>
      <c r="D569" t="s">
        <v>23</v>
      </c>
      <c r="E569" s="2" t="str" cm="1">
        <f t="array" ref="E569">_xlfn.XLOOKUP(OrderData[[#This Row],[Customer ID]],Table2_1[[#All],[Customer ID]],Table2_1[[#All],[Customer Name]])</f>
        <v>Elvina Angel</v>
      </c>
      <c r="F569" s="2">
        <v>6</v>
      </c>
      <c r="G569" s="2" t="str">
        <f>VLOOKUP(OrderData[[#This Row],[Product ID]],products!A:B,2,0)</f>
        <v>Rob</v>
      </c>
      <c r="H569" s="2">
        <f>_xlfn.XLOOKUP(D569, products!A:A, products!E:E)</f>
        <v>27.484999999999996</v>
      </c>
      <c r="I569" s="2">
        <f>OrderData[[#This Row],[Quantity]]*OrderData[[#This Row],[Unit Price]]</f>
        <v>164.90999999999997</v>
      </c>
      <c r="J569" s="2" t="str">
        <f>_xlfn.XLOOKUP(OrderData[[#This Row],[Customer ID]],Table2_1[Customer ID],Table2_1[Country])</f>
        <v>Ireland</v>
      </c>
      <c r="K569" s="2" t="str" cm="1">
        <f t="array" ref="K569">_xlfn.XLOOKUP(OrderData[[#This Row],[Customer ID]],Table2_1[[#All],[Customer ID]],Table2_1[[#All],[Loyalty Card]])</f>
        <v>No</v>
      </c>
      <c r="L569" s="2" t="str">
        <f>_xlfn.XLOOKUP(OrderData[[#This Row],[Product ID]],products!A:A,products!C:C)</f>
        <v>L</v>
      </c>
      <c r="M569" s="2">
        <f>_xlfn.XLOOKUP(OrderData[[#This Row],[Product ID]],products!A:A,products!D:D)</f>
        <v>2.5</v>
      </c>
    </row>
    <row r="570" spans="1:13" x14ac:dyDescent="0.25">
      <c r="A570" s="2" t="s">
        <v>1127</v>
      </c>
      <c r="B570" s="3">
        <v>44526</v>
      </c>
      <c r="C570" s="2" t="s">
        <v>1128</v>
      </c>
      <c r="D570" t="s">
        <v>32</v>
      </c>
      <c r="E570" s="2" t="str" cm="1">
        <f t="array" ref="E570">_xlfn.XLOOKUP(OrderData[[#This Row],[Customer ID]],Table2_1[[#All],[Customer ID]],Table2_1[[#All],[Customer Name]])</f>
        <v>Claiborne Mottram</v>
      </c>
      <c r="F570" s="2">
        <v>4</v>
      </c>
      <c r="G570" s="2" t="str">
        <f>VLOOKUP(OrderData[[#This Row],[Product ID]],products!A:B,2,0)</f>
        <v>Lib</v>
      </c>
      <c r="H570" s="2">
        <f>_xlfn.XLOOKUP(D570, products!A:A, products!E:E)</f>
        <v>4.7549999999999999</v>
      </c>
      <c r="I570" s="2">
        <f>OrderData[[#This Row],[Quantity]]*OrderData[[#This Row],[Unit Price]]</f>
        <v>19.02</v>
      </c>
      <c r="J570" s="2" t="str">
        <f>_xlfn.XLOOKUP(OrderData[[#This Row],[Customer ID]],Table2_1[Customer ID],Table2_1[Country])</f>
        <v>United States</v>
      </c>
      <c r="K570" s="2" t="str" cm="1">
        <f t="array" ref="K570">_xlfn.XLOOKUP(OrderData[[#This Row],[Customer ID]],Table2_1[[#All],[Customer ID]],Table2_1[[#All],[Loyalty Card]])</f>
        <v>Yes</v>
      </c>
      <c r="L570" s="2" t="str">
        <f>_xlfn.XLOOKUP(OrderData[[#This Row],[Product ID]],products!A:A,products!C:C)</f>
        <v>L</v>
      </c>
      <c r="M570" s="2">
        <f>_xlfn.XLOOKUP(OrderData[[#This Row],[Product ID]],products!A:A,products!D:D)</f>
        <v>0.2</v>
      </c>
    </row>
    <row r="571" spans="1:13" x14ac:dyDescent="0.25">
      <c r="A571" s="2" t="s">
        <v>1129</v>
      </c>
      <c r="B571" s="3">
        <v>43879</v>
      </c>
      <c r="C571" s="2" t="s">
        <v>1118</v>
      </c>
      <c r="D571" t="s">
        <v>131</v>
      </c>
      <c r="E571" s="2" t="str" cm="1">
        <f t="array" ref="E571">_xlfn.XLOOKUP(OrderData[[#This Row],[Customer ID]],Table2_1[[#All],[Customer ID]],Table2_1[[#All],[Customer Name]])</f>
        <v>Don Flintiff</v>
      </c>
      <c r="F571" s="2">
        <v>6</v>
      </c>
      <c r="G571" s="2" t="str">
        <f>VLOOKUP(OrderData[[#This Row],[Product ID]],products!A:B,2,0)</f>
        <v>Ara</v>
      </c>
      <c r="H571" s="2">
        <f>_xlfn.XLOOKUP(D571, products!A:A, products!E:E)</f>
        <v>22.884999999999998</v>
      </c>
      <c r="I571" s="2">
        <f>OrderData[[#This Row],[Quantity]]*OrderData[[#This Row],[Unit Price]]</f>
        <v>137.31</v>
      </c>
      <c r="J571" s="2" t="str">
        <f>_xlfn.XLOOKUP(OrderData[[#This Row],[Customer ID]],Table2_1[Customer ID],Table2_1[Country])</f>
        <v>United Kingdom</v>
      </c>
      <c r="K571" s="2" t="str" cm="1">
        <f t="array" ref="K571">_xlfn.XLOOKUP(OrderData[[#This Row],[Customer ID]],Table2_1[[#All],[Customer ID]],Table2_1[[#All],[Loyalty Card]])</f>
        <v>No</v>
      </c>
      <c r="L571" s="2" t="str">
        <f>_xlfn.XLOOKUP(OrderData[[#This Row],[Product ID]],products!A:A,products!C:C)</f>
        <v>D</v>
      </c>
      <c r="M571" s="2">
        <f>_xlfn.XLOOKUP(OrderData[[#This Row],[Product ID]],products!A:A,products!D:D)</f>
        <v>2.5</v>
      </c>
    </row>
    <row r="572" spans="1:13" x14ac:dyDescent="0.25">
      <c r="A572" s="2" t="s">
        <v>1130</v>
      </c>
      <c r="B572" s="3">
        <v>43928</v>
      </c>
      <c r="C572" s="2" t="s">
        <v>1131</v>
      </c>
      <c r="D572" t="s">
        <v>80</v>
      </c>
      <c r="E572" s="2" t="str" cm="1">
        <f t="array" ref="E572">_xlfn.XLOOKUP(OrderData[[#This Row],[Customer ID]],Table2_1[[#All],[Customer ID]],Table2_1[[#All],[Customer Name]])</f>
        <v>Donalt Sangwin</v>
      </c>
      <c r="F572" s="2">
        <v>4</v>
      </c>
      <c r="G572" s="2" t="str">
        <f>VLOOKUP(OrderData[[#This Row],[Product ID]],products!A:B,2,0)</f>
        <v>Ara</v>
      </c>
      <c r="H572" s="2">
        <f>_xlfn.XLOOKUP(D572, products!A:A, products!E:E)</f>
        <v>6.75</v>
      </c>
      <c r="I572" s="2">
        <f>OrderData[[#This Row],[Quantity]]*OrderData[[#This Row],[Unit Price]]</f>
        <v>27</v>
      </c>
      <c r="J572" s="2" t="str">
        <f>_xlfn.XLOOKUP(OrderData[[#This Row],[Customer ID]],Table2_1[Customer ID],Table2_1[Country])</f>
        <v>United States</v>
      </c>
      <c r="K572" s="2" t="str" cm="1">
        <f t="array" ref="K572">_xlfn.XLOOKUP(OrderData[[#This Row],[Customer ID]],Table2_1[[#All],[Customer ID]],Table2_1[[#All],[Loyalty Card]])</f>
        <v>No</v>
      </c>
      <c r="L572" s="2" t="str">
        <f>_xlfn.XLOOKUP(OrderData[[#This Row],[Product ID]],products!A:A,products!C:C)</f>
        <v>M</v>
      </c>
      <c r="M572" s="2">
        <f>_xlfn.XLOOKUP(OrderData[[#This Row],[Product ID]],products!A:A,products!D:D)</f>
        <v>0.5</v>
      </c>
    </row>
    <row r="573" spans="1:13" x14ac:dyDescent="0.25">
      <c r="A573" s="2" t="s">
        <v>1132</v>
      </c>
      <c r="B573" s="3">
        <v>44592</v>
      </c>
      <c r="C573" s="2" t="s">
        <v>1133</v>
      </c>
      <c r="D573" t="s">
        <v>189</v>
      </c>
      <c r="E573" s="2" t="str" cm="1">
        <f t="array" ref="E573">_xlfn.XLOOKUP(OrderData[[#This Row],[Customer ID]],Table2_1[[#All],[Customer ID]],Table2_1[[#All],[Customer Name]])</f>
        <v>Elizabet Aizikowitz</v>
      </c>
      <c r="F573" s="2">
        <v>4</v>
      </c>
      <c r="G573" s="2" t="str">
        <f>VLOOKUP(OrderData[[#This Row],[Product ID]],products!A:B,2,0)</f>
        <v>Exc</v>
      </c>
      <c r="H573" s="2">
        <f>_xlfn.XLOOKUP(D573, products!A:A, products!E:E)</f>
        <v>8.91</v>
      </c>
      <c r="I573" s="2">
        <f>OrderData[[#This Row],[Quantity]]*OrderData[[#This Row],[Unit Price]]</f>
        <v>35.64</v>
      </c>
      <c r="J573" s="2" t="str">
        <f>_xlfn.XLOOKUP(OrderData[[#This Row],[Customer ID]],Table2_1[Customer ID],Table2_1[Country])</f>
        <v>United Kingdom</v>
      </c>
      <c r="K573" s="2" t="str" cm="1">
        <f t="array" ref="K573">_xlfn.XLOOKUP(OrderData[[#This Row],[Customer ID]],Table2_1[[#All],[Customer ID]],Table2_1[[#All],[Loyalty Card]])</f>
        <v>No</v>
      </c>
      <c r="L573" s="2" t="str">
        <f>_xlfn.XLOOKUP(OrderData[[#This Row],[Product ID]],products!A:A,products!C:C)</f>
        <v>L</v>
      </c>
      <c r="M573" s="2">
        <f>_xlfn.XLOOKUP(OrderData[[#This Row],[Product ID]],products!A:A,products!D:D)</f>
        <v>0.5</v>
      </c>
    </row>
    <row r="574" spans="1:13" x14ac:dyDescent="0.25">
      <c r="A574" s="2" t="s">
        <v>1134</v>
      </c>
      <c r="B574" s="3">
        <v>43515</v>
      </c>
      <c r="C574" s="2" t="s">
        <v>1135</v>
      </c>
      <c r="D574" t="s">
        <v>67</v>
      </c>
      <c r="E574" s="2" t="str" cm="1">
        <f t="array" ref="E574">_xlfn.XLOOKUP(OrderData[[#This Row],[Customer ID]],Table2_1[[#All],[Customer ID]],Table2_1[[#All],[Customer Name]])</f>
        <v>Herbie Peppard</v>
      </c>
      <c r="F574" s="2">
        <v>2</v>
      </c>
      <c r="G574" s="2" t="str">
        <f>VLOOKUP(OrderData[[#This Row],[Product ID]],products!A:B,2,0)</f>
        <v>Ara</v>
      </c>
      <c r="H574" s="2">
        <f>_xlfn.XLOOKUP(D574, products!A:A, products!E:E)</f>
        <v>2.9849999999999999</v>
      </c>
      <c r="I574" s="2">
        <f>OrderData[[#This Row],[Quantity]]*OrderData[[#This Row],[Unit Price]]</f>
        <v>5.97</v>
      </c>
      <c r="J574" s="2" t="str">
        <f>_xlfn.XLOOKUP(OrderData[[#This Row],[Customer ID]],Table2_1[Customer ID],Table2_1[Country])</f>
        <v>United States</v>
      </c>
      <c r="K574" s="2" t="str" cm="1">
        <f t="array" ref="K574">_xlfn.XLOOKUP(OrderData[[#This Row],[Customer ID]],Table2_1[[#All],[Customer ID]],Table2_1[[#All],[Loyalty Card]])</f>
        <v>Yes</v>
      </c>
      <c r="L574" s="2" t="str">
        <f>_xlfn.XLOOKUP(OrderData[[#This Row],[Product ID]],products!A:A,products!C:C)</f>
        <v>D</v>
      </c>
      <c r="M574" s="2">
        <f>_xlfn.XLOOKUP(OrderData[[#This Row],[Product ID]],products!A:A,products!D:D)</f>
        <v>0.2</v>
      </c>
    </row>
    <row r="575" spans="1:13" x14ac:dyDescent="0.25">
      <c r="A575" s="2" t="s">
        <v>1136</v>
      </c>
      <c r="B575" s="3">
        <v>43781</v>
      </c>
      <c r="C575" s="2" t="s">
        <v>1137</v>
      </c>
      <c r="D575" t="s">
        <v>74</v>
      </c>
      <c r="E575" s="2" t="str" cm="1">
        <f t="array" ref="E575">_xlfn.XLOOKUP(OrderData[[#This Row],[Customer ID]],Table2_1[[#All],[Customer ID]],Table2_1[[#All],[Customer Name]])</f>
        <v>Cornie Venour</v>
      </c>
      <c r="F575" s="2">
        <v>6</v>
      </c>
      <c r="G575" s="2" t="str">
        <f>VLOOKUP(OrderData[[#This Row],[Product ID]],products!A:B,2,0)</f>
        <v>Ara</v>
      </c>
      <c r="H575" s="2">
        <f>_xlfn.XLOOKUP(D575, products!A:A, products!E:E)</f>
        <v>11.25</v>
      </c>
      <c r="I575" s="2">
        <f>OrderData[[#This Row],[Quantity]]*OrderData[[#This Row],[Unit Price]]</f>
        <v>67.5</v>
      </c>
      <c r="J575" s="2" t="str">
        <f>_xlfn.XLOOKUP(OrderData[[#This Row],[Customer ID]],Table2_1[Customer ID],Table2_1[Country])</f>
        <v>United States</v>
      </c>
      <c r="K575" s="2" t="str" cm="1">
        <f t="array" ref="K575">_xlfn.XLOOKUP(OrderData[[#This Row],[Customer ID]],Table2_1[[#All],[Customer ID]],Table2_1[[#All],[Loyalty Card]])</f>
        <v>No</v>
      </c>
      <c r="L575" s="2" t="str">
        <f>_xlfn.XLOOKUP(OrderData[[#This Row],[Product ID]],products!A:A,products!C:C)</f>
        <v>M</v>
      </c>
      <c r="M575" s="2">
        <f>_xlfn.XLOOKUP(OrderData[[#This Row],[Product ID]],products!A:A,products!D:D)</f>
        <v>1</v>
      </c>
    </row>
    <row r="576" spans="1:13" x14ac:dyDescent="0.25">
      <c r="A576" s="2" t="s">
        <v>1138</v>
      </c>
      <c r="B576" s="3">
        <v>44697</v>
      </c>
      <c r="C576" s="2" t="s">
        <v>1139</v>
      </c>
      <c r="D576" t="s">
        <v>195</v>
      </c>
      <c r="E576" s="2" t="str" cm="1">
        <f t="array" ref="E576">_xlfn.XLOOKUP(OrderData[[#This Row],[Customer ID]],Table2_1[[#All],[Customer ID]],Table2_1[[#All],[Customer Name]])</f>
        <v>Maggy Harby</v>
      </c>
      <c r="F576" s="2">
        <v>6</v>
      </c>
      <c r="G576" s="2" t="str">
        <f>VLOOKUP(OrderData[[#This Row],[Product ID]],products!A:B,2,0)</f>
        <v>Rob</v>
      </c>
      <c r="H576" s="2">
        <f>_xlfn.XLOOKUP(D576, products!A:A, products!E:E)</f>
        <v>3.5849999999999995</v>
      </c>
      <c r="I576" s="2">
        <f>OrderData[[#This Row],[Quantity]]*OrderData[[#This Row],[Unit Price]]</f>
        <v>21.509999999999998</v>
      </c>
      <c r="J576" s="2" t="str">
        <f>_xlfn.XLOOKUP(OrderData[[#This Row],[Customer ID]],Table2_1[Customer ID],Table2_1[Country])</f>
        <v>United States</v>
      </c>
      <c r="K576" s="2" t="str" cm="1">
        <f t="array" ref="K576">_xlfn.XLOOKUP(OrderData[[#This Row],[Customer ID]],Table2_1[[#All],[Customer ID]],Table2_1[[#All],[Loyalty Card]])</f>
        <v>Yes</v>
      </c>
      <c r="L576" s="2" t="str">
        <f>_xlfn.XLOOKUP(OrderData[[#This Row],[Product ID]],products!A:A,products!C:C)</f>
        <v>L</v>
      </c>
      <c r="M576" s="2">
        <f>_xlfn.XLOOKUP(OrderData[[#This Row],[Product ID]],products!A:A,products!D:D)</f>
        <v>0.2</v>
      </c>
    </row>
    <row r="577" spans="1:13" x14ac:dyDescent="0.25">
      <c r="A577" s="2" t="s">
        <v>1140</v>
      </c>
      <c r="B577" s="3">
        <v>44239</v>
      </c>
      <c r="C577" s="2" t="s">
        <v>1141</v>
      </c>
      <c r="D577" t="s">
        <v>210</v>
      </c>
      <c r="E577" s="2" t="str" cm="1">
        <f t="array" ref="E577">_xlfn.XLOOKUP(OrderData[[#This Row],[Customer ID]],Table2_1[[#All],[Customer ID]],Table2_1[[#All],[Customer Name]])</f>
        <v>Reggie Thickpenny</v>
      </c>
      <c r="F577" s="2">
        <v>2</v>
      </c>
      <c r="G577" s="2" t="str">
        <f>VLOOKUP(OrderData[[#This Row],[Product ID]],products!A:B,2,0)</f>
        <v>Lib</v>
      </c>
      <c r="H577" s="2">
        <f>_xlfn.XLOOKUP(D577, products!A:A, products!E:E)</f>
        <v>33.464999999999996</v>
      </c>
      <c r="I577" s="2">
        <f>OrderData[[#This Row],[Quantity]]*OrderData[[#This Row],[Unit Price]]</f>
        <v>66.929999999999993</v>
      </c>
      <c r="J577" s="2" t="str">
        <f>_xlfn.XLOOKUP(OrderData[[#This Row],[Customer ID]],Table2_1[Customer ID],Table2_1[Country])</f>
        <v>United States</v>
      </c>
      <c r="K577" s="2" t="str" cm="1">
        <f t="array" ref="K577">_xlfn.XLOOKUP(OrderData[[#This Row],[Customer ID]],Table2_1[[#All],[Customer ID]],Table2_1[[#All],[Loyalty Card]])</f>
        <v>No</v>
      </c>
      <c r="L577" s="2" t="str">
        <f>_xlfn.XLOOKUP(OrderData[[#This Row],[Product ID]],products!A:A,products!C:C)</f>
        <v>M</v>
      </c>
      <c r="M577" s="2">
        <f>_xlfn.XLOOKUP(OrderData[[#This Row],[Product ID]],products!A:A,products!D:D)</f>
        <v>2.5</v>
      </c>
    </row>
    <row r="578" spans="1:13" x14ac:dyDescent="0.25">
      <c r="A578" s="2" t="s">
        <v>1142</v>
      </c>
      <c r="B578" s="3">
        <v>44290</v>
      </c>
      <c r="C578" s="2" t="s">
        <v>1143</v>
      </c>
      <c r="D578" t="s">
        <v>67</v>
      </c>
      <c r="E578" s="2" t="str" cm="1">
        <f t="array" ref="E578">_xlfn.XLOOKUP(OrderData[[#This Row],[Customer ID]],Table2_1[[#All],[Customer ID]],Table2_1[[#All],[Customer Name]])</f>
        <v>Phyllys Ormerod</v>
      </c>
      <c r="F578" s="2">
        <v>6</v>
      </c>
      <c r="G578" s="2" t="str">
        <f>VLOOKUP(OrderData[[#This Row],[Product ID]],products!A:B,2,0)</f>
        <v>Ara</v>
      </c>
      <c r="H578" s="2">
        <f>_xlfn.XLOOKUP(D578, products!A:A, products!E:E)</f>
        <v>2.9849999999999999</v>
      </c>
      <c r="I578" s="2">
        <f>OrderData[[#This Row],[Quantity]]*OrderData[[#This Row],[Unit Price]]</f>
        <v>17.91</v>
      </c>
      <c r="J578" s="2" t="str">
        <f>_xlfn.XLOOKUP(OrderData[[#This Row],[Customer ID]],Table2_1[Customer ID],Table2_1[Country])</f>
        <v>United States</v>
      </c>
      <c r="K578" s="2" t="str" cm="1">
        <f t="array" ref="K578">_xlfn.XLOOKUP(OrderData[[#This Row],[Customer ID]],Table2_1[[#All],[Customer ID]],Table2_1[[#All],[Loyalty Card]])</f>
        <v>No</v>
      </c>
      <c r="L578" s="2" t="str">
        <f>_xlfn.XLOOKUP(OrderData[[#This Row],[Product ID]],products!A:A,products!C:C)</f>
        <v>D</v>
      </c>
      <c r="M578" s="2">
        <f>_xlfn.XLOOKUP(OrderData[[#This Row],[Product ID]],products!A:A,products!D:D)</f>
        <v>0.2</v>
      </c>
    </row>
    <row r="579" spans="1:13" x14ac:dyDescent="0.25">
      <c r="A579" s="2" t="s">
        <v>1144</v>
      </c>
      <c r="B579" s="3">
        <v>44410</v>
      </c>
      <c r="C579" s="2" t="s">
        <v>1118</v>
      </c>
      <c r="D579" t="s">
        <v>109</v>
      </c>
      <c r="E579" s="2" t="str" cm="1">
        <f t="array" ref="E579">_xlfn.XLOOKUP(OrderData[[#This Row],[Customer ID]],Table2_1[[#All],[Customer ID]],Table2_1[[#All],[Customer Name]])</f>
        <v>Don Flintiff</v>
      </c>
      <c r="F579" s="2">
        <v>4</v>
      </c>
      <c r="G579" s="2" t="str">
        <f>VLOOKUP(OrderData[[#This Row],[Product ID]],products!A:B,2,0)</f>
        <v>Lib</v>
      </c>
      <c r="H579" s="2">
        <f>_xlfn.XLOOKUP(D579, products!A:A, products!E:E)</f>
        <v>14.55</v>
      </c>
      <c r="I579" s="2">
        <f>OrderData[[#This Row],[Quantity]]*OrderData[[#This Row],[Unit Price]]</f>
        <v>58.2</v>
      </c>
      <c r="J579" s="2" t="str">
        <f>_xlfn.XLOOKUP(OrderData[[#This Row],[Customer ID]],Table2_1[Customer ID],Table2_1[Country])</f>
        <v>United Kingdom</v>
      </c>
      <c r="K579" s="2" t="str" cm="1">
        <f t="array" ref="K579">_xlfn.XLOOKUP(OrderData[[#This Row],[Customer ID]],Table2_1[[#All],[Customer ID]],Table2_1[[#All],[Loyalty Card]])</f>
        <v>No</v>
      </c>
      <c r="L579" s="2" t="str">
        <f>_xlfn.XLOOKUP(OrderData[[#This Row],[Product ID]],products!A:A,products!C:C)</f>
        <v>M</v>
      </c>
      <c r="M579" s="2">
        <f>_xlfn.XLOOKUP(OrderData[[#This Row],[Product ID]],products!A:A,products!D:D)</f>
        <v>1</v>
      </c>
    </row>
    <row r="580" spans="1:13" x14ac:dyDescent="0.25">
      <c r="A580" s="2" t="s">
        <v>1145</v>
      </c>
      <c r="B580" s="3">
        <v>44720</v>
      </c>
      <c r="C580" s="2" t="s">
        <v>1146</v>
      </c>
      <c r="D580" t="s">
        <v>267</v>
      </c>
      <c r="E580" s="2" t="str" cm="1">
        <f t="array" ref="E580">_xlfn.XLOOKUP(OrderData[[#This Row],[Customer ID]],Table2_1[[#All],[Customer ID]],Table2_1[[#All],[Customer Name]])</f>
        <v>Tymon Zanetti</v>
      </c>
      <c r="F580" s="2">
        <v>3</v>
      </c>
      <c r="G580" s="2" t="str">
        <f>VLOOKUP(OrderData[[#This Row],[Product ID]],products!A:B,2,0)</f>
        <v>Exc</v>
      </c>
      <c r="H580" s="2">
        <f>_xlfn.XLOOKUP(D580, products!A:A, products!E:E)</f>
        <v>4.4550000000000001</v>
      </c>
      <c r="I580" s="2">
        <f>OrderData[[#This Row],[Quantity]]*OrderData[[#This Row],[Unit Price]]</f>
        <v>13.365</v>
      </c>
      <c r="J580" s="2" t="str">
        <f>_xlfn.XLOOKUP(OrderData[[#This Row],[Customer ID]],Table2_1[Customer ID],Table2_1[Country])</f>
        <v>Ireland</v>
      </c>
      <c r="K580" s="2" t="str" cm="1">
        <f t="array" ref="K580">_xlfn.XLOOKUP(OrderData[[#This Row],[Customer ID]],Table2_1[[#All],[Customer ID]],Table2_1[[#All],[Loyalty Card]])</f>
        <v>No</v>
      </c>
      <c r="L580" s="2" t="str">
        <f>_xlfn.XLOOKUP(OrderData[[#This Row],[Product ID]],products!A:A,products!C:C)</f>
        <v>L</v>
      </c>
      <c r="M580" s="2">
        <f>_xlfn.XLOOKUP(OrderData[[#This Row],[Product ID]],products!A:A,products!D:D)</f>
        <v>0.2</v>
      </c>
    </row>
    <row r="581" spans="1:13" x14ac:dyDescent="0.25">
      <c r="A581" s="2" t="s">
        <v>1145</v>
      </c>
      <c r="B581" s="3">
        <v>44720</v>
      </c>
      <c r="C581" s="2" t="s">
        <v>1146</v>
      </c>
      <c r="D581" t="s">
        <v>80</v>
      </c>
      <c r="E581" s="2" t="str" cm="1">
        <f t="array" ref="E581">_xlfn.XLOOKUP(OrderData[[#This Row],[Customer ID]],Table2_1[[#All],[Customer ID]],Table2_1[[#All],[Customer Name]])</f>
        <v>Tymon Zanetti</v>
      </c>
      <c r="F581" s="2">
        <v>5</v>
      </c>
      <c r="G581" s="2" t="str">
        <f>VLOOKUP(OrderData[[#This Row],[Product ID]],products!A:B,2,0)</f>
        <v>Ara</v>
      </c>
      <c r="H581" s="2">
        <f>_xlfn.XLOOKUP(D581, products!A:A, products!E:E)</f>
        <v>6.75</v>
      </c>
      <c r="I581" s="2">
        <f>OrderData[[#This Row],[Quantity]]*OrderData[[#This Row],[Unit Price]]</f>
        <v>33.75</v>
      </c>
      <c r="J581" s="2" t="str">
        <f>_xlfn.XLOOKUP(OrderData[[#This Row],[Customer ID]],Table2_1[Customer ID],Table2_1[Country])</f>
        <v>Ireland</v>
      </c>
      <c r="K581" s="2" t="str" cm="1">
        <f t="array" ref="K581">_xlfn.XLOOKUP(OrderData[[#This Row],[Customer ID]],Table2_1[[#All],[Customer ID]],Table2_1[[#All],[Loyalty Card]])</f>
        <v>No</v>
      </c>
      <c r="L581" s="2" t="str">
        <f>_xlfn.XLOOKUP(OrderData[[#This Row],[Product ID]],products!A:A,products!C:C)</f>
        <v>M</v>
      </c>
      <c r="M581" s="2">
        <f>_xlfn.XLOOKUP(OrderData[[#This Row],[Product ID]],products!A:A,products!D:D)</f>
        <v>0.5</v>
      </c>
    </row>
    <row r="582" spans="1:13" x14ac:dyDescent="0.25">
      <c r="A582" s="2" t="s">
        <v>1147</v>
      </c>
      <c r="B582" s="3">
        <v>43965</v>
      </c>
      <c r="C582" s="2" t="s">
        <v>1148</v>
      </c>
      <c r="D582" t="s">
        <v>150</v>
      </c>
      <c r="E582" s="2" t="str" cm="1">
        <f t="array" ref="E582">_xlfn.XLOOKUP(OrderData[[#This Row],[Customer ID]],Table2_1[[#All],[Customer ID]],Table2_1[[#All],[Customer Name]])</f>
        <v>Reinaldos Kirtley</v>
      </c>
      <c r="F582" s="2">
        <v>3</v>
      </c>
      <c r="G582" s="2" t="str">
        <f>VLOOKUP(OrderData[[#This Row],[Product ID]],products!A:B,2,0)</f>
        <v>Exc</v>
      </c>
      <c r="H582" s="2">
        <f>_xlfn.XLOOKUP(D582, products!A:A, products!E:E)</f>
        <v>14.85</v>
      </c>
      <c r="I582" s="2">
        <f>OrderData[[#This Row],[Quantity]]*OrderData[[#This Row],[Unit Price]]</f>
        <v>44.55</v>
      </c>
      <c r="J582" s="2" t="str">
        <f>_xlfn.XLOOKUP(OrderData[[#This Row],[Customer ID]],Table2_1[Customer ID],Table2_1[Country])</f>
        <v>United States</v>
      </c>
      <c r="K582" s="2" t="str" cm="1">
        <f t="array" ref="K582">_xlfn.XLOOKUP(OrderData[[#This Row],[Customer ID]],Table2_1[[#All],[Customer ID]],Table2_1[[#All],[Loyalty Card]])</f>
        <v>Yes</v>
      </c>
      <c r="L582" s="2" t="str">
        <f>_xlfn.XLOOKUP(OrderData[[#This Row],[Product ID]],products!A:A,products!C:C)</f>
        <v>L</v>
      </c>
      <c r="M582" s="2">
        <f>_xlfn.XLOOKUP(OrderData[[#This Row],[Product ID]],products!A:A,products!D:D)</f>
        <v>1</v>
      </c>
    </row>
    <row r="583" spans="1:13" x14ac:dyDescent="0.25">
      <c r="A583" s="2" t="s">
        <v>1149</v>
      </c>
      <c r="B583" s="3">
        <v>44190</v>
      </c>
      <c r="C583" s="2" t="s">
        <v>1150</v>
      </c>
      <c r="D583" t="s">
        <v>189</v>
      </c>
      <c r="E583" s="2" t="str" cm="1">
        <f t="array" ref="E583">_xlfn.XLOOKUP(OrderData[[#This Row],[Customer ID]],Table2_1[[#All],[Customer ID]],Table2_1[[#All],[Customer Name]])</f>
        <v>Carney Clemencet</v>
      </c>
      <c r="F583" s="2">
        <v>5</v>
      </c>
      <c r="G583" s="2" t="str">
        <f>VLOOKUP(OrderData[[#This Row],[Product ID]],products!A:B,2,0)</f>
        <v>Exc</v>
      </c>
      <c r="H583" s="2">
        <f>_xlfn.XLOOKUP(D583, products!A:A, products!E:E)</f>
        <v>8.91</v>
      </c>
      <c r="I583" s="2">
        <f>OrderData[[#This Row],[Quantity]]*OrderData[[#This Row],[Unit Price]]</f>
        <v>44.55</v>
      </c>
      <c r="J583" s="2" t="str">
        <f>_xlfn.XLOOKUP(OrderData[[#This Row],[Customer ID]],Table2_1[Customer ID],Table2_1[Country])</f>
        <v>United Kingdom</v>
      </c>
      <c r="K583" s="2" t="str" cm="1">
        <f t="array" ref="K583">_xlfn.XLOOKUP(OrderData[[#This Row],[Customer ID]],Table2_1[[#All],[Customer ID]],Table2_1[[#All],[Loyalty Card]])</f>
        <v>Yes</v>
      </c>
      <c r="L583" s="2" t="str">
        <f>_xlfn.XLOOKUP(OrderData[[#This Row],[Product ID]],products!A:A,products!C:C)</f>
        <v>L</v>
      </c>
      <c r="M583" s="2">
        <f>_xlfn.XLOOKUP(OrderData[[#This Row],[Product ID]],products!A:A,products!D:D)</f>
        <v>0.5</v>
      </c>
    </row>
    <row r="584" spans="1:13" x14ac:dyDescent="0.25">
      <c r="A584" s="2" t="s">
        <v>1151</v>
      </c>
      <c r="B584" s="3">
        <v>44382</v>
      </c>
      <c r="C584" s="2" t="s">
        <v>1152</v>
      </c>
      <c r="D584" t="s">
        <v>258</v>
      </c>
      <c r="E584" s="2" t="str" cm="1">
        <f t="array" ref="E584">_xlfn.XLOOKUP(OrderData[[#This Row],[Customer ID]],Table2_1[[#All],[Customer ID]],Table2_1[[#All],[Customer Name]])</f>
        <v>Russell Donet</v>
      </c>
      <c r="F584" s="2">
        <v>5</v>
      </c>
      <c r="G584" s="2" t="str">
        <f>VLOOKUP(OrderData[[#This Row],[Product ID]],products!A:B,2,0)</f>
        <v>Exc</v>
      </c>
      <c r="H584" s="2">
        <f>_xlfn.XLOOKUP(D584, products!A:A, products!E:E)</f>
        <v>12.15</v>
      </c>
      <c r="I584" s="2">
        <f>OrderData[[#This Row],[Quantity]]*OrderData[[#This Row],[Unit Price]]</f>
        <v>60.75</v>
      </c>
      <c r="J584" s="2" t="str">
        <f>_xlfn.XLOOKUP(OrderData[[#This Row],[Customer ID]],Table2_1[Customer ID],Table2_1[Country])</f>
        <v>United States</v>
      </c>
      <c r="K584" s="2" t="str" cm="1">
        <f t="array" ref="K584">_xlfn.XLOOKUP(OrderData[[#This Row],[Customer ID]],Table2_1[[#All],[Customer ID]],Table2_1[[#All],[Loyalty Card]])</f>
        <v>No</v>
      </c>
      <c r="L584" s="2" t="str">
        <f>_xlfn.XLOOKUP(OrderData[[#This Row],[Product ID]],products!A:A,products!C:C)</f>
        <v>D</v>
      </c>
      <c r="M584" s="2">
        <f>_xlfn.XLOOKUP(OrderData[[#This Row],[Product ID]],products!A:A,products!D:D)</f>
        <v>1</v>
      </c>
    </row>
    <row r="585" spans="1:13" x14ac:dyDescent="0.25">
      <c r="A585" s="2" t="s">
        <v>1153</v>
      </c>
      <c r="B585" s="3">
        <v>43538</v>
      </c>
      <c r="C585" s="2" t="s">
        <v>1154</v>
      </c>
      <c r="D585" t="s">
        <v>195</v>
      </c>
      <c r="E585" s="2" t="str" cm="1">
        <f t="array" ref="E585">_xlfn.XLOOKUP(OrderData[[#This Row],[Customer ID]],Table2_1[[#All],[Customer ID]],Table2_1[[#All],[Customer Name]])</f>
        <v>Sidney Gawen</v>
      </c>
      <c r="F585" s="2">
        <v>1</v>
      </c>
      <c r="G585" s="2" t="str">
        <f>VLOOKUP(OrderData[[#This Row],[Product ID]],products!A:B,2,0)</f>
        <v>Rob</v>
      </c>
      <c r="H585" s="2">
        <f>_xlfn.XLOOKUP(D585, products!A:A, products!E:E)</f>
        <v>3.5849999999999995</v>
      </c>
      <c r="I585" s="2">
        <f>OrderData[[#This Row],[Quantity]]*OrderData[[#This Row],[Unit Price]]</f>
        <v>3.5849999999999995</v>
      </c>
      <c r="J585" s="2" t="str">
        <f>_xlfn.XLOOKUP(OrderData[[#This Row],[Customer ID]],Table2_1[Customer ID],Table2_1[Country])</f>
        <v>United States</v>
      </c>
      <c r="K585" s="2" t="str" cm="1">
        <f t="array" ref="K585">_xlfn.XLOOKUP(OrderData[[#This Row],[Customer ID]],Table2_1[[#All],[Customer ID]],Table2_1[[#All],[Loyalty Card]])</f>
        <v>Yes</v>
      </c>
      <c r="L585" s="2" t="str">
        <f>_xlfn.XLOOKUP(OrderData[[#This Row],[Product ID]],products!A:A,products!C:C)</f>
        <v>L</v>
      </c>
      <c r="M585" s="2">
        <f>_xlfn.XLOOKUP(OrderData[[#This Row],[Product ID]],products!A:A,products!D:D)</f>
        <v>0.2</v>
      </c>
    </row>
    <row r="586" spans="1:13" x14ac:dyDescent="0.25">
      <c r="A586" s="2" t="s">
        <v>1155</v>
      </c>
      <c r="B586" s="3">
        <v>44262</v>
      </c>
      <c r="C586" s="2" t="s">
        <v>1156</v>
      </c>
      <c r="D586" t="s">
        <v>195</v>
      </c>
      <c r="E586" s="2" t="str" cm="1">
        <f t="array" ref="E586">_xlfn.XLOOKUP(OrderData[[#This Row],[Customer ID]],Table2_1[[#All],[Customer ID]],Table2_1[[#All],[Customer Name]])</f>
        <v>Rickey Readie</v>
      </c>
      <c r="F586" s="2">
        <v>6</v>
      </c>
      <c r="G586" s="2" t="str">
        <f>VLOOKUP(OrderData[[#This Row],[Product ID]],products!A:B,2,0)</f>
        <v>Rob</v>
      </c>
      <c r="H586" s="2">
        <f>_xlfn.XLOOKUP(D586, products!A:A, products!E:E)</f>
        <v>3.5849999999999995</v>
      </c>
      <c r="I586" s="2">
        <f>OrderData[[#This Row],[Quantity]]*OrderData[[#This Row],[Unit Price]]</f>
        <v>21.509999999999998</v>
      </c>
      <c r="J586" s="2" t="str">
        <f>_xlfn.XLOOKUP(OrderData[[#This Row],[Customer ID]],Table2_1[Customer ID],Table2_1[Country])</f>
        <v>United States</v>
      </c>
      <c r="K586" s="2" t="str" cm="1">
        <f t="array" ref="K586">_xlfn.XLOOKUP(OrderData[[#This Row],[Customer ID]],Table2_1[[#All],[Customer ID]],Table2_1[[#All],[Loyalty Card]])</f>
        <v>No</v>
      </c>
      <c r="L586" s="2" t="str">
        <f>_xlfn.XLOOKUP(OrderData[[#This Row],[Product ID]],products!A:A,products!C:C)</f>
        <v>L</v>
      </c>
      <c r="M586" s="2">
        <f>_xlfn.XLOOKUP(OrderData[[#This Row],[Product ID]],products!A:A,products!D:D)</f>
        <v>0.2</v>
      </c>
    </row>
    <row r="587" spans="1:13" x14ac:dyDescent="0.25">
      <c r="A587" s="2" t="s">
        <v>1157</v>
      </c>
      <c r="B587" s="3">
        <v>44505</v>
      </c>
      <c r="C587" s="2" t="s">
        <v>1158</v>
      </c>
      <c r="D587" t="s">
        <v>16</v>
      </c>
      <c r="E587" s="2" t="str" cm="1">
        <f t="array" ref="E587">_xlfn.XLOOKUP(OrderData[[#This Row],[Customer ID]],Table2_1[[#All],[Customer ID]],Table2_1[[#All],[Customer Name]])</f>
        <v>Cody Verissimo</v>
      </c>
      <c r="F587" s="2">
        <v>2</v>
      </c>
      <c r="G587" s="2" t="str">
        <f>VLOOKUP(OrderData[[#This Row],[Product ID]],products!A:B,2,0)</f>
        <v>Exc</v>
      </c>
      <c r="H587" s="2">
        <f>_xlfn.XLOOKUP(D587, products!A:A, products!E:E)</f>
        <v>8.25</v>
      </c>
      <c r="I587" s="2">
        <f>OrderData[[#This Row],[Quantity]]*OrderData[[#This Row],[Unit Price]]</f>
        <v>16.5</v>
      </c>
      <c r="J587" s="2" t="str">
        <f>_xlfn.XLOOKUP(OrderData[[#This Row],[Customer ID]],Table2_1[Customer ID],Table2_1[Country])</f>
        <v>United Kingdom</v>
      </c>
      <c r="K587" s="2" t="str" cm="1">
        <f t="array" ref="K587">_xlfn.XLOOKUP(OrderData[[#This Row],[Customer ID]],Table2_1[[#All],[Customer ID]],Table2_1[[#All],[Loyalty Card]])</f>
        <v>Yes</v>
      </c>
      <c r="L587" s="2" t="str">
        <f>_xlfn.XLOOKUP(OrderData[[#This Row],[Product ID]],products!A:A,products!C:C)</f>
        <v>M</v>
      </c>
      <c r="M587" s="2">
        <f>_xlfn.XLOOKUP(OrderData[[#This Row],[Product ID]],products!A:A,products!D:D)</f>
        <v>0.5</v>
      </c>
    </row>
    <row r="588" spans="1:13" x14ac:dyDescent="0.25">
      <c r="A588" s="2" t="s">
        <v>1159</v>
      </c>
      <c r="B588" s="3">
        <v>43867</v>
      </c>
      <c r="C588" s="2" t="s">
        <v>1160</v>
      </c>
      <c r="D588" t="s">
        <v>23</v>
      </c>
      <c r="E588" s="2" t="str" cm="1">
        <f t="array" ref="E588">_xlfn.XLOOKUP(OrderData[[#This Row],[Customer ID]],Table2_1[[#All],[Customer ID]],Table2_1[[#All],[Customer Name]])</f>
        <v>Zilvia Claisse</v>
      </c>
      <c r="F588" s="2">
        <v>3</v>
      </c>
      <c r="G588" s="2" t="str">
        <f>VLOOKUP(OrderData[[#This Row],[Product ID]],products!A:B,2,0)</f>
        <v>Rob</v>
      </c>
      <c r="H588" s="2">
        <f>_xlfn.XLOOKUP(D588, products!A:A, products!E:E)</f>
        <v>27.484999999999996</v>
      </c>
      <c r="I588" s="2">
        <f>OrderData[[#This Row],[Quantity]]*OrderData[[#This Row],[Unit Price]]</f>
        <v>82.454999999999984</v>
      </c>
      <c r="J588" s="2" t="str">
        <f>_xlfn.XLOOKUP(OrderData[[#This Row],[Customer ID]],Table2_1[Customer ID],Table2_1[Country])</f>
        <v>United States</v>
      </c>
      <c r="K588" s="2" t="str" cm="1">
        <f t="array" ref="K588">_xlfn.XLOOKUP(OrderData[[#This Row],[Customer ID]],Table2_1[[#All],[Customer ID]],Table2_1[[#All],[Loyalty Card]])</f>
        <v>No</v>
      </c>
      <c r="L588" s="2" t="str">
        <f>_xlfn.XLOOKUP(OrderData[[#This Row],[Product ID]],products!A:A,products!C:C)</f>
        <v>L</v>
      </c>
      <c r="M588" s="2">
        <f>_xlfn.XLOOKUP(OrderData[[#This Row],[Product ID]],products!A:A,products!D:D)</f>
        <v>2.5</v>
      </c>
    </row>
    <row r="589" spans="1:13" x14ac:dyDescent="0.25">
      <c r="A589" s="2" t="s">
        <v>1161</v>
      </c>
      <c r="B589" s="3">
        <v>44267</v>
      </c>
      <c r="C589" s="2" t="s">
        <v>1162</v>
      </c>
      <c r="D589" t="s">
        <v>136</v>
      </c>
      <c r="E589" s="2" t="str" cm="1">
        <f t="array" ref="E589">_xlfn.XLOOKUP(OrderData[[#This Row],[Customer ID]],Table2_1[[#All],[Customer ID]],Table2_1[[#All],[Customer Name]])</f>
        <v>Bar O' Mahony</v>
      </c>
      <c r="F589" s="2">
        <v>1</v>
      </c>
      <c r="G589" s="2" t="str">
        <f>VLOOKUP(OrderData[[#This Row],[Product ID]],products!A:B,2,0)</f>
        <v>Lib</v>
      </c>
      <c r="H589" s="2">
        <f>_xlfn.XLOOKUP(D589, products!A:A, products!E:E)</f>
        <v>7.77</v>
      </c>
      <c r="I589" s="2">
        <f>OrderData[[#This Row],[Quantity]]*OrderData[[#This Row],[Unit Price]]</f>
        <v>7.77</v>
      </c>
      <c r="J589" s="2" t="str">
        <f>_xlfn.XLOOKUP(OrderData[[#This Row],[Customer ID]],Table2_1[Customer ID],Table2_1[Country])</f>
        <v>United States</v>
      </c>
      <c r="K589" s="2" t="str" cm="1">
        <f t="array" ref="K589">_xlfn.XLOOKUP(OrderData[[#This Row],[Customer ID]],Table2_1[[#All],[Customer ID]],Table2_1[[#All],[Loyalty Card]])</f>
        <v>Yes</v>
      </c>
      <c r="L589" s="2" t="str">
        <f>_xlfn.XLOOKUP(OrderData[[#This Row],[Product ID]],products!A:A,products!C:C)</f>
        <v>D</v>
      </c>
      <c r="M589" s="2">
        <f>_xlfn.XLOOKUP(OrderData[[#This Row],[Product ID]],products!A:A,products!D:D)</f>
        <v>0.5</v>
      </c>
    </row>
    <row r="590" spans="1:13" x14ac:dyDescent="0.25">
      <c r="A590" s="2" t="s">
        <v>1163</v>
      </c>
      <c r="B590" s="3">
        <v>44046</v>
      </c>
      <c r="C590" s="2" t="s">
        <v>1164</v>
      </c>
      <c r="D590" t="s">
        <v>35</v>
      </c>
      <c r="E590" s="2" t="str" cm="1">
        <f t="array" ref="E590">_xlfn.XLOOKUP(OrderData[[#This Row],[Customer ID]],Table2_1[[#All],[Customer ID]],Table2_1[[#All],[Customer Name]])</f>
        <v>Valenka Stansbury</v>
      </c>
      <c r="F590" s="2">
        <v>2</v>
      </c>
      <c r="G590" s="2" t="str">
        <f>VLOOKUP(OrderData[[#This Row],[Product ID]],products!A:B,2,0)</f>
        <v>Rob</v>
      </c>
      <c r="H590" s="2">
        <f>_xlfn.XLOOKUP(D590, products!A:A, products!E:E)</f>
        <v>5.97</v>
      </c>
      <c r="I590" s="2">
        <f>OrderData[[#This Row],[Quantity]]*OrderData[[#This Row],[Unit Price]]</f>
        <v>11.94</v>
      </c>
      <c r="J590" s="2" t="str">
        <f>_xlfn.XLOOKUP(OrderData[[#This Row],[Customer ID]],Table2_1[Customer ID],Table2_1[Country])</f>
        <v>United States</v>
      </c>
      <c r="K590" s="2" t="str" cm="1">
        <f t="array" ref="K590">_xlfn.XLOOKUP(OrderData[[#This Row],[Customer ID]],Table2_1[[#All],[Customer ID]],Table2_1[[#All],[Loyalty Card]])</f>
        <v>Yes</v>
      </c>
      <c r="L590" s="2" t="str">
        <f>_xlfn.XLOOKUP(OrderData[[#This Row],[Product ID]],products!A:A,products!C:C)</f>
        <v>M</v>
      </c>
      <c r="M590" s="2">
        <f>_xlfn.XLOOKUP(OrderData[[#This Row],[Product ID]],products!A:A,products!D:D)</f>
        <v>0.5</v>
      </c>
    </row>
    <row r="591" spans="1:13" x14ac:dyDescent="0.25">
      <c r="A591" s="2" t="s">
        <v>1165</v>
      </c>
      <c r="B591" s="3">
        <v>43671</v>
      </c>
      <c r="C591" s="2" t="s">
        <v>1166</v>
      </c>
      <c r="D591" t="s">
        <v>43</v>
      </c>
      <c r="E591" s="2" t="str" cm="1">
        <f t="array" ref="E591">_xlfn.XLOOKUP(OrderData[[#This Row],[Customer ID]],Table2_1[[#All],[Customer ID]],Table2_1[[#All],[Customer Name]])</f>
        <v>Daniel Heinonen</v>
      </c>
      <c r="F591" s="2">
        <v>6</v>
      </c>
      <c r="G591" s="2" t="str">
        <f>VLOOKUP(OrderData[[#This Row],[Product ID]],products!A:B,2,0)</f>
        <v>Exc</v>
      </c>
      <c r="H591" s="2">
        <f>_xlfn.XLOOKUP(D591, products!A:A, products!E:E)</f>
        <v>34.154999999999994</v>
      </c>
      <c r="I591" s="2">
        <f>OrderData[[#This Row],[Quantity]]*OrderData[[#This Row],[Unit Price]]</f>
        <v>204.92999999999995</v>
      </c>
      <c r="J591" s="2" t="str">
        <f>_xlfn.XLOOKUP(OrderData[[#This Row],[Customer ID]],Table2_1[Customer ID],Table2_1[Country])</f>
        <v>United States</v>
      </c>
      <c r="K591" s="2" t="str" cm="1">
        <f t="array" ref="K591">_xlfn.XLOOKUP(OrderData[[#This Row],[Customer ID]],Table2_1[[#All],[Customer ID]],Table2_1[[#All],[Loyalty Card]])</f>
        <v>No</v>
      </c>
      <c r="L591" s="2" t="str">
        <f>_xlfn.XLOOKUP(OrderData[[#This Row],[Product ID]],products!A:A,products!C:C)</f>
        <v>L</v>
      </c>
      <c r="M591" s="2">
        <f>_xlfn.XLOOKUP(OrderData[[#This Row],[Product ID]],products!A:A,products!D:D)</f>
        <v>2.5</v>
      </c>
    </row>
    <row r="592" spans="1:13" x14ac:dyDescent="0.25">
      <c r="A592" s="2" t="s">
        <v>1167</v>
      </c>
      <c r="B592" s="3">
        <v>43950</v>
      </c>
      <c r="C592" s="2" t="s">
        <v>1168</v>
      </c>
      <c r="D592" t="s">
        <v>125</v>
      </c>
      <c r="E592" s="2" t="str" cm="1">
        <f t="array" ref="E592">_xlfn.XLOOKUP(OrderData[[#This Row],[Customer ID]],Table2_1[[#All],[Customer ID]],Table2_1[[#All],[Customer Name]])</f>
        <v>Jewelle Shenton</v>
      </c>
      <c r="F592" s="2">
        <v>2</v>
      </c>
      <c r="G592" s="2" t="str">
        <f>VLOOKUP(OrderData[[#This Row],[Product ID]],products!A:B,2,0)</f>
        <v>Exc</v>
      </c>
      <c r="H592" s="2">
        <f>_xlfn.XLOOKUP(D592, products!A:A, products!E:E)</f>
        <v>31.624999999999996</v>
      </c>
      <c r="I592" s="2">
        <f>OrderData[[#This Row],[Quantity]]*OrderData[[#This Row],[Unit Price]]</f>
        <v>63.249999999999993</v>
      </c>
      <c r="J592" s="2" t="str">
        <f>_xlfn.XLOOKUP(OrderData[[#This Row],[Customer ID]],Table2_1[Customer ID],Table2_1[Country])</f>
        <v>United States</v>
      </c>
      <c r="K592" s="2" t="str" cm="1">
        <f t="array" ref="K592">_xlfn.XLOOKUP(OrderData[[#This Row],[Customer ID]],Table2_1[[#All],[Customer ID]],Table2_1[[#All],[Loyalty Card]])</f>
        <v>Yes</v>
      </c>
      <c r="L592" s="2" t="str">
        <f>_xlfn.XLOOKUP(OrderData[[#This Row],[Product ID]],products!A:A,products!C:C)</f>
        <v>M</v>
      </c>
      <c r="M592" s="2">
        <f>_xlfn.XLOOKUP(OrderData[[#This Row],[Product ID]],products!A:A,products!D:D)</f>
        <v>2.5</v>
      </c>
    </row>
    <row r="593" spans="1:13" x14ac:dyDescent="0.25">
      <c r="A593" s="2" t="s">
        <v>1169</v>
      </c>
      <c r="B593" s="3">
        <v>43587</v>
      </c>
      <c r="C593" s="2" t="s">
        <v>1170</v>
      </c>
      <c r="D593" t="s">
        <v>114</v>
      </c>
      <c r="E593" s="2" t="str" cm="1">
        <f t="array" ref="E593">_xlfn.XLOOKUP(OrderData[[#This Row],[Customer ID]],Table2_1[[#All],[Customer ID]],Table2_1[[#All],[Customer Name]])</f>
        <v>Jennifer Wilkisson</v>
      </c>
      <c r="F593" s="2">
        <v>3</v>
      </c>
      <c r="G593" s="2" t="str">
        <f>VLOOKUP(OrderData[[#This Row],[Product ID]],products!A:B,2,0)</f>
        <v>Rob</v>
      </c>
      <c r="H593" s="2">
        <f>_xlfn.XLOOKUP(D593, products!A:A, products!E:E)</f>
        <v>2.6849999999999996</v>
      </c>
      <c r="I593" s="2">
        <f>OrderData[[#This Row],[Quantity]]*OrderData[[#This Row],[Unit Price]]</f>
        <v>8.0549999999999997</v>
      </c>
      <c r="J593" s="2" t="str">
        <f>_xlfn.XLOOKUP(OrderData[[#This Row],[Customer ID]],Table2_1[Customer ID],Table2_1[Country])</f>
        <v>United States</v>
      </c>
      <c r="K593" s="2" t="str" cm="1">
        <f t="array" ref="K593">_xlfn.XLOOKUP(OrderData[[#This Row],[Customer ID]],Table2_1[[#All],[Customer ID]],Table2_1[[#All],[Loyalty Card]])</f>
        <v>Yes</v>
      </c>
      <c r="L593" s="2" t="str">
        <f>_xlfn.XLOOKUP(OrderData[[#This Row],[Product ID]],products!A:A,products!C:C)</f>
        <v>D</v>
      </c>
      <c r="M593" s="2">
        <f>_xlfn.XLOOKUP(OrderData[[#This Row],[Product ID]],products!A:A,products!D:D)</f>
        <v>0.2</v>
      </c>
    </row>
    <row r="594" spans="1:13" x14ac:dyDescent="0.25">
      <c r="A594" s="2" t="s">
        <v>1171</v>
      </c>
      <c r="B594" s="3">
        <v>44437</v>
      </c>
      <c r="C594" s="2" t="s">
        <v>1172</v>
      </c>
      <c r="D594" t="s">
        <v>184</v>
      </c>
      <c r="E594" s="2" t="str" cm="1">
        <f t="array" ref="E594">_xlfn.XLOOKUP(OrderData[[#This Row],[Customer ID]],Table2_1[[#All],[Customer ID]],Table2_1[[#All],[Customer Name]])</f>
        <v>Kylie Mowat</v>
      </c>
      <c r="F594" s="2">
        <v>2</v>
      </c>
      <c r="G594" s="2" t="str">
        <f>VLOOKUP(OrderData[[#This Row],[Product ID]],products!A:B,2,0)</f>
        <v>Ara</v>
      </c>
      <c r="H594" s="2">
        <f>_xlfn.XLOOKUP(D594, products!A:A, products!E:E)</f>
        <v>25.874999999999996</v>
      </c>
      <c r="I594" s="2">
        <f>OrderData[[#This Row],[Quantity]]*OrderData[[#This Row],[Unit Price]]</f>
        <v>51.749999999999993</v>
      </c>
      <c r="J594" s="2" t="str">
        <f>_xlfn.XLOOKUP(OrderData[[#This Row],[Customer ID]],Table2_1[Customer ID],Table2_1[Country])</f>
        <v>United States</v>
      </c>
      <c r="K594" s="2" t="str" cm="1">
        <f t="array" ref="K594">_xlfn.XLOOKUP(OrderData[[#This Row],[Customer ID]],Table2_1[[#All],[Customer ID]],Table2_1[[#All],[Loyalty Card]])</f>
        <v>No</v>
      </c>
      <c r="L594" s="2" t="str">
        <f>_xlfn.XLOOKUP(OrderData[[#This Row],[Product ID]],products!A:A,products!C:C)</f>
        <v>M</v>
      </c>
      <c r="M594" s="2">
        <f>_xlfn.XLOOKUP(OrderData[[#This Row],[Product ID]],products!A:A,products!D:D)</f>
        <v>2.5</v>
      </c>
    </row>
    <row r="595" spans="1:13" x14ac:dyDescent="0.25">
      <c r="A595" s="2" t="s">
        <v>1173</v>
      </c>
      <c r="B595" s="3">
        <v>43903</v>
      </c>
      <c r="C595" s="2" t="s">
        <v>1158</v>
      </c>
      <c r="D595" t="s">
        <v>543</v>
      </c>
      <c r="E595" s="2" t="str" cm="1">
        <f t="array" ref="E595">_xlfn.XLOOKUP(OrderData[[#This Row],[Customer ID]],Table2_1[[#All],[Customer ID]],Table2_1[[#All],[Customer Name]])</f>
        <v>Cody Verissimo</v>
      </c>
      <c r="F595" s="2">
        <v>1</v>
      </c>
      <c r="G595" s="2" t="str">
        <f>VLOOKUP(OrderData[[#This Row],[Product ID]],products!A:B,2,0)</f>
        <v>Exc</v>
      </c>
      <c r="H595" s="2">
        <f>_xlfn.XLOOKUP(D595, products!A:A, products!E:E)</f>
        <v>27.945</v>
      </c>
      <c r="I595" s="2">
        <f>OrderData[[#This Row],[Quantity]]*OrderData[[#This Row],[Unit Price]]</f>
        <v>27.945</v>
      </c>
      <c r="J595" s="2" t="str">
        <f>_xlfn.XLOOKUP(OrderData[[#This Row],[Customer ID]],Table2_1[Customer ID],Table2_1[Country])</f>
        <v>United Kingdom</v>
      </c>
      <c r="K595" s="2" t="str" cm="1">
        <f t="array" ref="K595">_xlfn.XLOOKUP(OrderData[[#This Row],[Customer ID]],Table2_1[[#All],[Customer ID]],Table2_1[[#All],[Loyalty Card]])</f>
        <v>Yes</v>
      </c>
      <c r="L595" s="2" t="str">
        <f>_xlfn.XLOOKUP(OrderData[[#This Row],[Product ID]],products!A:A,products!C:C)</f>
        <v>D</v>
      </c>
      <c r="M595" s="2">
        <f>_xlfn.XLOOKUP(OrderData[[#This Row],[Product ID]],products!A:A,products!D:D)</f>
        <v>2.5</v>
      </c>
    </row>
    <row r="596" spans="1:13" x14ac:dyDescent="0.25">
      <c r="A596" s="2" t="s">
        <v>1174</v>
      </c>
      <c r="B596" s="3">
        <v>43512</v>
      </c>
      <c r="C596" s="2" t="s">
        <v>1175</v>
      </c>
      <c r="D596" t="s">
        <v>217</v>
      </c>
      <c r="E596" s="2" t="str" cm="1">
        <f t="array" ref="E596">_xlfn.XLOOKUP(OrderData[[#This Row],[Customer ID]],Table2_1[[#All],[Customer ID]],Table2_1[[#All],[Customer Name]])</f>
        <v>Gabriel Starcks</v>
      </c>
      <c r="F596" s="2">
        <v>2</v>
      </c>
      <c r="G596" s="2" t="str">
        <f>VLOOKUP(OrderData[[#This Row],[Product ID]],products!A:B,2,0)</f>
        <v>Ara</v>
      </c>
      <c r="H596" s="2">
        <f>_xlfn.XLOOKUP(D596, products!A:A, products!E:E)</f>
        <v>29.784999999999997</v>
      </c>
      <c r="I596" s="2">
        <f>OrderData[[#This Row],[Quantity]]*OrderData[[#This Row],[Unit Price]]</f>
        <v>59.569999999999993</v>
      </c>
      <c r="J596" s="2" t="str">
        <f>_xlfn.XLOOKUP(OrderData[[#This Row],[Customer ID]],Table2_1[Customer ID],Table2_1[Country])</f>
        <v>United States</v>
      </c>
      <c r="K596" s="2" t="str" cm="1">
        <f t="array" ref="K596">_xlfn.XLOOKUP(OrderData[[#This Row],[Customer ID]],Table2_1[[#All],[Customer ID]],Table2_1[[#All],[Loyalty Card]])</f>
        <v>No</v>
      </c>
      <c r="L596" s="2" t="str">
        <f>_xlfn.XLOOKUP(OrderData[[#This Row],[Product ID]],products!A:A,products!C:C)</f>
        <v>L</v>
      </c>
      <c r="M596" s="2">
        <f>_xlfn.XLOOKUP(OrderData[[#This Row],[Product ID]],products!A:A,products!D:D)</f>
        <v>2.5</v>
      </c>
    </row>
    <row r="597" spans="1:13" x14ac:dyDescent="0.25">
      <c r="A597" s="2" t="s">
        <v>1176</v>
      </c>
      <c r="B597" s="3">
        <v>44527</v>
      </c>
      <c r="C597" s="2" t="s">
        <v>1177</v>
      </c>
      <c r="D597" t="s">
        <v>150</v>
      </c>
      <c r="E597" s="2" t="str" cm="1">
        <f t="array" ref="E597">_xlfn.XLOOKUP(OrderData[[#This Row],[Customer ID]],Table2_1[[#All],[Customer ID]],Table2_1[[#All],[Customer Name]])</f>
        <v>Darby Dummer</v>
      </c>
      <c r="F597" s="2">
        <v>1</v>
      </c>
      <c r="G597" s="2" t="str">
        <f>VLOOKUP(OrderData[[#This Row],[Product ID]],products!A:B,2,0)</f>
        <v>Exc</v>
      </c>
      <c r="H597" s="2">
        <f>_xlfn.XLOOKUP(D597, products!A:A, products!E:E)</f>
        <v>14.85</v>
      </c>
      <c r="I597" s="2">
        <f>OrderData[[#This Row],[Quantity]]*OrderData[[#This Row],[Unit Price]]</f>
        <v>14.85</v>
      </c>
      <c r="J597" s="2" t="str">
        <f>_xlfn.XLOOKUP(OrderData[[#This Row],[Customer ID]],Table2_1[Customer ID],Table2_1[Country])</f>
        <v>United Kingdom</v>
      </c>
      <c r="K597" s="2" t="str" cm="1">
        <f t="array" ref="K597">_xlfn.XLOOKUP(OrderData[[#This Row],[Customer ID]],Table2_1[[#All],[Customer ID]],Table2_1[[#All],[Loyalty Card]])</f>
        <v>No</v>
      </c>
      <c r="L597" s="2" t="str">
        <f>_xlfn.XLOOKUP(OrderData[[#This Row],[Product ID]],products!A:A,products!C:C)</f>
        <v>L</v>
      </c>
      <c r="M597" s="2">
        <f>_xlfn.XLOOKUP(OrderData[[#This Row],[Product ID]],products!A:A,products!D:D)</f>
        <v>1</v>
      </c>
    </row>
    <row r="598" spans="1:13" x14ac:dyDescent="0.25">
      <c r="A598" s="2" t="s">
        <v>1178</v>
      </c>
      <c r="B598" s="3">
        <v>44523</v>
      </c>
      <c r="C598" s="2" t="s">
        <v>1179</v>
      </c>
      <c r="D598" t="s">
        <v>80</v>
      </c>
      <c r="E598" s="2" t="str" cm="1">
        <f t="array" ref="E598">_xlfn.XLOOKUP(OrderData[[#This Row],[Customer ID]],Table2_1[[#All],[Customer ID]],Table2_1[[#All],[Customer Name]])</f>
        <v>Kienan Scholard</v>
      </c>
      <c r="F598" s="2">
        <v>5</v>
      </c>
      <c r="G598" s="2" t="str">
        <f>VLOOKUP(OrderData[[#This Row],[Product ID]],products!A:B,2,0)</f>
        <v>Ara</v>
      </c>
      <c r="H598" s="2">
        <f>_xlfn.XLOOKUP(D598, products!A:A, products!E:E)</f>
        <v>6.75</v>
      </c>
      <c r="I598" s="2">
        <f>OrderData[[#This Row],[Quantity]]*OrderData[[#This Row],[Unit Price]]</f>
        <v>33.75</v>
      </c>
      <c r="J598" s="2" t="str">
        <f>_xlfn.XLOOKUP(OrderData[[#This Row],[Customer ID]],Table2_1[Customer ID],Table2_1[Country])</f>
        <v>United States</v>
      </c>
      <c r="K598" s="2" t="str" cm="1">
        <f t="array" ref="K598">_xlfn.XLOOKUP(OrderData[[#This Row],[Customer ID]],Table2_1[[#All],[Customer ID]],Table2_1[[#All],[Loyalty Card]])</f>
        <v>No</v>
      </c>
      <c r="L598" s="2" t="str">
        <f>_xlfn.XLOOKUP(OrderData[[#This Row],[Product ID]],products!A:A,products!C:C)</f>
        <v>M</v>
      </c>
      <c r="M598" s="2">
        <f>_xlfn.XLOOKUP(OrderData[[#This Row],[Product ID]],products!A:A,products!D:D)</f>
        <v>0.5</v>
      </c>
    </row>
    <row r="599" spans="1:13" x14ac:dyDescent="0.25">
      <c r="A599" s="2" t="s">
        <v>1180</v>
      </c>
      <c r="B599" s="3">
        <v>44532</v>
      </c>
      <c r="C599" s="2" t="s">
        <v>1181</v>
      </c>
      <c r="D599" t="s">
        <v>117</v>
      </c>
      <c r="E599" s="2" t="str" cm="1">
        <f t="array" ref="E599">_xlfn.XLOOKUP(OrderData[[#This Row],[Customer ID]],Table2_1[[#All],[Customer ID]],Table2_1[[#All],[Customer Name]])</f>
        <v>Bo Kindley</v>
      </c>
      <c r="F599" s="2">
        <v>4</v>
      </c>
      <c r="G599" s="2" t="str">
        <f>VLOOKUP(OrderData[[#This Row],[Product ID]],products!A:B,2,0)</f>
        <v>Lib</v>
      </c>
      <c r="H599" s="2">
        <f>_xlfn.XLOOKUP(D599, products!A:A, products!E:E)</f>
        <v>36.454999999999998</v>
      </c>
      <c r="I599" s="2">
        <f>OrderData[[#This Row],[Quantity]]*OrderData[[#This Row],[Unit Price]]</f>
        <v>145.82</v>
      </c>
      <c r="J599" s="2" t="str">
        <f>_xlfn.XLOOKUP(OrderData[[#This Row],[Customer ID]],Table2_1[Customer ID],Table2_1[Country])</f>
        <v>United States</v>
      </c>
      <c r="K599" s="2" t="str" cm="1">
        <f t="array" ref="K599">_xlfn.XLOOKUP(OrderData[[#This Row],[Customer ID]],Table2_1[[#All],[Customer ID]],Table2_1[[#All],[Loyalty Card]])</f>
        <v>Yes</v>
      </c>
      <c r="L599" s="2" t="str">
        <f>_xlfn.XLOOKUP(OrderData[[#This Row],[Product ID]],products!A:A,products!C:C)</f>
        <v>L</v>
      </c>
      <c r="M599" s="2">
        <f>_xlfn.XLOOKUP(OrderData[[#This Row],[Product ID]],products!A:A,products!D:D)</f>
        <v>2.5</v>
      </c>
    </row>
    <row r="600" spans="1:13" x14ac:dyDescent="0.25">
      <c r="A600" s="2" t="s">
        <v>1182</v>
      </c>
      <c r="B600" s="3">
        <v>43471</v>
      </c>
      <c r="C600" s="2" t="s">
        <v>1183</v>
      </c>
      <c r="D600" t="s">
        <v>175</v>
      </c>
      <c r="E600" s="2" t="str" cm="1">
        <f t="array" ref="E600">_xlfn.XLOOKUP(OrderData[[#This Row],[Customer ID]],Table2_1[[#All],[Customer ID]],Table2_1[[#All],[Customer Name]])</f>
        <v>Krissie Hammett</v>
      </c>
      <c r="F600" s="2">
        <v>4</v>
      </c>
      <c r="G600" s="2" t="str">
        <f>VLOOKUP(OrderData[[#This Row],[Product ID]],products!A:B,2,0)</f>
        <v>Rob</v>
      </c>
      <c r="H600" s="2">
        <f>_xlfn.XLOOKUP(D600, products!A:A, products!E:E)</f>
        <v>2.9849999999999999</v>
      </c>
      <c r="I600" s="2">
        <f>OrderData[[#This Row],[Quantity]]*OrderData[[#This Row],[Unit Price]]</f>
        <v>11.94</v>
      </c>
      <c r="J600" s="2" t="str">
        <f>_xlfn.XLOOKUP(OrderData[[#This Row],[Customer ID]],Table2_1[Customer ID],Table2_1[Country])</f>
        <v>United States</v>
      </c>
      <c r="K600" s="2" t="str" cm="1">
        <f t="array" ref="K600">_xlfn.XLOOKUP(OrderData[[#This Row],[Customer ID]],Table2_1[[#All],[Customer ID]],Table2_1[[#All],[Loyalty Card]])</f>
        <v>Yes</v>
      </c>
      <c r="L600" s="2" t="str">
        <f>_xlfn.XLOOKUP(OrderData[[#This Row],[Product ID]],products!A:A,products!C:C)</f>
        <v>M</v>
      </c>
      <c r="M600" s="2">
        <f>_xlfn.XLOOKUP(OrderData[[#This Row],[Product ID]],products!A:A,products!D:D)</f>
        <v>0.2</v>
      </c>
    </row>
    <row r="601" spans="1:13" x14ac:dyDescent="0.25">
      <c r="A601" s="2" t="s">
        <v>1184</v>
      </c>
      <c r="B601" s="3">
        <v>44321</v>
      </c>
      <c r="C601" s="2" t="s">
        <v>1185</v>
      </c>
      <c r="D601" t="s">
        <v>67</v>
      </c>
      <c r="E601" s="2" t="str" cm="1">
        <f t="array" ref="E601">_xlfn.XLOOKUP(OrderData[[#This Row],[Customer ID]],Table2_1[[#All],[Customer ID]],Table2_1[[#All],[Customer Name]])</f>
        <v>Alisha Hulburt</v>
      </c>
      <c r="F601" s="2">
        <v>4</v>
      </c>
      <c r="G601" s="2" t="str">
        <f>VLOOKUP(OrderData[[#This Row],[Product ID]],products!A:B,2,0)</f>
        <v>Ara</v>
      </c>
      <c r="H601" s="2">
        <f>_xlfn.XLOOKUP(D601, products!A:A, products!E:E)</f>
        <v>2.9849999999999999</v>
      </c>
      <c r="I601" s="2">
        <f>OrderData[[#This Row],[Quantity]]*OrderData[[#This Row],[Unit Price]]</f>
        <v>11.94</v>
      </c>
      <c r="J601" s="2" t="str">
        <f>_xlfn.XLOOKUP(OrderData[[#This Row],[Customer ID]],Table2_1[Customer ID],Table2_1[Country])</f>
        <v>United States</v>
      </c>
      <c r="K601" s="2" t="str" cm="1">
        <f t="array" ref="K601">_xlfn.XLOOKUP(OrderData[[#This Row],[Customer ID]],Table2_1[[#All],[Customer ID]],Table2_1[[#All],[Loyalty Card]])</f>
        <v>Yes</v>
      </c>
      <c r="L601" s="2" t="str">
        <f>_xlfn.XLOOKUP(OrderData[[#This Row],[Product ID]],products!A:A,products!C:C)</f>
        <v>D</v>
      </c>
      <c r="M601" s="2">
        <f>_xlfn.XLOOKUP(OrderData[[#This Row],[Product ID]],products!A:A,products!D:D)</f>
        <v>0.2</v>
      </c>
    </row>
    <row r="602" spans="1:13" x14ac:dyDescent="0.25">
      <c r="A602" s="2" t="s">
        <v>1186</v>
      </c>
      <c r="B602" s="3">
        <v>44492</v>
      </c>
      <c r="C602" s="2" t="s">
        <v>1187</v>
      </c>
      <c r="D602" t="s">
        <v>136</v>
      </c>
      <c r="E602" s="2" t="str" cm="1">
        <f t="array" ref="E602">_xlfn.XLOOKUP(OrderData[[#This Row],[Customer ID]],Table2_1[[#All],[Customer ID]],Table2_1[[#All],[Customer Name]])</f>
        <v>Peyter Lauritzen</v>
      </c>
      <c r="F602" s="2">
        <v>1</v>
      </c>
      <c r="G602" s="2" t="str">
        <f>VLOOKUP(OrderData[[#This Row],[Product ID]],products!A:B,2,0)</f>
        <v>Lib</v>
      </c>
      <c r="H602" s="2">
        <f>_xlfn.XLOOKUP(D602, products!A:A, products!E:E)</f>
        <v>7.77</v>
      </c>
      <c r="I602" s="2">
        <f>OrderData[[#This Row],[Quantity]]*OrderData[[#This Row],[Unit Price]]</f>
        <v>7.77</v>
      </c>
      <c r="J602" s="2" t="str">
        <f>_xlfn.XLOOKUP(OrderData[[#This Row],[Customer ID]],Table2_1[Customer ID],Table2_1[Country])</f>
        <v>United States</v>
      </c>
      <c r="K602" s="2" t="str" cm="1">
        <f t="array" ref="K602">_xlfn.XLOOKUP(OrderData[[#This Row],[Customer ID]],Table2_1[[#All],[Customer ID]],Table2_1[[#All],[Loyalty Card]])</f>
        <v>No</v>
      </c>
      <c r="L602" s="2" t="str">
        <f>_xlfn.XLOOKUP(OrderData[[#This Row],[Product ID]],products!A:A,products!C:C)</f>
        <v>D</v>
      </c>
      <c r="M602" s="2">
        <f>_xlfn.XLOOKUP(OrderData[[#This Row],[Product ID]],products!A:A,products!D:D)</f>
        <v>0.5</v>
      </c>
    </row>
    <row r="603" spans="1:13" x14ac:dyDescent="0.25">
      <c r="A603" s="2" t="s">
        <v>1188</v>
      </c>
      <c r="B603" s="3">
        <v>43815</v>
      </c>
      <c r="C603" s="2" t="s">
        <v>1189</v>
      </c>
      <c r="D603" t="s">
        <v>23</v>
      </c>
      <c r="E603" s="2" t="str" cm="1">
        <f t="array" ref="E603">_xlfn.XLOOKUP(OrderData[[#This Row],[Customer ID]],Table2_1[[#All],[Customer ID]],Table2_1[[#All],[Customer Name]])</f>
        <v>Aurelia Burgwin</v>
      </c>
      <c r="F603" s="2">
        <v>4</v>
      </c>
      <c r="G603" s="2" t="str">
        <f>VLOOKUP(OrderData[[#This Row],[Product ID]],products!A:B,2,0)</f>
        <v>Rob</v>
      </c>
      <c r="H603" s="2">
        <f>_xlfn.XLOOKUP(D603, products!A:A, products!E:E)</f>
        <v>27.484999999999996</v>
      </c>
      <c r="I603" s="2">
        <f>OrderData[[#This Row],[Quantity]]*OrderData[[#This Row],[Unit Price]]</f>
        <v>109.93999999999998</v>
      </c>
      <c r="J603" s="2" t="str">
        <f>_xlfn.XLOOKUP(OrderData[[#This Row],[Customer ID]],Table2_1[Customer ID],Table2_1[Country])</f>
        <v>United States</v>
      </c>
      <c r="K603" s="2" t="str" cm="1">
        <f t="array" ref="K603">_xlfn.XLOOKUP(OrderData[[#This Row],[Customer ID]],Table2_1[[#All],[Customer ID]],Table2_1[[#All],[Loyalty Card]])</f>
        <v>Yes</v>
      </c>
      <c r="L603" s="2" t="str">
        <f>_xlfn.XLOOKUP(OrderData[[#This Row],[Product ID]],products!A:A,products!C:C)</f>
        <v>L</v>
      </c>
      <c r="M603" s="2">
        <f>_xlfn.XLOOKUP(OrderData[[#This Row],[Product ID]],products!A:A,products!D:D)</f>
        <v>2.5</v>
      </c>
    </row>
    <row r="604" spans="1:13" x14ac:dyDescent="0.25">
      <c r="A604" s="2" t="s">
        <v>1190</v>
      </c>
      <c r="B604" s="3">
        <v>43603</v>
      </c>
      <c r="C604" s="2" t="s">
        <v>1191</v>
      </c>
      <c r="D604" t="s">
        <v>267</v>
      </c>
      <c r="E604" s="2" t="str" cm="1">
        <f t="array" ref="E604">_xlfn.XLOOKUP(OrderData[[#This Row],[Customer ID]],Table2_1[[#All],[Customer ID]],Table2_1[[#All],[Customer Name]])</f>
        <v>Emalee Rolin</v>
      </c>
      <c r="F604" s="2">
        <v>5</v>
      </c>
      <c r="G604" s="2" t="str">
        <f>VLOOKUP(OrderData[[#This Row],[Product ID]],products!A:B,2,0)</f>
        <v>Exc</v>
      </c>
      <c r="H604" s="2">
        <f>_xlfn.XLOOKUP(D604, products!A:A, products!E:E)</f>
        <v>4.4550000000000001</v>
      </c>
      <c r="I604" s="2">
        <f>OrderData[[#This Row],[Quantity]]*OrderData[[#This Row],[Unit Price]]</f>
        <v>22.274999999999999</v>
      </c>
      <c r="J604" s="2" t="str">
        <f>_xlfn.XLOOKUP(OrderData[[#This Row],[Customer ID]],Table2_1[Customer ID],Table2_1[Country])</f>
        <v>United States</v>
      </c>
      <c r="K604" s="2" t="str" cm="1">
        <f t="array" ref="K604">_xlfn.XLOOKUP(OrderData[[#This Row],[Customer ID]],Table2_1[[#All],[Customer ID]],Table2_1[[#All],[Loyalty Card]])</f>
        <v>Yes</v>
      </c>
      <c r="L604" s="2" t="str">
        <f>_xlfn.XLOOKUP(OrderData[[#This Row],[Product ID]],products!A:A,products!C:C)</f>
        <v>L</v>
      </c>
      <c r="M604" s="2">
        <f>_xlfn.XLOOKUP(OrderData[[#This Row],[Product ID]],products!A:A,products!D:D)</f>
        <v>0.2</v>
      </c>
    </row>
    <row r="605" spans="1:13" x14ac:dyDescent="0.25">
      <c r="A605" s="2" t="s">
        <v>1192</v>
      </c>
      <c r="B605" s="3">
        <v>43660</v>
      </c>
      <c r="C605" s="2" t="s">
        <v>1193</v>
      </c>
      <c r="D605" t="s">
        <v>175</v>
      </c>
      <c r="E605" s="2" t="str" cm="1">
        <f t="array" ref="E605">_xlfn.XLOOKUP(OrderData[[#This Row],[Customer ID]],Table2_1[[#All],[Customer ID]],Table2_1[[#All],[Customer Name]])</f>
        <v>Donavon Fowle</v>
      </c>
      <c r="F605" s="2">
        <v>3</v>
      </c>
      <c r="G605" s="2" t="str">
        <f>VLOOKUP(OrderData[[#This Row],[Product ID]],products!A:B,2,0)</f>
        <v>Rob</v>
      </c>
      <c r="H605" s="2">
        <f>_xlfn.XLOOKUP(D605, products!A:A, products!E:E)</f>
        <v>2.9849999999999999</v>
      </c>
      <c r="I605" s="2">
        <f>OrderData[[#This Row],[Quantity]]*OrderData[[#This Row],[Unit Price]]</f>
        <v>8.9550000000000001</v>
      </c>
      <c r="J605" s="2" t="str">
        <f>_xlfn.XLOOKUP(OrderData[[#This Row],[Customer ID]],Table2_1[Customer ID],Table2_1[Country])</f>
        <v>United States</v>
      </c>
      <c r="K605" s="2" t="str" cm="1">
        <f t="array" ref="K605">_xlfn.XLOOKUP(OrderData[[#This Row],[Customer ID]],Table2_1[[#All],[Customer ID]],Table2_1[[#All],[Loyalty Card]])</f>
        <v>No</v>
      </c>
      <c r="L605" s="2" t="str">
        <f>_xlfn.XLOOKUP(OrderData[[#This Row],[Product ID]],products!A:A,products!C:C)</f>
        <v>M</v>
      </c>
      <c r="M605" s="2">
        <f>_xlfn.XLOOKUP(OrderData[[#This Row],[Product ID]],products!A:A,products!D:D)</f>
        <v>0.2</v>
      </c>
    </row>
    <row r="606" spans="1:13" x14ac:dyDescent="0.25">
      <c r="A606" s="2" t="s">
        <v>1194</v>
      </c>
      <c r="B606" s="3">
        <v>44148</v>
      </c>
      <c r="C606" s="2" t="s">
        <v>1195</v>
      </c>
      <c r="D606" t="s">
        <v>122</v>
      </c>
      <c r="E606" s="2" t="str" cm="1">
        <f t="array" ref="E606">_xlfn.XLOOKUP(OrderData[[#This Row],[Customer ID]],Table2_1[[#All],[Customer ID]],Table2_1[[#All],[Customer Name]])</f>
        <v>Jorge Bettison</v>
      </c>
      <c r="F606" s="2">
        <v>4</v>
      </c>
      <c r="G606" s="2" t="str">
        <f>VLOOKUP(OrderData[[#This Row],[Product ID]],products!A:B,2,0)</f>
        <v>Lib</v>
      </c>
      <c r="H606" s="2">
        <f>_xlfn.XLOOKUP(D606, products!A:A, products!E:E)</f>
        <v>29.784999999999997</v>
      </c>
      <c r="I606" s="2">
        <f>OrderData[[#This Row],[Quantity]]*OrderData[[#This Row],[Unit Price]]</f>
        <v>119.13999999999999</v>
      </c>
      <c r="J606" s="2" t="str">
        <f>_xlfn.XLOOKUP(OrderData[[#This Row],[Customer ID]],Table2_1[Customer ID],Table2_1[Country])</f>
        <v>Ireland</v>
      </c>
      <c r="K606" s="2" t="str" cm="1">
        <f t="array" ref="K606">_xlfn.XLOOKUP(OrderData[[#This Row],[Customer ID]],Table2_1[[#All],[Customer ID]],Table2_1[[#All],[Loyalty Card]])</f>
        <v>No</v>
      </c>
      <c r="L606" s="2" t="str">
        <f>_xlfn.XLOOKUP(OrderData[[#This Row],[Product ID]],products!A:A,products!C:C)</f>
        <v>D</v>
      </c>
      <c r="M606" s="2">
        <f>_xlfn.XLOOKUP(OrderData[[#This Row],[Product ID]],products!A:A,products!D:D)</f>
        <v>2.5</v>
      </c>
    </row>
    <row r="607" spans="1:13" x14ac:dyDescent="0.25">
      <c r="A607" s="2" t="s">
        <v>1196</v>
      </c>
      <c r="B607" s="3">
        <v>44028</v>
      </c>
      <c r="C607" s="2" t="s">
        <v>1197</v>
      </c>
      <c r="D607" t="s">
        <v>217</v>
      </c>
      <c r="E607" s="2" t="str" cm="1">
        <f t="array" ref="E607">_xlfn.XLOOKUP(OrderData[[#This Row],[Customer ID]],Table2_1[[#All],[Customer ID]],Table2_1[[#All],[Customer Name]])</f>
        <v>Wang Powlesland</v>
      </c>
      <c r="F607" s="2">
        <v>5</v>
      </c>
      <c r="G607" s="2" t="str">
        <f>VLOOKUP(OrderData[[#This Row],[Product ID]],products!A:B,2,0)</f>
        <v>Ara</v>
      </c>
      <c r="H607" s="2">
        <f>_xlfn.XLOOKUP(D607, products!A:A, products!E:E)</f>
        <v>29.784999999999997</v>
      </c>
      <c r="I607" s="2">
        <f>OrderData[[#This Row],[Quantity]]*OrderData[[#This Row],[Unit Price]]</f>
        <v>148.92499999999998</v>
      </c>
      <c r="J607" s="2" t="str">
        <f>_xlfn.XLOOKUP(OrderData[[#This Row],[Customer ID]],Table2_1[Customer ID],Table2_1[Country])</f>
        <v>United States</v>
      </c>
      <c r="K607" s="2" t="str" cm="1">
        <f t="array" ref="K607">_xlfn.XLOOKUP(OrderData[[#This Row],[Customer ID]],Table2_1[[#All],[Customer ID]],Table2_1[[#All],[Loyalty Card]])</f>
        <v>Yes</v>
      </c>
      <c r="L607" s="2" t="str">
        <f>_xlfn.XLOOKUP(OrderData[[#This Row],[Product ID]],products!A:A,products!C:C)</f>
        <v>L</v>
      </c>
      <c r="M607" s="2">
        <f>_xlfn.XLOOKUP(OrderData[[#This Row],[Product ID]],products!A:A,products!D:D)</f>
        <v>2.5</v>
      </c>
    </row>
    <row r="608" spans="1:13" x14ac:dyDescent="0.25">
      <c r="A608" s="2" t="s">
        <v>1198</v>
      </c>
      <c r="B608" s="3">
        <v>44138</v>
      </c>
      <c r="C608" s="2" t="s">
        <v>1158</v>
      </c>
      <c r="D608" t="s">
        <v>117</v>
      </c>
      <c r="E608" s="2" t="str" cm="1">
        <f t="array" ref="E608">_xlfn.XLOOKUP(OrderData[[#This Row],[Customer ID]],Table2_1[[#All],[Customer ID]],Table2_1[[#All],[Customer Name]])</f>
        <v>Cody Verissimo</v>
      </c>
      <c r="F608" s="2">
        <v>3</v>
      </c>
      <c r="G608" s="2" t="str">
        <f>VLOOKUP(OrderData[[#This Row],[Product ID]],products!A:B,2,0)</f>
        <v>Lib</v>
      </c>
      <c r="H608" s="2">
        <f>_xlfn.XLOOKUP(D608, products!A:A, products!E:E)</f>
        <v>36.454999999999998</v>
      </c>
      <c r="I608" s="2">
        <f>OrderData[[#This Row],[Quantity]]*OrderData[[#This Row],[Unit Price]]</f>
        <v>109.36499999999999</v>
      </c>
      <c r="J608" s="2" t="str">
        <f>_xlfn.XLOOKUP(OrderData[[#This Row],[Customer ID]],Table2_1[Customer ID],Table2_1[Country])</f>
        <v>United Kingdom</v>
      </c>
      <c r="K608" s="2" t="str" cm="1">
        <f t="array" ref="K608">_xlfn.XLOOKUP(OrderData[[#This Row],[Customer ID]],Table2_1[[#All],[Customer ID]],Table2_1[[#All],[Loyalty Card]])</f>
        <v>Yes</v>
      </c>
      <c r="L608" s="2" t="str">
        <f>_xlfn.XLOOKUP(OrderData[[#This Row],[Product ID]],products!A:A,products!C:C)</f>
        <v>L</v>
      </c>
      <c r="M608" s="2">
        <f>_xlfn.XLOOKUP(OrderData[[#This Row],[Product ID]],products!A:A,products!D:D)</f>
        <v>2.5</v>
      </c>
    </row>
    <row r="609" spans="1:13" x14ac:dyDescent="0.25">
      <c r="A609" s="2" t="s">
        <v>1199</v>
      </c>
      <c r="B609" s="3">
        <v>44640</v>
      </c>
      <c r="C609" s="2" t="s">
        <v>1200</v>
      </c>
      <c r="D609" t="s">
        <v>64</v>
      </c>
      <c r="E609" s="2" t="str" cm="1">
        <f t="array" ref="E609">_xlfn.XLOOKUP(OrderData[[#This Row],[Customer ID]],Table2_1[[#All],[Customer ID]],Table2_1[[#All],[Customer Name]])</f>
        <v>Laurence Ellingham</v>
      </c>
      <c r="F609" s="2">
        <v>1</v>
      </c>
      <c r="G609" s="2" t="str">
        <f>VLOOKUP(OrderData[[#This Row],[Product ID]],products!A:B,2,0)</f>
        <v>Exc</v>
      </c>
      <c r="H609" s="2">
        <f>_xlfn.XLOOKUP(D609, products!A:A, products!E:E)</f>
        <v>3.645</v>
      </c>
      <c r="I609" s="2">
        <f>OrderData[[#This Row],[Quantity]]*OrderData[[#This Row],[Unit Price]]</f>
        <v>3.645</v>
      </c>
      <c r="J609" s="2" t="str">
        <f>_xlfn.XLOOKUP(OrderData[[#This Row],[Customer ID]],Table2_1[Customer ID],Table2_1[Country])</f>
        <v>United States</v>
      </c>
      <c r="K609" s="2" t="str" cm="1">
        <f t="array" ref="K609">_xlfn.XLOOKUP(OrderData[[#This Row],[Customer ID]],Table2_1[[#All],[Customer ID]],Table2_1[[#All],[Loyalty Card]])</f>
        <v>Yes</v>
      </c>
      <c r="L609" s="2" t="str">
        <f>_xlfn.XLOOKUP(OrderData[[#This Row],[Product ID]],products!A:A,products!C:C)</f>
        <v>D</v>
      </c>
      <c r="M609" s="2">
        <f>_xlfn.XLOOKUP(OrderData[[#This Row],[Product ID]],products!A:A,products!D:D)</f>
        <v>0.2</v>
      </c>
    </row>
    <row r="610" spans="1:13" x14ac:dyDescent="0.25">
      <c r="A610" s="2" t="s">
        <v>1201</v>
      </c>
      <c r="B610" s="3">
        <v>44608</v>
      </c>
      <c r="C610" s="2" t="s">
        <v>1202</v>
      </c>
      <c r="D610" t="s">
        <v>543</v>
      </c>
      <c r="E610" s="2" t="str" cm="1">
        <f t="array" ref="E610">_xlfn.XLOOKUP(OrderData[[#This Row],[Customer ID]],Table2_1[[#All],[Customer ID]],Table2_1[[#All],[Customer Name]])</f>
        <v>Billy Neiland</v>
      </c>
      <c r="F610" s="2">
        <v>2</v>
      </c>
      <c r="G610" s="2" t="str">
        <f>VLOOKUP(OrderData[[#This Row],[Product ID]],products!A:B,2,0)</f>
        <v>Exc</v>
      </c>
      <c r="H610" s="2">
        <f>_xlfn.XLOOKUP(D610, products!A:A, products!E:E)</f>
        <v>27.945</v>
      </c>
      <c r="I610" s="2">
        <f>OrderData[[#This Row],[Quantity]]*OrderData[[#This Row],[Unit Price]]</f>
        <v>55.89</v>
      </c>
      <c r="J610" s="2" t="str">
        <f>_xlfn.XLOOKUP(OrderData[[#This Row],[Customer ID]],Table2_1[Customer ID],Table2_1[Country])</f>
        <v>United States</v>
      </c>
      <c r="K610" s="2" t="str" cm="1">
        <f t="array" ref="K610">_xlfn.XLOOKUP(OrderData[[#This Row],[Customer ID]],Table2_1[[#All],[Customer ID]],Table2_1[[#All],[Loyalty Card]])</f>
        <v>No</v>
      </c>
      <c r="L610" s="2" t="str">
        <f>_xlfn.XLOOKUP(OrderData[[#This Row],[Product ID]],products!A:A,products!C:C)</f>
        <v>D</v>
      </c>
      <c r="M610" s="2">
        <f>_xlfn.XLOOKUP(OrderData[[#This Row],[Product ID]],products!A:A,products!D:D)</f>
        <v>2.5</v>
      </c>
    </row>
    <row r="611" spans="1:13" x14ac:dyDescent="0.25">
      <c r="A611" s="2" t="s">
        <v>1203</v>
      </c>
      <c r="B611" s="3">
        <v>44147</v>
      </c>
      <c r="C611" s="2" t="s">
        <v>1204</v>
      </c>
      <c r="D611" t="s">
        <v>90</v>
      </c>
      <c r="E611" s="2" t="str" cm="1">
        <f t="array" ref="E611">_xlfn.XLOOKUP(OrderData[[#This Row],[Customer ID]],Table2_1[[#All],[Customer ID]],Table2_1[[#All],[Customer Name]])</f>
        <v>Ancell Fendt</v>
      </c>
      <c r="F611" s="2">
        <v>6</v>
      </c>
      <c r="G611" s="2" t="str">
        <f>VLOOKUP(OrderData[[#This Row],[Product ID]],products!A:B,2,0)</f>
        <v>Lib</v>
      </c>
      <c r="H611" s="2">
        <f>_xlfn.XLOOKUP(D611, products!A:A, products!E:E)</f>
        <v>4.3650000000000002</v>
      </c>
      <c r="I611" s="2">
        <f>OrderData[[#This Row],[Quantity]]*OrderData[[#This Row],[Unit Price]]</f>
        <v>26.19</v>
      </c>
      <c r="J611" s="2" t="str">
        <f>_xlfn.XLOOKUP(OrderData[[#This Row],[Customer ID]],Table2_1[Customer ID],Table2_1[Country])</f>
        <v>United States</v>
      </c>
      <c r="K611" s="2" t="str" cm="1">
        <f t="array" ref="K611">_xlfn.XLOOKUP(OrderData[[#This Row],[Customer ID]],Table2_1[[#All],[Customer ID]],Table2_1[[#All],[Loyalty Card]])</f>
        <v>Yes</v>
      </c>
      <c r="L611" s="2" t="str">
        <f>_xlfn.XLOOKUP(OrderData[[#This Row],[Product ID]],products!A:A,products!C:C)</f>
        <v>M</v>
      </c>
      <c r="M611" s="2">
        <f>_xlfn.XLOOKUP(OrderData[[#This Row],[Product ID]],products!A:A,products!D:D)</f>
        <v>0.2</v>
      </c>
    </row>
    <row r="612" spans="1:13" x14ac:dyDescent="0.25">
      <c r="A612" s="2" t="s">
        <v>1205</v>
      </c>
      <c r="B612" s="3">
        <v>43743</v>
      </c>
      <c r="C612" s="2" t="s">
        <v>1206</v>
      </c>
      <c r="D612" t="s">
        <v>15</v>
      </c>
      <c r="E612" s="2" t="str" cm="1">
        <f t="array" ref="E612">_xlfn.XLOOKUP(OrderData[[#This Row],[Customer ID]],Table2_1[[#All],[Customer ID]],Table2_1[[#All],[Customer Name]])</f>
        <v>Angelia Cleyburn</v>
      </c>
      <c r="F612" s="2">
        <v>4</v>
      </c>
      <c r="G612" s="2" t="str">
        <f>VLOOKUP(OrderData[[#This Row],[Product ID]],products!A:B,2,0)</f>
        <v>Rob</v>
      </c>
      <c r="H612" s="2">
        <f>_xlfn.XLOOKUP(D612, products!A:A, products!E:E)</f>
        <v>9.9499999999999993</v>
      </c>
      <c r="I612" s="2">
        <f>OrderData[[#This Row],[Quantity]]*OrderData[[#This Row],[Unit Price]]</f>
        <v>39.799999999999997</v>
      </c>
      <c r="J612" s="2" t="str">
        <f>_xlfn.XLOOKUP(OrderData[[#This Row],[Customer ID]],Table2_1[Customer ID],Table2_1[Country])</f>
        <v>United States</v>
      </c>
      <c r="K612" s="2" t="str" cm="1">
        <f t="array" ref="K612">_xlfn.XLOOKUP(OrderData[[#This Row],[Customer ID]],Table2_1[[#All],[Customer ID]],Table2_1[[#All],[Loyalty Card]])</f>
        <v>No</v>
      </c>
      <c r="L612" s="2" t="str">
        <f>_xlfn.XLOOKUP(OrderData[[#This Row],[Product ID]],products!A:A,products!C:C)</f>
        <v>M</v>
      </c>
      <c r="M612" s="2">
        <f>_xlfn.XLOOKUP(OrderData[[#This Row],[Product ID]],products!A:A,products!D:D)</f>
        <v>1</v>
      </c>
    </row>
    <row r="613" spans="1:13" x14ac:dyDescent="0.25">
      <c r="A613" s="2" t="s">
        <v>1207</v>
      </c>
      <c r="B613" s="3">
        <v>43739</v>
      </c>
      <c r="C613" s="2" t="s">
        <v>1208</v>
      </c>
      <c r="D613" t="s">
        <v>43</v>
      </c>
      <c r="E613" s="2" t="str" cm="1">
        <f t="array" ref="E613">_xlfn.XLOOKUP(OrderData[[#This Row],[Customer ID]],Table2_1[[#All],[Customer ID]],Table2_1[[#All],[Customer Name]])</f>
        <v>Temple Castiglione</v>
      </c>
      <c r="F613" s="2">
        <v>2</v>
      </c>
      <c r="G613" s="2" t="str">
        <f>VLOOKUP(OrderData[[#This Row],[Product ID]],products!A:B,2,0)</f>
        <v>Exc</v>
      </c>
      <c r="H613" s="2">
        <f>_xlfn.XLOOKUP(D613, products!A:A, products!E:E)</f>
        <v>34.154999999999994</v>
      </c>
      <c r="I613" s="2">
        <f>OrderData[[#This Row],[Quantity]]*OrderData[[#This Row],[Unit Price]]</f>
        <v>68.309999999999988</v>
      </c>
      <c r="J613" s="2" t="str">
        <f>_xlfn.XLOOKUP(OrderData[[#This Row],[Customer ID]],Table2_1[Customer ID],Table2_1[Country])</f>
        <v>United States</v>
      </c>
      <c r="K613" s="2" t="str" cm="1">
        <f t="array" ref="K613">_xlfn.XLOOKUP(OrderData[[#This Row],[Customer ID]],Table2_1[[#All],[Customer ID]],Table2_1[[#All],[Loyalty Card]])</f>
        <v>No</v>
      </c>
      <c r="L613" s="2" t="str">
        <f>_xlfn.XLOOKUP(OrderData[[#This Row],[Product ID]],products!A:A,products!C:C)</f>
        <v>L</v>
      </c>
      <c r="M613" s="2">
        <f>_xlfn.XLOOKUP(OrderData[[#This Row],[Product ID]],products!A:A,products!D:D)</f>
        <v>2.5</v>
      </c>
    </row>
    <row r="614" spans="1:13" x14ac:dyDescent="0.25">
      <c r="A614" s="2" t="s">
        <v>1209</v>
      </c>
      <c r="B614" s="3">
        <v>43896</v>
      </c>
      <c r="C614" s="2" t="s">
        <v>1210</v>
      </c>
      <c r="D614" t="s">
        <v>57</v>
      </c>
      <c r="E614" s="2" t="str" cm="1">
        <f t="array" ref="E614">_xlfn.XLOOKUP(OrderData[[#This Row],[Customer ID]],Table2_1[[#All],[Customer ID]],Table2_1[[#All],[Customer Name]])</f>
        <v>Betti Lacasa</v>
      </c>
      <c r="F614" s="2">
        <v>4</v>
      </c>
      <c r="G614" s="2" t="str">
        <f>VLOOKUP(OrderData[[#This Row],[Product ID]],products!A:B,2,0)</f>
        <v>Ara</v>
      </c>
      <c r="H614" s="2">
        <f>_xlfn.XLOOKUP(D614, products!A:A, products!E:E)</f>
        <v>3.375</v>
      </c>
      <c r="I614" s="2">
        <f>OrderData[[#This Row],[Quantity]]*OrderData[[#This Row],[Unit Price]]</f>
        <v>13.5</v>
      </c>
      <c r="J614" s="2" t="str">
        <f>_xlfn.XLOOKUP(OrderData[[#This Row],[Customer ID]],Table2_1[Customer ID],Table2_1[Country])</f>
        <v>Ireland</v>
      </c>
      <c r="K614" s="2" t="str" cm="1">
        <f t="array" ref="K614">_xlfn.XLOOKUP(OrderData[[#This Row],[Customer ID]],Table2_1[[#All],[Customer ID]],Table2_1[[#All],[Loyalty Card]])</f>
        <v>No</v>
      </c>
      <c r="L614" s="2" t="str">
        <f>_xlfn.XLOOKUP(OrderData[[#This Row],[Product ID]],products!A:A,products!C:C)</f>
        <v>M</v>
      </c>
      <c r="M614" s="2">
        <f>_xlfn.XLOOKUP(OrderData[[#This Row],[Product ID]],products!A:A,products!D:D)</f>
        <v>0.2</v>
      </c>
    </row>
    <row r="615" spans="1:13" x14ac:dyDescent="0.25">
      <c r="A615" s="2" t="s">
        <v>1211</v>
      </c>
      <c r="B615" s="3">
        <v>43761</v>
      </c>
      <c r="C615" s="2" t="s">
        <v>1212</v>
      </c>
      <c r="D615" t="s">
        <v>35</v>
      </c>
      <c r="E615" s="2" t="str" cm="1">
        <f t="array" ref="E615">_xlfn.XLOOKUP(OrderData[[#This Row],[Customer ID]],Table2_1[[#All],[Customer ID]],Table2_1[[#All],[Customer Name]])</f>
        <v>Gunilla Lynch</v>
      </c>
      <c r="F615" s="2">
        <v>1</v>
      </c>
      <c r="G615" s="2" t="str">
        <f>VLOOKUP(OrderData[[#This Row],[Product ID]],products!A:B,2,0)</f>
        <v>Rob</v>
      </c>
      <c r="H615" s="2">
        <f>_xlfn.XLOOKUP(D615, products!A:A, products!E:E)</f>
        <v>5.97</v>
      </c>
      <c r="I615" s="2">
        <f>OrderData[[#This Row],[Quantity]]*OrderData[[#This Row],[Unit Price]]</f>
        <v>5.97</v>
      </c>
      <c r="J615" s="2" t="str">
        <f>_xlfn.XLOOKUP(OrderData[[#This Row],[Customer ID]],Table2_1[Customer ID],Table2_1[Country])</f>
        <v>United States</v>
      </c>
      <c r="K615" s="2" t="str" cm="1">
        <f t="array" ref="K615">_xlfn.XLOOKUP(OrderData[[#This Row],[Customer ID]],Table2_1[[#All],[Customer ID]],Table2_1[[#All],[Loyalty Card]])</f>
        <v>No</v>
      </c>
      <c r="L615" s="2" t="str">
        <f>_xlfn.XLOOKUP(OrderData[[#This Row],[Product ID]],products!A:A,products!C:C)</f>
        <v>M</v>
      </c>
      <c r="M615" s="2">
        <f>_xlfn.XLOOKUP(OrderData[[#This Row],[Product ID]],products!A:A,products!D:D)</f>
        <v>0.5</v>
      </c>
    </row>
    <row r="616" spans="1:13" x14ac:dyDescent="0.25">
      <c r="A616" s="2" t="s">
        <v>1213</v>
      </c>
      <c r="B616" s="3">
        <v>43944</v>
      </c>
      <c r="C616" s="2" t="s">
        <v>1158</v>
      </c>
      <c r="D616" t="s">
        <v>35</v>
      </c>
      <c r="E616" s="2" t="str" cm="1">
        <f t="array" ref="E616">_xlfn.XLOOKUP(OrderData[[#This Row],[Customer ID]],Table2_1[[#All],[Customer ID]],Table2_1[[#All],[Customer Name]])</f>
        <v>Cody Verissimo</v>
      </c>
      <c r="F616" s="2">
        <v>5</v>
      </c>
      <c r="G616" s="2" t="str">
        <f>VLOOKUP(OrderData[[#This Row],[Product ID]],products!A:B,2,0)</f>
        <v>Rob</v>
      </c>
      <c r="H616" s="2">
        <f>_xlfn.XLOOKUP(D616, products!A:A, products!E:E)</f>
        <v>5.97</v>
      </c>
      <c r="I616" s="2">
        <f>OrderData[[#This Row],[Quantity]]*OrderData[[#This Row],[Unit Price]]</f>
        <v>29.849999999999998</v>
      </c>
      <c r="J616" s="2" t="str">
        <f>_xlfn.XLOOKUP(OrderData[[#This Row],[Customer ID]],Table2_1[Customer ID],Table2_1[Country])</f>
        <v>United Kingdom</v>
      </c>
      <c r="K616" s="2" t="str" cm="1">
        <f t="array" ref="K616">_xlfn.XLOOKUP(OrderData[[#This Row],[Customer ID]],Table2_1[[#All],[Customer ID]],Table2_1[[#All],[Loyalty Card]])</f>
        <v>Yes</v>
      </c>
      <c r="L616" s="2" t="str">
        <f>_xlfn.XLOOKUP(OrderData[[#This Row],[Product ID]],products!A:A,products!C:C)</f>
        <v>M</v>
      </c>
      <c r="M616" s="2">
        <f>_xlfn.XLOOKUP(OrderData[[#This Row],[Product ID]],products!A:A,products!D:D)</f>
        <v>0.5</v>
      </c>
    </row>
    <row r="617" spans="1:13" x14ac:dyDescent="0.25">
      <c r="A617" s="2" t="s">
        <v>1214</v>
      </c>
      <c r="B617" s="3">
        <v>44006</v>
      </c>
      <c r="C617" s="2" t="s">
        <v>1215</v>
      </c>
      <c r="D617" t="s">
        <v>117</v>
      </c>
      <c r="E617" s="2" t="str" cm="1">
        <f t="array" ref="E617">_xlfn.XLOOKUP(OrderData[[#This Row],[Customer ID]],Table2_1[[#All],[Customer ID]],Table2_1[[#All],[Customer Name]])</f>
        <v>Shay Couronne</v>
      </c>
      <c r="F617" s="2">
        <v>2</v>
      </c>
      <c r="G617" s="2" t="str">
        <f>VLOOKUP(OrderData[[#This Row],[Product ID]],products!A:B,2,0)</f>
        <v>Lib</v>
      </c>
      <c r="H617" s="2">
        <f>_xlfn.XLOOKUP(D617, products!A:A, products!E:E)</f>
        <v>36.454999999999998</v>
      </c>
      <c r="I617" s="2">
        <f>OrderData[[#This Row],[Quantity]]*OrderData[[#This Row],[Unit Price]]</f>
        <v>72.91</v>
      </c>
      <c r="J617" s="2" t="str">
        <f>_xlfn.XLOOKUP(OrderData[[#This Row],[Customer ID]],Table2_1[Customer ID],Table2_1[Country])</f>
        <v>United States</v>
      </c>
      <c r="K617" s="2" t="str" cm="1">
        <f t="array" ref="K617">_xlfn.XLOOKUP(OrderData[[#This Row],[Customer ID]],Table2_1[[#All],[Customer ID]],Table2_1[[#All],[Loyalty Card]])</f>
        <v>Yes</v>
      </c>
      <c r="L617" s="2" t="str">
        <f>_xlfn.XLOOKUP(OrderData[[#This Row],[Product ID]],products!A:A,products!C:C)</f>
        <v>L</v>
      </c>
      <c r="M617" s="2">
        <f>_xlfn.XLOOKUP(OrderData[[#This Row],[Product ID]],products!A:A,products!D:D)</f>
        <v>2.5</v>
      </c>
    </row>
    <row r="618" spans="1:13" x14ac:dyDescent="0.25">
      <c r="A618" s="2" t="s">
        <v>1216</v>
      </c>
      <c r="B618" s="3">
        <v>44271</v>
      </c>
      <c r="C618" s="2" t="s">
        <v>1217</v>
      </c>
      <c r="D618" t="s">
        <v>125</v>
      </c>
      <c r="E618" s="2" t="str" cm="1">
        <f t="array" ref="E618">_xlfn.XLOOKUP(OrderData[[#This Row],[Customer ID]],Table2_1[[#All],[Customer ID]],Table2_1[[#All],[Customer Name]])</f>
        <v>Linus Flippelli</v>
      </c>
      <c r="F618" s="2">
        <v>4</v>
      </c>
      <c r="G618" s="2" t="str">
        <f>VLOOKUP(OrderData[[#This Row],[Product ID]],products!A:B,2,0)</f>
        <v>Exc</v>
      </c>
      <c r="H618" s="2">
        <f>_xlfn.XLOOKUP(D618, products!A:A, products!E:E)</f>
        <v>31.624999999999996</v>
      </c>
      <c r="I618" s="2">
        <f>OrderData[[#This Row],[Quantity]]*OrderData[[#This Row],[Unit Price]]</f>
        <v>126.49999999999999</v>
      </c>
      <c r="J618" s="2" t="str">
        <f>_xlfn.XLOOKUP(OrderData[[#This Row],[Customer ID]],Table2_1[Customer ID],Table2_1[Country])</f>
        <v>United Kingdom</v>
      </c>
      <c r="K618" s="2" t="str" cm="1">
        <f t="array" ref="K618">_xlfn.XLOOKUP(OrderData[[#This Row],[Customer ID]],Table2_1[[#All],[Customer ID]],Table2_1[[#All],[Loyalty Card]])</f>
        <v>No</v>
      </c>
      <c r="L618" s="2" t="str">
        <f>_xlfn.XLOOKUP(OrderData[[#This Row],[Product ID]],products!A:A,products!C:C)</f>
        <v>M</v>
      </c>
      <c r="M618" s="2">
        <f>_xlfn.XLOOKUP(OrderData[[#This Row],[Product ID]],products!A:A,products!D:D)</f>
        <v>2.5</v>
      </c>
    </row>
    <row r="619" spans="1:13" x14ac:dyDescent="0.25">
      <c r="A619" s="2" t="s">
        <v>1218</v>
      </c>
      <c r="B619" s="3">
        <v>43928</v>
      </c>
      <c r="C619" s="2" t="s">
        <v>1219</v>
      </c>
      <c r="D619" t="s">
        <v>210</v>
      </c>
      <c r="E619" s="2" t="str" cm="1">
        <f t="array" ref="E619">_xlfn.XLOOKUP(OrderData[[#This Row],[Customer ID]],Table2_1[[#All],[Customer ID]],Table2_1[[#All],[Customer Name]])</f>
        <v>Rachelle Elizabeth</v>
      </c>
      <c r="F619" s="2">
        <v>1</v>
      </c>
      <c r="G619" s="2" t="str">
        <f>VLOOKUP(OrderData[[#This Row],[Product ID]],products!A:B,2,0)</f>
        <v>Lib</v>
      </c>
      <c r="H619" s="2">
        <f>_xlfn.XLOOKUP(D619, products!A:A, products!E:E)</f>
        <v>33.464999999999996</v>
      </c>
      <c r="I619" s="2">
        <f>OrderData[[#This Row],[Quantity]]*OrderData[[#This Row],[Unit Price]]</f>
        <v>33.464999999999996</v>
      </c>
      <c r="J619" s="2" t="str">
        <f>_xlfn.XLOOKUP(OrderData[[#This Row],[Customer ID]],Table2_1[Customer ID],Table2_1[Country])</f>
        <v>United States</v>
      </c>
      <c r="K619" s="2" t="str" cm="1">
        <f t="array" ref="K619">_xlfn.XLOOKUP(OrderData[[#This Row],[Customer ID]],Table2_1[[#All],[Customer ID]],Table2_1[[#All],[Loyalty Card]])</f>
        <v>No</v>
      </c>
      <c r="L619" s="2" t="str">
        <f>_xlfn.XLOOKUP(OrderData[[#This Row],[Product ID]],products!A:A,products!C:C)</f>
        <v>M</v>
      </c>
      <c r="M619" s="2">
        <f>_xlfn.XLOOKUP(OrderData[[#This Row],[Product ID]],products!A:A,products!D:D)</f>
        <v>2.5</v>
      </c>
    </row>
    <row r="620" spans="1:13" x14ac:dyDescent="0.25">
      <c r="A620" s="2" t="s">
        <v>1220</v>
      </c>
      <c r="B620" s="3">
        <v>44469</v>
      </c>
      <c r="C620" s="2" t="s">
        <v>1221</v>
      </c>
      <c r="D620" t="s">
        <v>258</v>
      </c>
      <c r="E620" s="2" t="str" cm="1">
        <f t="array" ref="E620">_xlfn.XLOOKUP(OrderData[[#This Row],[Customer ID]],Table2_1[[#All],[Customer ID]],Table2_1[[#All],[Customer Name]])</f>
        <v>Innis Renhard</v>
      </c>
      <c r="F620" s="2">
        <v>6</v>
      </c>
      <c r="G620" s="2" t="str">
        <f>VLOOKUP(OrderData[[#This Row],[Product ID]],products!A:B,2,0)</f>
        <v>Exc</v>
      </c>
      <c r="H620" s="2">
        <f>_xlfn.XLOOKUP(D620, products!A:A, products!E:E)</f>
        <v>12.15</v>
      </c>
      <c r="I620" s="2">
        <f>OrderData[[#This Row],[Quantity]]*OrderData[[#This Row],[Unit Price]]</f>
        <v>72.900000000000006</v>
      </c>
      <c r="J620" s="2" t="str">
        <f>_xlfn.XLOOKUP(OrderData[[#This Row],[Customer ID]],Table2_1[Customer ID],Table2_1[Country])</f>
        <v>United States</v>
      </c>
      <c r="K620" s="2" t="str" cm="1">
        <f t="array" ref="K620">_xlfn.XLOOKUP(OrderData[[#This Row],[Customer ID]],Table2_1[[#All],[Customer ID]],Table2_1[[#All],[Loyalty Card]])</f>
        <v>Yes</v>
      </c>
      <c r="L620" s="2" t="str">
        <f>_xlfn.XLOOKUP(OrderData[[#This Row],[Product ID]],products!A:A,products!C:C)</f>
        <v>D</v>
      </c>
      <c r="M620" s="2">
        <f>_xlfn.XLOOKUP(OrderData[[#This Row],[Product ID]],products!A:A,products!D:D)</f>
        <v>1</v>
      </c>
    </row>
    <row r="621" spans="1:13" x14ac:dyDescent="0.25">
      <c r="A621" s="2" t="s">
        <v>1222</v>
      </c>
      <c r="B621" s="3">
        <v>44682</v>
      </c>
      <c r="C621" s="2" t="s">
        <v>1223</v>
      </c>
      <c r="D621" t="s">
        <v>136</v>
      </c>
      <c r="E621" s="2" t="str" cm="1">
        <f t="array" ref="E621">_xlfn.XLOOKUP(OrderData[[#This Row],[Customer ID]],Table2_1[[#All],[Customer ID]],Table2_1[[#All],[Customer Name]])</f>
        <v>Winne Roche</v>
      </c>
      <c r="F621" s="2">
        <v>2</v>
      </c>
      <c r="G621" s="2" t="str">
        <f>VLOOKUP(OrderData[[#This Row],[Product ID]],products!A:B,2,0)</f>
        <v>Lib</v>
      </c>
      <c r="H621" s="2">
        <f>_xlfn.XLOOKUP(D621, products!A:A, products!E:E)</f>
        <v>7.77</v>
      </c>
      <c r="I621" s="2">
        <f>OrderData[[#This Row],[Quantity]]*OrderData[[#This Row],[Unit Price]]</f>
        <v>15.54</v>
      </c>
      <c r="J621" s="2" t="str">
        <f>_xlfn.XLOOKUP(OrderData[[#This Row],[Customer ID]],Table2_1[Customer ID],Table2_1[Country])</f>
        <v>United States</v>
      </c>
      <c r="K621" s="2" t="str" cm="1">
        <f t="array" ref="K621">_xlfn.XLOOKUP(OrderData[[#This Row],[Customer ID]],Table2_1[[#All],[Customer ID]],Table2_1[[#All],[Loyalty Card]])</f>
        <v>Yes</v>
      </c>
      <c r="L621" s="2" t="str">
        <f>_xlfn.XLOOKUP(OrderData[[#This Row],[Product ID]],products!A:A,products!C:C)</f>
        <v>D</v>
      </c>
      <c r="M621" s="2">
        <f>_xlfn.XLOOKUP(OrderData[[#This Row],[Product ID]],products!A:A,products!D:D)</f>
        <v>0.5</v>
      </c>
    </row>
    <row r="622" spans="1:13" x14ac:dyDescent="0.25">
      <c r="A622" s="2" t="s">
        <v>1224</v>
      </c>
      <c r="B622" s="3">
        <v>44217</v>
      </c>
      <c r="C622" s="2" t="s">
        <v>1225</v>
      </c>
      <c r="D622" t="s">
        <v>57</v>
      </c>
      <c r="E622" s="2" t="str" cm="1">
        <f t="array" ref="E622">_xlfn.XLOOKUP(OrderData[[#This Row],[Customer ID]],Table2_1[[#All],[Customer ID]],Table2_1[[#All],[Customer Name]])</f>
        <v>Linn Alaway</v>
      </c>
      <c r="F622" s="2">
        <v>6</v>
      </c>
      <c r="G622" s="2" t="str">
        <f>VLOOKUP(OrderData[[#This Row],[Product ID]],products!A:B,2,0)</f>
        <v>Ara</v>
      </c>
      <c r="H622" s="2">
        <f>_xlfn.XLOOKUP(D622, products!A:A, products!E:E)</f>
        <v>3.375</v>
      </c>
      <c r="I622" s="2">
        <f>OrderData[[#This Row],[Quantity]]*OrderData[[#This Row],[Unit Price]]</f>
        <v>20.25</v>
      </c>
      <c r="J622" s="2" t="str">
        <f>_xlfn.XLOOKUP(OrderData[[#This Row],[Customer ID]],Table2_1[Customer ID],Table2_1[Country])</f>
        <v>United States</v>
      </c>
      <c r="K622" s="2" t="str" cm="1">
        <f t="array" ref="K622">_xlfn.XLOOKUP(OrderData[[#This Row],[Customer ID]],Table2_1[[#All],[Customer ID]],Table2_1[[#All],[Loyalty Card]])</f>
        <v>No</v>
      </c>
      <c r="L622" s="2" t="str">
        <f>_xlfn.XLOOKUP(OrderData[[#This Row],[Product ID]],products!A:A,products!C:C)</f>
        <v>M</v>
      </c>
      <c r="M622" s="2">
        <f>_xlfn.XLOOKUP(OrderData[[#This Row],[Product ID]],products!A:A,products!D:D)</f>
        <v>0.2</v>
      </c>
    </row>
    <row r="623" spans="1:13" x14ac:dyDescent="0.25">
      <c r="A623" s="2" t="s">
        <v>1226</v>
      </c>
      <c r="B623" s="3">
        <v>44006</v>
      </c>
      <c r="C623" s="2" t="s">
        <v>1227</v>
      </c>
      <c r="D623" t="s">
        <v>19</v>
      </c>
      <c r="E623" s="2" t="str" cm="1">
        <f t="array" ref="E623">_xlfn.XLOOKUP(OrderData[[#This Row],[Customer ID]],Table2_1[[#All],[Customer ID]],Table2_1[[#All],[Customer Name]])</f>
        <v>Cordy Odgaard</v>
      </c>
      <c r="F623" s="2">
        <v>6</v>
      </c>
      <c r="G623" s="2" t="str">
        <f>VLOOKUP(OrderData[[#This Row],[Product ID]],products!A:B,2,0)</f>
        <v>Ara</v>
      </c>
      <c r="H623" s="2">
        <f>_xlfn.XLOOKUP(D623, products!A:A, products!E:E)</f>
        <v>12.95</v>
      </c>
      <c r="I623" s="2">
        <f>OrderData[[#This Row],[Quantity]]*OrderData[[#This Row],[Unit Price]]</f>
        <v>77.699999999999989</v>
      </c>
      <c r="J623" s="2" t="str">
        <f>_xlfn.XLOOKUP(OrderData[[#This Row],[Customer ID]],Table2_1[Customer ID],Table2_1[Country])</f>
        <v>United States</v>
      </c>
      <c r="K623" s="2" t="str" cm="1">
        <f t="array" ref="K623">_xlfn.XLOOKUP(OrderData[[#This Row],[Customer ID]],Table2_1[[#All],[Customer ID]],Table2_1[[#All],[Loyalty Card]])</f>
        <v>No</v>
      </c>
      <c r="L623" s="2" t="str">
        <f>_xlfn.XLOOKUP(OrderData[[#This Row],[Product ID]],products!A:A,products!C:C)</f>
        <v>L</v>
      </c>
      <c r="M623" s="2">
        <f>_xlfn.XLOOKUP(OrderData[[#This Row],[Product ID]],products!A:A,products!D:D)</f>
        <v>1</v>
      </c>
    </row>
    <row r="624" spans="1:13" x14ac:dyDescent="0.25">
      <c r="A624" s="2" t="s">
        <v>1228</v>
      </c>
      <c r="B624" s="3">
        <v>43527</v>
      </c>
      <c r="C624" s="2" t="s">
        <v>1229</v>
      </c>
      <c r="D624" t="s">
        <v>210</v>
      </c>
      <c r="E624" s="2" t="str" cm="1">
        <f t="array" ref="E624">_xlfn.XLOOKUP(OrderData[[#This Row],[Customer ID]],Table2_1[[#All],[Customer ID]],Table2_1[[#All],[Customer Name]])</f>
        <v>Bertine Byrd</v>
      </c>
      <c r="F624" s="2">
        <v>4</v>
      </c>
      <c r="G624" s="2" t="str">
        <f>VLOOKUP(OrderData[[#This Row],[Product ID]],products!A:B,2,0)</f>
        <v>Lib</v>
      </c>
      <c r="H624" s="2">
        <f>_xlfn.XLOOKUP(D624, products!A:A, products!E:E)</f>
        <v>33.464999999999996</v>
      </c>
      <c r="I624" s="2">
        <f>OrderData[[#This Row],[Quantity]]*OrderData[[#This Row],[Unit Price]]</f>
        <v>133.85999999999999</v>
      </c>
      <c r="J624" s="2" t="str">
        <f>_xlfn.XLOOKUP(OrderData[[#This Row],[Customer ID]],Table2_1[Customer ID],Table2_1[Country])</f>
        <v>United States</v>
      </c>
      <c r="K624" s="2" t="str" cm="1">
        <f t="array" ref="K624">_xlfn.XLOOKUP(OrderData[[#This Row],[Customer ID]],Table2_1[[#All],[Customer ID]],Table2_1[[#All],[Loyalty Card]])</f>
        <v>No</v>
      </c>
      <c r="L624" s="2" t="str">
        <f>_xlfn.XLOOKUP(OrderData[[#This Row],[Product ID]],products!A:A,products!C:C)</f>
        <v>M</v>
      </c>
      <c r="M624" s="2">
        <f>_xlfn.XLOOKUP(OrderData[[#This Row],[Product ID]],products!A:A,products!D:D)</f>
        <v>2.5</v>
      </c>
    </row>
    <row r="625" spans="1:13" x14ac:dyDescent="0.25">
      <c r="A625" s="2" t="s">
        <v>1230</v>
      </c>
      <c r="B625" s="3">
        <v>44224</v>
      </c>
      <c r="C625" s="2" t="s">
        <v>1231</v>
      </c>
      <c r="D625" t="s">
        <v>258</v>
      </c>
      <c r="E625" s="2" t="str" cm="1">
        <f t="array" ref="E625">_xlfn.XLOOKUP(OrderData[[#This Row],[Customer ID]],Table2_1[[#All],[Customer ID]],Table2_1[[#All],[Customer Name]])</f>
        <v>Nelie Garnson</v>
      </c>
      <c r="F625" s="2">
        <v>1</v>
      </c>
      <c r="G625" s="2" t="str">
        <f>VLOOKUP(OrderData[[#This Row],[Product ID]],products!A:B,2,0)</f>
        <v>Exc</v>
      </c>
      <c r="H625" s="2">
        <f>_xlfn.XLOOKUP(D625, products!A:A, products!E:E)</f>
        <v>12.15</v>
      </c>
      <c r="I625" s="2">
        <f>OrderData[[#This Row],[Quantity]]*OrderData[[#This Row],[Unit Price]]</f>
        <v>12.15</v>
      </c>
      <c r="J625" s="2" t="str">
        <f>_xlfn.XLOOKUP(OrderData[[#This Row],[Customer ID]],Table2_1[Customer ID],Table2_1[Country])</f>
        <v>United Kingdom</v>
      </c>
      <c r="K625" s="2" t="str" cm="1">
        <f t="array" ref="K625">_xlfn.XLOOKUP(OrderData[[#This Row],[Customer ID]],Table2_1[[#All],[Customer ID]],Table2_1[[#All],[Loyalty Card]])</f>
        <v>No</v>
      </c>
      <c r="L625" s="2" t="str">
        <f>_xlfn.XLOOKUP(OrderData[[#This Row],[Product ID]],products!A:A,products!C:C)</f>
        <v>D</v>
      </c>
      <c r="M625" s="2">
        <f>_xlfn.XLOOKUP(OrderData[[#This Row],[Product ID]],products!A:A,products!D:D)</f>
        <v>1</v>
      </c>
    </row>
    <row r="626" spans="1:13" x14ac:dyDescent="0.25">
      <c r="A626" s="2" t="s">
        <v>1232</v>
      </c>
      <c r="B626" s="3">
        <v>44010</v>
      </c>
      <c r="C626" s="2" t="s">
        <v>1233</v>
      </c>
      <c r="D626" t="s">
        <v>125</v>
      </c>
      <c r="E626" s="2" t="str" cm="1">
        <f t="array" ref="E626">_xlfn.XLOOKUP(OrderData[[#This Row],[Customer ID]],Table2_1[[#All],[Customer ID]],Table2_1[[#All],[Customer Name]])</f>
        <v>Dianne Chardin</v>
      </c>
      <c r="F626" s="2">
        <v>2</v>
      </c>
      <c r="G626" s="2" t="str">
        <f>VLOOKUP(OrderData[[#This Row],[Product ID]],products!A:B,2,0)</f>
        <v>Exc</v>
      </c>
      <c r="H626" s="2">
        <f>_xlfn.XLOOKUP(D626, products!A:A, products!E:E)</f>
        <v>31.624999999999996</v>
      </c>
      <c r="I626" s="2">
        <f>OrderData[[#This Row],[Quantity]]*OrderData[[#This Row],[Unit Price]]</f>
        <v>63.249999999999993</v>
      </c>
      <c r="J626" s="2" t="str">
        <f>_xlfn.XLOOKUP(OrderData[[#This Row],[Customer ID]],Table2_1[Customer ID],Table2_1[Country])</f>
        <v>Ireland</v>
      </c>
      <c r="K626" s="2" t="str" cm="1">
        <f t="array" ref="K626">_xlfn.XLOOKUP(OrderData[[#This Row],[Customer ID]],Table2_1[[#All],[Customer ID]],Table2_1[[#All],[Loyalty Card]])</f>
        <v>Yes</v>
      </c>
      <c r="L626" s="2" t="str">
        <f>_xlfn.XLOOKUP(OrderData[[#This Row],[Product ID]],products!A:A,products!C:C)</f>
        <v>M</v>
      </c>
      <c r="M626" s="2">
        <f>_xlfn.XLOOKUP(OrderData[[#This Row],[Product ID]],products!A:A,products!D:D)</f>
        <v>2.5</v>
      </c>
    </row>
    <row r="627" spans="1:13" x14ac:dyDescent="0.25">
      <c r="A627" s="2" t="s">
        <v>1234</v>
      </c>
      <c r="B627" s="3">
        <v>44017</v>
      </c>
      <c r="C627" s="2" t="s">
        <v>1235</v>
      </c>
      <c r="D627" t="s">
        <v>170</v>
      </c>
      <c r="E627" s="2" t="str" cm="1">
        <f t="array" ref="E627">_xlfn.XLOOKUP(OrderData[[#This Row],[Customer ID]],Table2_1[[#All],[Customer ID]],Table2_1[[#All],[Customer Name]])</f>
        <v>Hailee Radbone</v>
      </c>
      <c r="F627" s="2">
        <v>5</v>
      </c>
      <c r="G627" s="2" t="str">
        <f>VLOOKUP(OrderData[[#This Row],[Product ID]],products!A:B,2,0)</f>
        <v>Rob</v>
      </c>
      <c r="H627" s="2">
        <f>_xlfn.XLOOKUP(D627, products!A:A, products!E:E)</f>
        <v>7.169999999999999</v>
      </c>
      <c r="I627" s="2">
        <f>OrderData[[#This Row],[Quantity]]*OrderData[[#This Row],[Unit Price]]</f>
        <v>35.849999999999994</v>
      </c>
      <c r="J627" s="2" t="str">
        <f>_xlfn.XLOOKUP(OrderData[[#This Row],[Customer ID]],Table2_1[Customer ID],Table2_1[Country])</f>
        <v>United States</v>
      </c>
      <c r="K627" s="2" t="str" cm="1">
        <f t="array" ref="K627">_xlfn.XLOOKUP(OrderData[[#This Row],[Customer ID]],Table2_1[[#All],[Customer ID]],Table2_1[[#All],[Loyalty Card]])</f>
        <v>No</v>
      </c>
      <c r="L627" s="2" t="str">
        <f>_xlfn.XLOOKUP(OrderData[[#This Row],[Product ID]],products!A:A,products!C:C)</f>
        <v>L</v>
      </c>
      <c r="M627" s="2">
        <f>_xlfn.XLOOKUP(OrderData[[#This Row],[Product ID]],products!A:A,products!D:D)</f>
        <v>0.5</v>
      </c>
    </row>
    <row r="628" spans="1:13" x14ac:dyDescent="0.25">
      <c r="A628" s="2" t="s">
        <v>1236</v>
      </c>
      <c r="B628" s="3">
        <v>43526</v>
      </c>
      <c r="C628" s="2" t="s">
        <v>1237</v>
      </c>
      <c r="D628" t="s">
        <v>184</v>
      </c>
      <c r="E628" s="2" t="str" cm="1">
        <f t="array" ref="E628">_xlfn.XLOOKUP(OrderData[[#This Row],[Customer ID]],Table2_1[[#All],[Customer ID]],Table2_1[[#All],[Customer Name]])</f>
        <v>Wallis Bernth</v>
      </c>
      <c r="F628" s="2">
        <v>3</v>
      </c>
      <c r="G628" s="2" t="str">
        <f>VLOOKUP(OrderData[[#This Row],[Product ID]],products!A:B,2,0)</f>
        <v>Ara</v>
      </c>
      <c r="H628" s="2">
        <f>_xlfn.XLOOKUP(D628, products!A:A, products!E:E)</f>
        <v>25.874999999999996</v>
      </c>
      <c r="I628" s="2">
        <f>OrderData[[#This Row],[Quantity]]*OrderData[[#This Row],[Unit Price]]</f>
        <v>77.624999999999986</v>
      </c>
      <c r="J628" s="2" t="str">
        <f>_xlfn.XLOOKUP(OrderData[[#This Row],[Customer ID]],Table2_1[Customer ID],Table2_1[Country])</f>
        <v>United States</v>
      </c>
      <c r="K628" s="2" t="str" cm="1">
        <f t="array" ref="K628">_xlfn.XLOOKUP(OrderData[[#This Row],[Customer ID]],Table2_1[[#All],[Customer ID]],Table2_1[[#All],[Loyalty Card]])</f>
        <v>No</v>
      </c>
      <c r="L628" s="2" t="str">
        <f>_xlfn.XLOOKUP(OrderData[[#This Row],[Product ID]],products!A:A,products!C:C)</f>
        <v>M</v>
      </c>
      <c r="M628" s="2">
        <f>_xlfn.XLOOKUP(OrderData[[#This Row],[Product ID]],products!A:A,products!D:D)</f>
        <v>2.5</v>
      </c>
    </row>
    <row r="629" spans="1:13" x14ac:dyDescent="0.25">
      <c r="A629" s="2" t="s">
        <v>1238</v>
      </c>
      <c r="B629" s="3">
        <v>44682</v>
      </c>
      <c r="C629" s="2" t="s">
        <v>1239</v>
      </c>
      <c r="D629" t="s">
        <v>125</v>
      </c>
      <c r="E629" s="2" t="str" cm="1">
        <f t="array" ref="E629">_xlfn.XLOOKUP(OrderData[[#This Row],[Customer ID]],Table2_1[[#All],[Customer ID]],Table2_1[[#All],[Customer Name]])</f>
        <v>Byron Acarson</v>
      </c>
      <c r="F629" s="2">
        <v>2</v>
      </c>
      <c r="G629" s="2" t="str">
        <f>VLOOKUP(OrderData[[#This Row],[Product ID]],products!A:B,2,0)</f>
        <v>Exc</v>
      </c>
      <c r="H629" s="2">
        <f>_xlfn.XLOOKUP(D629, products!A:A, products!E:E)</f>
        <v>31.624999999999996</v>
      </c>
      <c r="I629" s="2">
        <f>OrderData[[#This Row],[Quantity]]*OrderData[[#This Row],[Unit Price]]</f>
        <v>63.249999999999993</v>
      </c>
      <c r="J629" s="2" t="str">
        <f>_xlfn.XLOOKUP(OrderData[[#This Row],[Customer ID]],Table2_1[Customer ID],Table2_1[Country])</f>
        <v>United States</v>
      </c>
      <c r="K629" s="2" t="str" cm="1">
        <f t="array" ref="K629">_xlfn.XLOOKUP(OrderData[[#This Row],[Customer ID]],Table2_1[[#All],[Customer ID]],Table2_1[[#All],[Loyalty Card]])</f>
        <v>Yes</v>
      </c>
      <c r="L629" s="2" t="str">
        <f>_xlfn.XLOOKUP(OrderData[[#This Row],[Product ID]],products!A:A,products!C:C)</f>
        <v>M</v>
      </c>
      <c r="M629" s="2">
        <f>_xlfn.XLOOKUP(OrderData[[#This Row],[Product ID]],products!A:A,products!D:D)</f>
        <v>2.5</v>
      </c>
    </row>
    <row r="630" spans="1:13" x14ac:dyDescent="0.25">
      <c r="A630" s="2" t="s">
        <v>1240</v>
      </c>
      <c r="B630" s="3">
        <v>44680</v>
      </c>
      <c r="C630" s="2" t="s">
        <v>1241</v>
      </c>
      <c r="D630" t="s">
        <v>267</v>
      </c>
      <c r="E630" s="2" t="str" cm="1">
        <f t="array" ref="E630">_xlfn.XLOOKUP(OrderData[[#This Row],[Customer ID]],Table2_1[[#All],[Customer ID]],Table2_1[[#All],[Customer Name]])</f>
        <v>Faunie Brigham</v>
      </c>
      <c r="F630" s="2">
        <v>6</v>
      </c>
      <c r="G630" s="2" t="str">
        <f>VLOOKUP(OrderData[[#This Row],[Product ID]],products!A:B,2,0)</f>
        <v>Exc</v>
      </c>
      <c r="H630" s="2">
        <f>_xlfn.XLOOKUP(D630, products!A:A, products!E:E)</f>
        <v>4.4550000000000001</v>
      </c>
      <c r="I630" s="2">
        <f>OrderData[[#This Row],[Quantity]]*OrderData[[#This Row],[Unit Price]]</f>
        <v>26.73</v>
      </c>
      <c r="J630" s="2" t="str">
        <f>_xlfn.XLOOKUP(OrderData[[#This Row],[Customer ID]],Table2_1[Customer ID],Table2_1[Country])</f>
        <v>Ireland</v>
      </c>
      <c r="K630" s="2" t="str" cm="1">
        <f t="array" ref="K630">_xlfn.XLOOKUP(OrderData[[#This Row],[Customer ID]],Table2_1[[#All],[Customer ID]],Table2_1[[#All],[Loyalty Card]])</f>
        <v>Yes</v>
      </c>
      <c r="L630" s="2" t="str">
        <f>_xlfn.XLOOKUP(OrderData[[#This Row],[Product ID]],products!A:A,products!C:C)</f>
        <v>L</v>
      </c>
      <c r="M630" s="2">
        <f>_xlfn.XLOOKUP(OrderData[[#This Row],[Product ID]],products!A:A,products!D:D)</f>
        <v>0.2</v>
      </c>
    </row>
    <row r="631" spans="1:13" x14ac:dyDescent="0.25">
      <c r="A631" s="2" t="s">
        <v>1240</v>
      </c>
      <c r="B631" s="3">
        <v>44680</v>
      </c>
      <c r="C631" s="2" t="s">
        <v>1241</v>
      </c>
      <c r="D631" t="s">
        <v>136</v>
      </c>
      <c r="E631" s="2" t="str" cm="1">
        <f t="array" ref="E631">_xlfn.XLOOKUP(OrderData[[#This Row],[Customer ID]],Table2_1[[#All],[Customer ID]],Table2_1[[#All],[Customer Name]])</f>
        <v>Faunie Brigham</v>
      </c>
      <c r="F631" s="2">
        <v>4</v>
      </c>
      <c r="G631" s="2" t="str">
        <f>VLOOKUP(OrderData[[#This Row],[Product ID]],products!A:B,2,0)</f>
        <v>Lib</v>
      </c>
      <c r="H631" s="2">
        <f>_xlfn.XLOOKUP(D631, products!A:A, products!E:E)</f>
        <v>7.77</v>
      </c>
      <c r="I631" s="2">
        <f>OrderData[[#This Row],[Quantity]]*OrderData[[#This Row],[Unit Price]]</f>
        <v>31.08</v>
      </c>
      <c r="J631" s="2" t="str">
        <f>_xlfn.XLOOKUP(OrderData[[#This Row],[Customer ID]],Table2_1[Customer ID],Table2_1[Country])</f>
        <v>Ireland</v>
      </c>
      <c r="K631" s="2" t="str" cm="1">
        <f t="array" ref="K631">_xlfn.XLOOKUP(OrderData[[#This Row],[Customer ID]],Table2_1[[#All],[Customer ID]],Table2_1[[#All],[Loyalty Card]])</f>
        <v>Yes</v>
      </c>
      <c r="L631" s="2" t="str">
        <f>_xlfn.XLOOKUP(OrderData[[#This Row],[Product ID]],products!A:A,products!C:C)</f>
        <v>D</v>
      </c>
      <c r="M631" s="2">
        <f>_xlfn.XLOOKUP(OrderData[[#This Row],[Product ID]],products!A:A,products!D:D)</f>
        <v>0.5</v>
      </c>
    </row>
    <row r="632" spans="1:13" x14ac:dyDescent="0.25">
      <c r="A632" s="2" t="s">
        <v>1240</v>
      </c>
      <c r="B632" s="3">
        <v>44680</v>
      </c>
      <c r="C632" s="2" t="s">
        <v>1241</v>
      </c>
      <c r="D632" t="s">
        <v>67</v>
      </c>
      <c r="E632" s="2" t="str" cm="1">
        <f t="array" ref="E632">_xlfn.XLOOKUP(OrderData[[#This Row],[Customer ID]],Table2_1[[#All],[Customer ID]],Table2_1[[#All],[Customer Name]])</f>
        <v>Faunie Brigham</v>
      </c>
      <c r="F632" s="2">
        <v>1</v>
      </c>
      <c r="G632" s="2" t="str">
        <f>VLOOKUP(OrderData[[#This Row],[Product ID]],products!A:B,2,0)</f>
        <v>Ara</v>
      </c>
      <c r="H632" s="2">
        <f>_xlfn.XLOOKUP(D632, products!A:A, products!E:E)</f>
        <v>2.9849999999999999</v>
      </c>
      <c r="I632" s="2">
        <f>OrderData[[#This Row],[Quantity]]*OrderData[[#This Row],[Unit Price]]</f>
        <v>2.9849999999999999</v>
      </c>
      <c r="J632" s="2" t="str">
        <f>_xlfn.XLOOKUP(OrderData[[#This Row],[Customer ID]],Table2_1[Customer ID],Table2_1[Country])</f>
        <v>Ireland</v>
      </c>
      <c r="K632" s="2" t="str" cm="1">
        <f t="array" ref="K632">_xlfn.XLOOKUP(OrderData[[#This Row],[Customer ID]],Table2_1[[#All],[Customer ID]],Table2_1[[#All],[Loyalty Card]])</f>
        <v>Yes</v>
      </c>
      <c r="L632" s="2" t="str">
        <f>_xlfn.XLOOKUP(OrderData[[#This Row],[Product ID]],products!A:A,products!C:C)</f>
        <v>D</v>
      </c>
      <c r="M632" s="2">
        <f>_xlfn.XLOOKUP(OrderData[[#This Row],[Product ID]],products!A:A,products!D:D)</f>
        <v>0.2</v>
      </c>
    </row>
    <row r="633" spans="1:13" x14ac:dyDescent="0.25">
      <c r="A633" s="2" t="s">
        <v>1240</v>
      </c>
      <c r="B633" s="3">
        <v>44680</v>
      </c>
      <c r="C633" s="2" t="s">
        <v>1241</v>
      </c>
      <c r="D633" t="s">
        <v>48</v>
      </c>
      <c r="E633" s="2" t="str" cm="1">
        <f t="array" ref="E633">_xlfn.XLOOKUP(OrderData[[#This Row],[Customer ID]],Table2_1[[#All],[Customer ID]],Table2_1[[#All],[Customer Name]])</f>
        <v>Faunie Brigham</v>
      </c>
      <c r="F633" s="2">
        <v>5</v>
      </c>
      <c r="G633" s="2" t="str">
        <f>VLOOKUP(OrderData[[#This Row],[Product ID]],products!A:B,2,0)</f>
        <v>Rob</v>
      </c>
      <c r="H633" s="2">
        <f>_xlfn.XLOOKUP(D633, products!A:A, products!E:E)</f>
        <v>20.584999999999997</v>
      </c>
      <c r="I633" s="2">
        <f>OrderData[[#This Row],[Quantity]]*OrderData[[#This Row],[Unit Price]]</f>
        <v>102.92499999999998</v>
      </c>
      <c r="J633" s="2" t="str">
        <f>_xlfn.XLOOKUP(OrderData[[#This Row],[Customer ID]],Table2_1[Customer ID],Table2_1[Country])</f>
        <v>Ireland</v>
      </c>
      <c r="K633" s="2" t="str" cm="1">
        <f t="array" ref="K633">_xlfn.XLOOKUP(OrderData[[#This Row],[Customer ID]],Table2_1[[#All],[Customer ID]],Table2_1[[#All],[Loyalty Card]])</f>
        <v>Yes</v>
      </c>
      <c r="L633" s="2" t="str">
        <f>_xlfn.XLOOKUP(OrderData[[#This Row],[Product ID]],products!A:A,products!C:C)</f>
        <v>D</v>
      </c>
      <c r="M633" s="2">
        <f>_xlfn.XLOOKUP(OrderData[[#This Row],[Product ID]],products!A:A,products!D:D)</f>
        <v>2.5</v>
      </c>
    </row>
    <row r="634" spans="1:13" x14ac:dyDescent="0.25">
      <c r="A634" s="2" t="s">
        <v>1242</v>
      </c>
      <c r="B634" s="3">
        <v>44049</v>
      </c>
      <c r="C634" s="2" t="s">
        <v>1243</v>
      </c>
      <c r="D634" t="s">
        <v>189</v>
      </c>
      <c r="E634" s="2" t="str" cm="1">
        <f t="array" ref="E634">_xlfn.XLOOKUP(OrderData[[#This Row],[Customer ID]],Table2_1[[#All],[Customer ID]],Table2_1[[#All],[Customer Name]])</f>
        <v>Marjorie Yoxen</v>
      </c>
      <c r="F634" s="2">
        <v>4</v>
      </c>
      <c r="G634" s="2" t="str">
        <f>VLOOKUP(OrderData[[#This Row],[Product ID]],products!A:B,2,0)</f>
        <v>Exc</v>
      </c>
      <c r="H634" s="2">
        <f>_xlfn.XLOOKUP(D634, products!A:A, products!E:E)</f>
        <v>8.91</v>
      </c>
      <c r="I634" s="2">
        <f>OrderData[[#This Row],[Quantity]]*OrderData[[#This Row],[Unit Price]]</f>
        <v>35.64</v>
      </c>
      <c r="J634" s="2" t="str">
        <f>_xlfn.XLOOKUP(OrderData[[#This Row],[Customer ID]],Table2_1[Customer ID],Table2_1[Country])</f>
        <v>United States</v>
      </c>
      <c r="K634" s="2" t="str" cm="1">
        <f t="array" ref="K634">_xlfn.XLOOKUP(OrderData[[#This Row],[Customer ID]],Table2_1[[#All],[Customer ID]],Table2_1[[#All],[Loyalty Card]])</f>
        <v>No</v>
      </c>
      <c r="L634" s="2" t="str">
        <f>_xlfn.XLOOKUP(OrderData[[#This Row],[Product ID]],products!A:A,products!C:C)</f>
        <v>L</v>
      </c>
      <c r="M634" s="2">
        <f>_xlfn.XLOOKUP(OrderData[[#This Row],[Product ID]],products!A:A,products!D:D)</f>
        <v>0.5</v>
      </c>
    </row>
    <row r="635" spans="1:13" x14ac:dyDescent="0.25">
      <c r="A635" s="2" t="s">
        <v>1244</v>
      </c>
      <c r="B635" s="3">
        <v>43820</v>
      </c>
      <c r="C635" s="2" t="s">
        <v>1245</v>
      </c>
      <c r="D635" t="s">
        <v>202</v>
      </c>
      <c r="E635" s="2" t="str" cm="1">
        <f t="array" ref="E635">_xlfn.XLOOKUP(OrderData[[#This Row],[Customer ID]],Table2_1[[#All],[Customer ID]],Table2_1[[#All],[Customer Name]])</f>
        <v>Gaspar McGavin</v>
      </c>
      <c r="F635" s="2">
        <v>4</v>
      </c>
      <c r="G635" s="2" t="str">
        <f>VLOOKUP(OrderData[[#This Row],[Product ID]],products!A:B,2,0)</f>
        <v>Rob</v>
      </c>
      <c r="H635" s="2">
        <f>_xlfn.XLOOKUP(D635, products!A:A, products!E:E)</f>
        <v>11.95</v>
      </c>
      <c r="I635" s="2">
        <f>OrderData[[#This Row],[Quantity]]*OrderData[[#This Row],[Unit Price]]</f>
        <v>47.8</v>
      </c>
      <c r="J635" s="2" t="str">
        <f>_xlfn.XLOOKUP(OrderData[[#This Row],[Customer ID]],Table2_1[Customer ID],Table2_1[Country])</f>
        <v>United States</v>
      </c>
      <c r="K635" s="2" t="str" cm="1">
        <f t="array" ref="K635">_xlfn.XLOOKUP(OrderData[[#This Row],[Customer ID]],Table2_1[[#All],[Customer ID]],Table2_1[[#All],[Loyalty Card]])</f>
        <v>No</v>
      </c>
      <c r="L635" s="2" t="str">
        <f>_xlfn.XLOOKUP(OrderData[[#This Row],[Product ID]],products!A:A,products!C:C)</f>
        <v>L</v>
      </c>
      <c r="M635" s="2">
        <f>_xlfn.XLOOKUP(OrderData[[#This Row],[Product ID]],products!A:A,products!D:D)</f>
        <v>1</v>
      </c>
    </row>
    <row r="636" spans="1:13" x14ac:dyDescent="0.25">
      <c r="A636" s="2" t="s">
        <v>1246</v>
      </c>
      <c r="B636" s="3">
        <v>43940</v>
      </c>
      <c r="C636" s="2" t="s">
        <v>1247</v>
      </c>
      <c r="D636" t="s">
        <v>109</v>
      </c>
      <c r="E636" s="2" t="str" cm="1">
        <f t="array" ref="E636">_xlfn.XLOOKUP(OrderData[[#This Row],[Customer ID]],Table2_1[[#All],[Customer ID]],Table2_1[[#All],[Customer Name]])</f>
        <v>Lindy Uttermare</v>
      </c>
      <c r="F636" s="2">
        <v>3</v>
      </c>
      <c r="G636" s="2" t="str">
        <f>VLOOKUP(OrderData[[#This Row],[Product ID]],products!A:B,2,0)</f>
        <v>Lib</v>
      </c>
      <c r="H636" s="2">
        <f>_xlfn.XLOOKUP(D636, products!A:A, products!E:E)</f>
        <v>14.55</v>
      </c>
      <c r="I636" s="2">
        <f>OrderData[[#This Row],[Quantity]]*OrderData[[#This Row],[Unit Price]]</f>
        <v>43.650000000000006</v>
      </c>
      <c r="J636" s="2" t="str">
        <f>_xlfn.XLOOKUP(OrderData[[#This Row],[Customer ID]],Table2_1[Customer ID],Table2_1[Country])</f>
        <v>United States</v>
      </c>
      <c r="K636" s="2" t="str" cm="1">
        <f t="array" ref="K636">_xlfn.XLOOKUP(OrderData[[#This Row],[Customer ID]],Table2_1[[#All],[Customer ID]],Table2_1[[#All],[Loyalty Card]])</f>
        <v>No</v>
      </c>
      <c r="L636" s="2" t="str">
        <f>_xlfn.XLOOKUP(OrderData[[#This Row],[Product ID]],products!A:A,products!C:C)</f>
        <v>M</v>
      </c>
      <c r="M636" s="2">
        <f>_xlfn.XLOOKUP(OrderData[[#This Row],[Product ID]],products!A:A,products!D:D)</f>
        <v>1</v>
      </c>
    </row>
    <row r="637" spans="1:13" x14ac:dyDescent="0.25">
      <c r="A637" s="2" t="s">
        <v>1248</v>
      </c>
      <c r="B637" s="3">
        <v>44578</v>
      </c>
      <c r="C637" s="2" t="s">
        <v>1249</v>
      </c>
      <c r="D637" t="s">
        <v>189</v>
      </c>
      <c r="E637" s="2" t="str" cm="1">
        <f t="array" ref="E637">_xlfn.XLOOKUP(OrderData[[#This Row],[Customer ID]],Table2_1[[#All],[Customer ID]],Table2_1[[#All],[Customer Name]])</f>
        <v>Eal D'Ambrogio</v>
      </c>
      <c r="F637" s="2">
        <v>4</v>
      </c>
      <c r="G637" s="2" t="str">
        <f>VLOOKUP(OrderData[[#This Row],[Product ID]],products!A:B,2,0)</f>
        <v>Exc</v>
      </c>
      <c r="H637" s="2">
        <f>_xlfn.XLOOKUP(D637, products!A:A, products!E:E)</f>
        <v>8.91</v>
      </c>
      <c r="I637" s="2">
        <f>OrderData[[#This Row],[Quantity]]*OrderData[[#This Row],[Unit Price]]</f>
        <v>35.64</v>
      </c>
      <c r="J637" s="2" t="str">
        <f>_xlfn.XLOOKUP(OrderData[[#This Row],[Customer ID]],Table2_1[Customer ID],Table2_1[Country])</f>
        <v>United States</v>
      </c>
      <c r="K637" s="2" t="str" cm="1">
        <f t="array" ref="K637">_xlfn.XLOOKUP(OrderData[[#This Row],[Customer ID]],Table2_1[[#All],[Customer ID]],Table2_1[[#All],[Loyalty Card]])</f>
        <v>Yes</v>
      </c>
      <c r="L637" s="2" t="str">
        <f>_xlfn.XLOOKUP(OrderData[[#This Row],[Product ID]],products!A:A,products!C:C)</f>
        <v>L</v>
      </c>
      <c r="M637" s="2">
        <f>_xlfn.XLOOKUP(OrderData[[#This Row],[Product ID]],products!A:A,products!D:D)</f>
        <v>0.5</v>
      </c>
    </row>
    <row r="638" spans="1:13" x14ac:dyDescent="0.25">
      <c r="A638" s="2" t="s">
        <v>1250</v>
      </c>
      <c r="B638" s="3">
        <v>43487</v>
      </c>
      <c r="C638" s="2" t="s">
        <v>1251</v>
      </c>
      <c r="D638" t="s">
        <v>145</v>
      </c>
      <c r="E638" s="2" t="str" cm="1">
        <f t="array" ref="E638">_xlfn.XLOOKUP(OrderData[[#This Row],[Customer ID]],Table2_1[[#All],[Customer ID]],Table2_1[[#All],[Customer Name]])</f>
        <v>Carolee Winchcombe</v>
      </c>
      <c r="F638" s="2">
        <v>6</v>
      </c>
      <c r="G638" s="2" t="str">
        <f>VLOOKUP(OrderData[[#This Row],[Product ID]],products!A:B,2,0)</f>
        <v>Lib</v>
      </c>
      <c r="H638" s="2">
        <f>_xlfn.XLOOKUP(D638, products!A:A, products!E:E)</f>
        <v>15.85</v>
      </c>
      <c r="I638" s="2">
        <f>OrderData[[#This Row],[Quantity]]*OrderData[[#This Row],[Unit Price]]</f>
        <v>95.1</v>
      </c>
      <c r="J638" s="2" t="str">
        <f>_xlfn.XLOOKUP(OrderData[[#This Row],[Customer ID]],Table2_1[Customer ID],Table2_1[Country])</f>
        <v>United States</v>
      </c>
      <c r="K638" s="2" t="str" cm="1">
        <f t="array" ref="K638">_xlfn.XLOOKUP(OrderData[[#This Row],[Customer ID]],Table2_1[[#All],[Customer ID]],Table2_1[[#All],[Loyalty Card]])</f>
        <v>Yes</v>
      </c>
      <c r="L638" s="2" t="str">
        <f>_xlfn.XLOOKUP(OrderData[[#This Row],[Product ID]],products!A:A,products!C:C)</f>
        <v>L</v>
      </c>
      <c r="M638" s="2">
        <f>_xlfn.XLOOKUP(OrderData[[#This Row],[Product ID]],products!A:A,products!D:D)</f>
        <v>1</v>
      </c>
    </row>
    <row r="639" spans="1:13" x14ac:dyDescent="0.25">
      <c r="A639" s="2" t="s">
        <v>1252</v>
      </c>
      <c r="B639" s="3">
        <v>43889</v>
      </c>
      <c r="C639" s="2" t="s">
        <v>1253</v>
      </c>
      <c r="D639" t="s">
        <v>125</v>
      </c>
      <c r="E639" s="2" t="str" cm="1">
        <f t="array" ref="E639">_xlfn.XLOOKUP(OrderData[[#This Row],[Customer ID]],Table2_1[[#All],[Customer ID]],Table2_1[[#All],[Customer Name]])</f>
        <v>Benedikta Paumier</v>
      </c>
      <c r="F639" s="2">
        <v>1</v>
      </c>
      <c r="G639" s="2" t="str">
        <f>VLOOKUP(OrderData[[#This Row],[Product ID]],products!A:B,2,0)</f>
        <v>Exc</v>
      </c>
      <c r="H639" s="2">
        <f>_xlfn.XLOOKUP(D639, products!A:A, products!E:E)</f>
        <v>31.624999999999996</v>
      </c>
      <c r="I639" s="2">
        <f>OrderData[[#This Row],[Quantity]]*OrderData[[#This Row],[Unit Price]]</f>
        <v>31.624999999999996</v>
      </c>
      <c r="J639" s="2" t="str">
        <f>_xlfn.XLOOKUP(OrderData[[#This Row],[Customer ID]],Table2_1[Customer ID],Table2_1[Country])</f>
        <v>Ireland</v>
      </c>
      <c r="K639" s="2" t="str" cm="1">
        <f t="array" ref="K639">_xlfn.XLOOKUP(OrderData[[#This Row],[Customer ID]],Table2_1[[#All],[Customer ID]],Table2_1[[#All],[Loyalty Card]])</f>
        <v>Yes</v>
      </c>
      <c r="L639" s="2" t="str">
        <f>_xlfn.XLOOKUP(OrderData[[#This Row],[Product ID]],products!A:A,products!C:C)</f>
        <v>M</v>
      </c>
      <c r="M639" s="2">
        <f>_xlfn.XLOOKUP(OrderData[[#This Row],[Product ID]],products!A:A,products!D:D)</f>
        <v>2.5</v>
      </c>
    </row>
    <row r="640" spans="1:13" x14ac:dyDescent="0.25">
      <c r="A640" s="2" t="s">
        <v>1254</v>
      </c>
      <c r="B640" s="3">
        <v>43684</v>
      </c>
      <c r="C640" s="2" t="s">
        <v>1255</v>
      </c>
      <c r="D640" t="s">
        <v>184</v>
      </c>
      <c r="E640" s="2" t="str" cm="1">
        <f t="array" ref="E640">_xlfn.XLOOKUP(OrderData[[#This Row],[Customer ID]],Table2_1[[#All],[Customer ID]],Table2_1[[#All],[Customer Name]])</f>
        <v>Neville Piatto</v>
      </c>
      <c r="F640" s="2">
        <v>3</v>
      </c>
      <c r="G640" s="2" t="str">
        <f>VLOOKUP(OrderData[[#This Row],[Product ID]],products!A:B,2,0)</f>
        <v>Ara</v>
      </c>
      <c r="H640" s="2">
        <f>_xlfn.XLOOKUP(D640, products!A:A, products!E:E)</f>
        <v>25.874999999999996</v>
      </c>
      <c r="I640" s="2">
        <f>OrderData[[#This Row],[Quantity]]*OrderData[[#This Row],[Unit Price]]</f>
        <v>77.624999999999986</v>
      </c>
      <c r="J640" s="2" t="str">
        <f>_xlfn.XLOOKUP(OrderData[[#This Row],[Customer ID]],Table2_1[Customer ID],Table2_1[Country])</f>
        <v>Ireland</v>
      </c>
      <c r="K640" s="2" t="str" cm="1">
        <f t="array" ref="K640">_xlfn.XLOOKUP(OrderData[[#This Row],[Customer ID]],Table2_1[[#All],[Customer ID]],Table2_1[[#All],[Loyalty Card]])</f>
        <v>Yes</v>
      </c>
      <c r="L640" s="2" t="str">
        <f>_xlfn.XLOOKUP(OrderData[[#This Row],[Product ID]],products!A:A,products!C:C)</f>
        <v>M</v>
      </c>
      <c r="M640" s="2">
        <f>_xlfn.XLOOKUP(OrderData[[#This Row],[Product ID]],products!A:A,products!D:D)</f>
        <v>2.5</v>
      </c>
    </row>
    <row r="641" spans="1:13" x14ac:dyDescent="0.25">
      <c r="A641" s="2" t="s">
        <v>1256</v>
      </c>
      <c r="B641" s="3">
        <v>44331</v>
      </c>
      <c r="C641" s="2" t="s">
        <v>1257</v>
      </c>
      <c r="D641" t="s">
        <v>51</v>
      </c>
      <c r="E641" s="2" t="str" cm="1">
        <f t="array" ref="E641">_xlfn.XLOOKUP(OrderData[[#This Row],[Customer ID]],Table2_1[[#All],[Customer ID]],Table2_1[[#All],[Customer Name]])</f>
        <v>Jeno Capey</v>
      </c>
      <c r="F641" s="2">
        <v>1</v>
      </c>
      <c r="G641" s="2" t="str">
        <f>VLOOKUP(OrderData[[#This Row],[Product ID]],products!A:B,2,0)</f>
        <v>Lib</v>
      </c>
      <c r="H641" s="2">
        <f>_xlfn.XLOOKUP(D641, products!A:A, products!E:E)</f>
        <v>3.8849999999999998</v>
      </c>
      <c r="I641" s="2">
        <f>OrderData[[#This Row],[Quantity]]*OrderData[[#This Row],[Unit Price]]</f>
        <v>3.8849999999999998</v>
      </c>
      <c r="J641" s="2" t="str">
        <f>_xlfn.XLOOKUP(OrderData[[#This Row],[Customer ID]],Table2_1[Customer ID],Table2_1[Country])</f>
        <v>United States</v>
      </c>
      <c r="K641" s="2" t="str" cm="1">
        <f t="array" ref="K641">_xlfn.XLOOKUP(OrderData[[#This Row],[Customer ID]],Table2_1[[#All],[Customer ID]],Table2_1[[#All],[Loyalty Card]])</f>
        <v>Yes</v>
      </c>
      <c r="L641" s="2" t="str">
        <f>_xlfn.XLOOKUP(OrderData[[#This Row],[Product ID]],products!A:A,products!C:C)</f>
        <v>D</v>
      </c>
      <c r="M641" s="2">
        <f>_xlfn.XLOOKUP(OrderData[[#This Row],[Product ID]],products!A:A,products!D:D)</f>
        <v>0.2</v>
      </c>
    </row>
    <row r="642" spans="1:13" x14ac:dyDescent="0.25">
      <c r="A642" s="2" t="s">
        <v>1258</v>
      </c>
      <c r="B642" s="3">
        <v>44547</v>
      </c>
      <c r="C642" s="2" t="s">
        <v>1259</v>
      </c>
      <c r="D642" t="s">
        <v>23</v>
      </c>
      <c r="E642" s="2" t="str" cm="1">
        <f t="array" ref="E642">_xlfn.XLOOKUP(OrderData[[#This Row],[Customer ID]],Table2_1[[#All],[Customer ID]],Table2_1[[#All],[Customer Name]])</f>
        <v>Tuckie Mathonnet</v>
      </c>
      <c r="F642" s="2">
        <v>5</v>
      </c>
      <c r="G642" s="2" t="str">
        <f>VLOOKUP(OrderData[[#This Row],[Product ID]],products!A:B,2,0)</f>
        <v>Rob</v>
      </c>
      <c r="H642" s="2">
        <f>_xlfn.XLOOKUP(D642, products!A:A, products!E:E)</f>
        <v>27.484999999999996</v>
      </c>
      <c r="I642" s="2">
        <f>OrderData[[#This Row],[Quantity]]*OrderData[[#This Row],[Unit Price]]</f>
        <v>137.42499999999998</v>
      </c>
      <c r="J642" s="2" t="str">
        <f>_xlfn.XLOOKUP(OrderData[[#This Row],[Customer ID]],Table2_1[Customer ID],Table2_1[Country])</f>
        <v>United States</v>
      </c>
      <c r="K642" s="2" t="str" cm="1">
        <f t="array" ref="K642">_xlfn.XLOOKUP(OrderData[[#This Row],[Customer ID]],Table2_1[[#All],[Customer ID]],Table2_1[[#All],[Loyalty Card]])</f>
        <v>No</v>
      </c>
      <c r="L642" s="2" t="str">
        <f>_xlfn.XLOOKUP(OrderData[[#This Row],[Product ID]],products!A:A,products!C:C)</f>
        <v>L</v>
      </c>
      <c r="M642" s="2">
        <f>_xlfn.XLOOKUP(OrderData[[#This Row],[Product ID]],products!A:A,products!D:D)</f>
        <v>2.5</v>
      </c>
    </row>
    <row r="643" spans="1:13" x14ac:dyDescent="0.25">
      <c r="A643" s="2" t="s">
        <v>1260</v>
      </c>
      <c r="B643" s="3">
        <v>44448</v>
      </c>
      <c r="C643" s="2" t="s">
        <v>1261</v>
      </c>
      <c r="D643" t="s">
        <v>202</v>
      </c>
      <c r="E643" s="2" t="str" cm="1">
        <f t="array" ref="E643">_xlfn.XLOOKUP(OrderData[[#This Row],[Customer ID]],Table2_1[[#All],[Customer ID]],Table2_1[[#All],[Customer Name]])</f>
        <v>Yardley Basill</v>
      </c>
      <c r="F643" s="2">
        <v>3</v>
      </c>
      <c r="G643" s="2" t="str">
        <f>VLOOKUP(OrderData[[#This Row],[Product ID]],products!A:B,2,0)</f>
        <v>Rob</v>
      </c>
      <c r="H643" s="2">
        <f>_xlfn.XLOOKUP(D643, products!A:A, products!E:E)</f>
        <v>11.95</v>
      </c>
      <c r="I643" s="2">
        <f>OrderData[[#This Row],[Quantity]]*OrderData[[#This Row],[Unit Price]]</f>
        <v>35.849999999999994</v>
      </c>
      <c r="J643" s="2" t="str">
        <f>_xlfn.XLOOKUP(OrderData[[#This Row],[Customer ID]],Table2_1[Customer ID],Table2_1[Country])</f>
        <v>United States</v>
      </c>
      <c r="K643" s="2" t="str" cm="1">
        <f t="array" ref="K643">_xlfn.XLOOKUP(OrderData[[#This Row],[Customer ID]],Table2_1[[#All],[Customer ID]],Table2_1[[#All],[Loyalty Card]])</f>
        <v>Yes</v>
      </c>
      <c r="L643" s="2" t="str">
        <f>_xlfn.XLOOKUP(OrderData[[#This Row],[Product ID]],products!A:A,products!C:C)</f>
        <v>L</v>
      </c>
      <c r="M643" s="2">
        <f>_xlfn.XLOOKUP(OrderData[[#This Row],[Product ID]],products!A:A,products!D:D)</f>
        <v>1</v>
      </c>
    </row>
    <row r="644" spans="1:13" x14ac:dyDescent="0.25">
      <c r="A644" s="2" t="s">
        <v>1262</v>
      </c>
      <c r="B644" s="3">
        <v>43880</v>
      </c>
      <c r="C644" s="2" t="s">
        <v>1263</v>
      </c>
      <c r="D644" t="s">
        <v>77</v>
      </c>
      <c r="E644" s="2" t="str" cm="1">
        <f t="array" ref="E644">_xlfn.XLOOKUP(OrderData[[#This Row],[Customer ID]],Table2_1[[#All],[Customer ID]],Table2_1[[#All],[Customer Name]])</f>
        <v>Maggy Baistow</v>
      </c>
      <c r="F644" s="2">
        <v>2</v>
      </c>
      <c r="G644" s="2" t="str">
        <f>VLOOKUP(OrderData[[#This Row],[Product ID]],products!A:B,2,0)</f>
        <v>Exc</v>
      </c>
      <c r="H644" s="2">
        <f>_xlfn.XLOOKUP(D644, products!A:A, products!E:E)</f>
        <v>4.125</v>
      </c>
      <c r="I644" s="2">
        <f>OrderData[[#This Row],[Quantity]]*OrderData[[#This Row],[Unit Price]]</f>
        <v>8.25</v>
      </c>
      <c r="J644" s="2" t="str">
        <f>_xlfn.XLOOKUP(OrderData[[#This Row],[Customer ID]],Table2_1[Customer ID],Table2_1[Country])</f>
        <v>United Kingdom</v>
      </c>
      <c r="K644" s="2" t="str" cm="1">
        <f t="array" ref="K644">_xlfn.XLOOKUP(OrderData[[#This Row],[Customer ID]],Table2_1[[#All],[Customer ID]],Table2_1[[#All],[Loyalty Card]])</f>
        <v>Yes</v>
      </c>
      <c r="L644" s="2" t="str">
        <f>_xlfn.XLOOKUP(OrderData[[#This Row],[Product ID]],products!A:A,products!C:C)</f>
        <v>M</v>
      </c>
      <c r="M644" s="2">
        <f>_xlfn.XLOOKUP(OrderData[[#This Row],[Product ID]],products!A:A,products!D:D)</f>
        <v>0.2</v>
      </c>
    </row>
    <row r="645" spans="1:13" x14ac:dyDescent="0.25">
      <c r="A645" s="2" t="s">
        <v>1264</v>
      </c>
      <c r="B645" s="3">
        <v>44011</v>
      </c>
      <c r="C645" s="2" t="s">
        <v>1265</v>
      </c>
      <c r="D645" t="s">
        <v>43</v>
      </c>
      <c r="E645" s="2" t="str" cm="1">
        <f t="array" ref="E645">_xlfn.XLOOKUP(OrderData[[#This Row],[Customer ID]],Table2_1[[#All],[Customer ID]],Table2_1[[#All],[Customer Name]])</f>
        <v>Courtney Pallant</v>
      </c>
      <c r="F645" s="2">
        <v>3</v>
      </c>
      <c r="G645" s="2" t="str">
        <f>VLOOKUP(OrderData[[#This Row],[Product ID]],products!A:B,2,0)</f>
        <v>Exc</v>
      </c>
      <c r="H645" s="2">
        <f>_xlfn.XLOOKUP(D645, products!A:A, products!E:E)</f>
        <v>34.154999999999994</v>
      </c>
      <c r="I645" s="2">
        <f>OrderData[[#This Row],[Quantity]]*OrderData[[#This Row],[Unit Price]]</f>
        <v>102.46499999999997</v>
      </c>
      <c r="J645" s="2" t="str">
        <f>_xlfn.XLOOKUP(OrderData[[#This Row],[Customer ID]],Table2_1[Customer ID],Table2_1[Country])</f>
        <v>United States</v>
      </c>
      <c r="K645" s="2" t="str" cm="1">
        <f t="array" ref="K645">_xlfn.XLOOKUP(OrderData[[#This Row],[Customer ID]],Table2_1[[#All],[Customer ID]],Table2_1[[#All],[Loyalty Card]])</f>
        <v>Yes</v>
      </c>
      <c r="L645" s="2" t="str">
        <f>_xlfn.XLOOKUP(OrderData[[#This Row],[Product ID]],products!A:A,products!C:C)</f>
        <v>L</v>
      </c>
      <c r="M645" s="2">
        <f>_xlfn.XLOOKUP(OrderData[[#This Row],[Product ID]],products!A:A,products!D:D)</f>
        <v>2.5</v>
      </c>
    </row>
    <row r="646" spans="1:13" x14ac:dyDescent="0.25">
      <c r="A646" s="2" t="s">
        <v>1266</v>
      </c>
      <c r="B646" s="3">
        <v>44694</v>
      </c>
      <c r="C646" s="2" t="s">
        <v>1267</v>
      </c>
      <c r="D646" t="s">
        <v>48</v>
      </c>
      <c r="E646" s="2" t="str" cm="1">
        <f t="array" ref="E646">_xlfn.XLOOKUP(OrderData[[#This Row],[Customer ID]],Table2_1[[#All],[Customer ID]],Table2_1[[#All],[Customer Name]])</f>
        <v>Marne Mingey</v>
      </c>
      <c r="F646" s="2">
        <v>2</v>
      </c>
      <c r="G646" s="2" t="str">
        <f>VLOOKUP(OrderData[[#This Row],[Product ID]],products!A:B,2,0)</f>
        <v>Rob</v>
      </c>
      <c r="H646" s="2">
        <f>_xlfn.XLOOKUP(D646, products!A:A, products!E:E)</f>
        <v>20.584999999999997</v>
      </c>
      <c r="I646" s="2">
        <f>OrderData[[#This Row],[Quantity]]*OrderData[[#This Row],[Unit Price]]</f>
        <v>41.169999999999995</v>
      </c>
      <c r="J646" s="2" t="str">
        <f>_xlfn.XLOOKUP(OrderData[[#This Row],[Customer ID]],Table2_1[Customer ID],Table2_1[Country])</f>
        <v>United States</v>
      </c>
      <c r="K646" s="2" t="str" cm="1">
        <f t="array" ref="K646">_xlfn.XLOOKUP(OrderData[[#This Row],[Customer ID]],Table2_1[[#All],[Customer ID]],Table2_1[[#All],[Loyalty Card]])</f>
        <v>No</v>
      </c>
      <c r="L646" s="2" t="str">
        <f>_xlfn.XLOOKUP(OrderData[[#This Row],[Product ID]],products!A:A,products!C:C)</f>
        <v>D</v>
      </c>
      <c r="M646" s="2">
        <f>_xlfn.XLOOKUP(OrderData[[#This Row],[Product ID]],products!A:A,products!D:D)</f>
        <v>2.5</v>
      </c>
    </row>
    <row r="647" spans="1:13" x14ac:dyDescent="0.25">
      <c r="A647" s="2" t="s">
        <v>1268</v>
      </c>
      <c r="B647" s="3">
        <v>44106</v>
      </c>
      <c r="C647" s="2" t="s">
        <v>1269</v>
      </c>
      <c r="D647" t="s">
        <v>131</v>
      </c>
      <c r="E647" s="2" t="str" cm="1">
        <f t="array" ref="E647">_xlfn.XLOOKUP(OrderData[[#This Row],[Customer ID]],Table2_1[[#All],[Customer ID]],Table2_1[[#All],[Customer Name]])</f>
        <v>Denny O' Ronan</v>
      </c>
      <c r="F647" s="2">
        <v>3</v>
      </c>
      <c r="G647" s="2" t="str">
        <f>VLOOKUP(OrderData[[#This Row],[Product ID]],products!A:B,2,0)</f>
        <v>Ara</v>
      </c>
      <c r="H647" s="2">
        <f>_xlfn.XLOOKUP(D647, products!A:A, products!E:E)</f>
        <v>22.884999999999998</v>
      </c>
      <c r="I647" s="2">
        <f>OrderData[[#This Row],[Quantity]]*OrderData[[#This Row],[Unit Price]]</f>
        <v>68.655000000000001</v>
      </c>
      <c r="J647" s="2" t="str">
        <f>_xlfn.XLOOKUP(OrderData[[#This Row],[Customer ID]],Table2_1[Customer ID],Table2_1[Country])</f>
        <v>United States</v>
      </c>
      <c r="K647" s="2" t="str" cm="1">
        <f t="array" ref="K647">_xlfn.XLOOKUP(OrderData[[#This Row],[Customer ID]],Table2_1[[#All],[Customer ID]],Table2_1[[#All],[Loyalty Card]])</f>
        <v>Yes</v>
      </c>
      <c r="L647" s="2" t="str">
        <f>_xlfn.XLOOKUP(OrderData[[#This Row],[Product ID]],products!A:A,products!C:C)</f>
        <v>D</v>
      </c>
      <c r="M647" s="2">
        <f>_xlfn.XLOOKUP(OrderData[[#This Row],[Product ID]],products!A:A,products!D:D)</f>
        <v>2.5</v>
      </c>
    </row>
    <row r="648" spans="1:13" x14ac:dyDescent="0.25">
      <c r="A648" s="2" t="s">
        <v>1270</v>
      </c>
      <c r="B648" s="3">
        <v>44532</v>
      </c>
      <c r="C648" s="2" t="s">
        <v>1271</v>
      </c>
      <c r="D648" t="s">
        <v>40</v>
      </c>
      <c r="E648" s="2" t="str" cm="1">
        <f t="array" ref="E648">_xlfn.XLOOKUP(OrderData[[#This Row],[Customer ID]],Table2_1[[#All],[Customer ID]],Table2_1[[#All],[Customer Name]])</f>
        <v>Dottie Rallin</v>
      </c>
      <c r="F648" s="2">
        <v>1</v>
      </c>
      <c r="G648" s="2" t="str">
        <f>VLOOKUP(OrderData[[#This Row],[Product ID]],products!A:B,2,0)</f>
        <v>Ara</v>
      </c>
      <c r="H648" s="2">
        <f>_xlfn.XLOOKUP(D648, products!A:A, products!E:E)</f>
        <v>9.9499999999999993</v>
      </c>
      <c r="I648" s="2">
        <f>OrderData[[#This Row],[Quantity]]*OrderData[[#This Row],[Unit Price]]</f>
        <v>9.9499999999999993</v>
      </c>
      <c r="J648" s="2" t="str">
        <f>_xlfn.XLOOKUP(OrderData[[#This Row],[Customer ID]],Table2_1[Customer ID],Table2_1[Country])</f>
        <v>United States</v>
      </c>
      <c r="K648" s="2" t="str" cm="1">
        <f t="array" ref="K648">_xlfn.XLOOKUP(OrderData[[#This Row],[Customer ID]],Table2_1[[#All],[Customer ID]],Table2_1[[#All],[Loyalty Card]])</f>
        <v>Yes</v>
      </c>
      <c r="L648" s="2" t="str">
        <f>_xlfn.XLOOKUP(OrderData[[#This Row],[Product ID]],products!A:A,products!C:C)</f>
        <v>D</v>
      </c>
      <c r="M648" s="2">
        <f>_xlfn.XLOOKUP(OrderData[[#This Row],[Product ID]],products!A:A,products!D:D)</f>
        <v>1</v>
      </c>
    </row>
    <row r="649" spans="1:13" x14ac:dyDescent="0.25">
      <c r="A649" s="2" t="s">
        <v>1272</v>
      </c>
      <c r="B649" s="3">
        <v>44502</v>
      </c>
      <c r="C649" s="2" t="s">
        <v>1273</v>
      </c>
      <c r="D649" t="s">
        <v>96</v>
      </c>
      <c r="E649" s="2" t="str" cm="1">
        <f t="array" ref="E649">_xlfn.XLOOKUP(OrderData[[#This Row],[Customer ID]],Table2_1[[#All],[Customer ID]],Table2_1[[#All],[Customer Name]])</f>
        <v>Ardith Chill</v>
      </c>
      <c r="F649" s="2">
        <v>3</v>
      </c>
      <c r="G649" s="2" t="str">
        <f>VLOOKUP(OrderData[[#This Row],[Product ID]],products!A:B,2,0)</f>
        <v>Lib</v>
      </c>
      <c r="H649" s="2">
        <f>_xlfn.XLOOKUP(D649, products!A:A, products!E:E)</f>
        <v>9.51</v>
      </c>
      <c r="I649" s="2">
        <f>OrderData[[#This Row],[Quantity]]*OrderData[[#This Row],[Unit Price]]</f>
        <v>28.53</v>
      </c>
      <c r="J649" s="2" t="str">
        <f>_xlfn.XLOOKUP(OrderData[[#This Row],[Customer ID]],Table2_1[Customer ID],Table2_1[Country])</f>
        <v>United Kingdom</v>
      </c>
      <c r="K649" s="2" t="str" cm="1">
        <f t="array" ref="K649">_xlfn.XLOOKUP(OrderData[[#This Row],[Customer ID]],Table2_1[[#All],[Customer ID]],Table2_1[[#All],[Loyalty Card]])</f>
        <v>Yes</v>
      </c>
      <c r="L649" s="2" t="str">
        <f>_xlfn.XLOOKUP(OrderData[[#This Row],[Product ID]],products!A:A,products!C:C)</f>
        <v>L</v>
      </c>
      <c r="M649" s="2">
        <f>_xlfn.XLOOKUP(OrderData[[#This Row],[Product ID]],products!A:A,products!D:D)</f>
        <v>0.5</v>
      </c>
    </row>
    <row r="650" spans="1:13" x14ac:dyDescent="0.25">
      <c r="A650" s="2" t="s">
        <v>1274</v>
      </c>
      <c r="B650" s="3">
        <v>43884</v>
      </c>
      <c r="C650" s="2" t="s">
        <v>1259</v>
      </c>
      <c r="D650" t="s">
        <v>114</v>
      </c>
      <c r="E650" s="2" t="str" cm="1">
        <f t="array" ref="E650">_xlfn.XLOOKUP(OrderData[[#This Row],[Customer ID]],Table2_1[[#All],[Customer ID]],Table2_1[[#All],[Customer Name]])</f>
        <v>Tuckie Mathonnet</v>
      </c>
      <c r="F650" s="2">
        <v>6</v>
      </c>
      <c r="G650" s="2" t="str">
        <f>VLOOKUP(OrderData[[#This Row],[Product ID]],products!A:B,2,0)</f>
        <v>Rob</v>
      </c>
      <c r="H650" s="2">
        <f>_xlfn.XLOOKUP(D650, products!A:A, products!E:E)</f>
        <v>2.6849999999999996</v>
      </c>
      <c r="I650" s="2">
        <f>OrderData[[#This Row],[Quantity]]*OrderData[[#This Row],[Unit Price]]</f>
        <v>16.11</v>
      </c>
      <c r="J650" s="2" t="str">
        <f>_xlfn.XLOOKUP(OrderData[[#This Row],[Customer ID]],Table2_1[Customer ID],Table2_1[Country])</f>
        <v>United States</v>
      </c>
      <c r="K650" s="2" t="str" cm="1">
        <f t="array" ref="K650">_xlfn.XLOOKUP(OrderData[[#This Row],[Customer ID]],Table2_1[[#All],[Customer ID]],Table2_1[[#All],[Loyalty Card]])</f>
        <v>No</v>
      </c>
      <c r="L650" s="2" t="str">
        <f>_xlfn.XLOOKUP(OrderData[[#This Row],[Product ID]],products!A:A,products!C:C)</f>
        <v>D</v>
      </c>
      <c r="M650" s="2">
        <f>_xlfn.XLOOKUP(OrderData[[#This Row],[Product ID]],products!A:A,products!D:D)</f>
        <v>0.2</v>
      </c>
    </row>
    <row r="651" spans="1:13" x14ac:dyDescent="0.25">
      <c r="A651" s="2" t="s">
        <v>1275</v>
      </c>
      <c r="B651" s="3">
        <v>44015</v>
      </c>
      <c r="C651" s="2" t="s">
        <v>1276</v>
      </c>
      <c r="D651" t="s">
        <v>145</v>
      </c>
      <c r="E651" s="2" t="str" cm="1">
        <f t="array" ref="E651">_xlfn.XLOOKUP(OrderData[[#This Row],[Customer ID]],Table2_1[[#All],[Customer ID]],Table2_1[[#All],[Customer Name]])</f>
        <v>Charmane Denys</v>
      </c>
      <c r="F651" s="2">
        <v>6</v>
      </c>
      <c r="G651" s="2" t="str">
        <f>VLOOKUP(OrderData[[#This Row],[Product ID]],products!A:B,2,0)</f>
        <v>Lib</v>
      </c>
      <c r="H651" s="2">
        <f>_xlfn.XLOOKUP(D651, products!A:A, products!E:E)</f>
        <v>15.85</v>
      </c>
      <c r="I651" s="2">
        <f>OrderData[[#This Row],[Quantity]]*OrderData[[#This Row],[Unit Price]]</f>
        <v>95.1</v>
      </c>
      <c r="J651" s="2" t="str">
        <f>_xlfn.XLOOKUP(OrderData[[#This Row],[Customer ID]],Table2_1[Customer ID],Table2_1[Country])</f>
        <v>United Kingdom</v>
      </c>
      <c r="K651" s="2" t="str" cm="1">
        <f t="array" ref="K651">_xlfn.XLOOKUP(OrderData[[#This Row],[Customer ID]],Table2_1[[#All],[Customer ID]],Table2_1[[#All],[Loyalty Card]])</f>
        <v>No</v>
      </c>
      <c r="L651" s="2" t="str">
        <f>_xlfn.XLOOKUP(OrderData[[#This Row],[Product ID]],products!A:A,products!C:C)</f>
        <v>L</v>
      </c>
      <c r="M651" s="2">
        <f>_xlfn.XLOOKUP(OrderData[[#This Row],[Product ID]],products!A:A,products!D:D)</f>
        <v>1</v>
      </c>
    </row>
    <row r="652" spans="1:13" x14ac:dyDescent="0.25">
      <c r="A652" s="2" t="s">
        <v>1277</v>
      </c>
      <c r="B652" s="3">
        <v>43507</v>
      </c>
      <c r="C652" s="2" t="s">
        <v>1278</v>
      </c>
      <c r="D652" t="s">
        <v>159</v>
      </c>
      <c r="E652" s="2" t="str" cm="1">
        <f t="array" ref="E652">_xlfn.XLOOKUP(OrderData[[#This Row],[Customer ID]],Table2_1[[#All],[Customer ID]],Table2_1[[#All],[Customer Name]])</f>
        <v>Cecily Stebbings</v>
      </c>
      <c r="F652" s="2">
        <v>1</v>
      </c>
      <c r="G652" s="2" t="str">
        <f>VLOOKUP(OrderData[[#This Row],[Product ID]],products!A:B,2,0)</f>
        <v>Rob</v>
      </c>
      <c r="H652" s="2">
        <f>_xlfn.XLOOKUP(D652, products!A:A, products!E:E)</f>
        <v>5.3699999999999992</v>
      </c>
      <c r="I652" s="2">
        <f>OrderData[[#This Row],[Quantity]]*OrderData[[#This Row],[Unit Price]]</f>
        <v>5.3699999999999992</v>
      </c>
      <c r="J652" s="2" t="str">
        <f>_xlfn.XLOOKUP(OrderData[[#This Row],[Customer ID]],Table2_1[Customer ID],Table2_1[Country])</f>
        <v>United States</v>
      </c>
      <c r="K652" s="2" t="str" cm="1">
        <f t="array" ref="K652">_xlfn.XLOOKUP(OrderData[[#This Row],[Customer ID]],Table2_1[[#All],[Customer ID]],Table2_1[[#All],[Loyalty Card]])</f>
        <v>Yes</v>
      </c>
      <c r="L652" s="2" t="str">
        <f>_xlfn.XLOOKUP(OrderData[[#This Row],[Product ID]],products!A:A,products!C:C)</f>
        <v>D</v>
      </c>
      <c r="M652" s="2">
        <f>_xlfn.XLOOKUP(OrderData[[#This Row],[Product ID]],products!A:A,products!D:D)</f>
        <v>0.5</v>
      </c>
    </row>
    <row r="653" spans="1:13" x14ac:dyDescent="0.25">
      <c r="A653" s="2" t="s">
        <v>1279</v>
      </c>
      <c r="B653" s="3">
        <v>44084</v>
      </c>
      <c r="C653" s="2" t="s">
        <v>1280</v>
      </c>
      <c r="D653" t="s">
        <v>202</v>
      </c>
      <c r="E653" s="2" t="str" cm="1">
        <f t="array" ref="E653">_xlfn.XLOOKUP(OrderData[[#This Row],[Customer ID]],Table2_1[[#All],[Customer ID]],Table2_1[[#All],[Customer Name]])</f>
        <v>Giana Tonnesen</v>
      </c>
      <c r="F653" s="2">
        <v>4</v>
      </c>
      <c r="G653" s="2" t="str">
        <f>VLOOKUP(OrderData[[#This Row],[Product ID]],products!A:B,2,0)</f>
        <v>Rob</v>
      </c>
      <c r="H653" s="2">
        <f>_xlfn.XLOOKUP(D653, products!A:A, products!E:E)</f>
        <v>11.95</v>
      </c>
      <c r="I653" s="2">
        <f>OrderData[[#This Row],[Quantity]]*OrderData[[#This Row],[Unit Price]]</f>
        <v>47.8</v>
      </c>
      <c r="J653" s="2" t="str">
        <f>_xlfn.XLOOKUP(OrderData[[#This Row],[Customer ID]],Table2_1[Customer ID],Table2_1[Country])</f>
        <v>United States</v>
      </c>
      <c r="K653" s="2" t="str" cm="1">
        <f t="array" ref="K653">_xlfn.XLOOKUP(OrderData[[#This Row],[Customer ID]],Table2_1[[#All],[Customer ID]],Table2_1[[#All],[Loyalty Card]])</f>
        <v>No</v>
      </c>
      <c r="L653" s="2" t="str">
        <f>_xlfn.XLOOKUP(OrderData[[#This Row],[Product ID]],products!A:A,products!C:C)</f>
        <v>L</v>
      </c>
      <c r="M653" s="2">
        <f>_xlfn.XLOOKUP(OrderData[[#This Row],[Product ID]],products!A:A,products!D:D)</f>
        <v>1</v>
      </c>
    </row>
    <row r="654" spans="1:13" x14ac:dyDescent="0.25">
      <c r="A654" s="2" t="s">
        <v>1281</v>
      </c>
      <c r="B654" s="3">
        <v>43892</v>
      </c>
      <c r="C654" s="2" t="s">
        <v>1282</v>
      </c>
      <c r="D654" t="s">
        <v>145</v>
      </c>
      <c r="E654" s="2" t="str" cm="1">
        <f t="array" ref="E654">_xlfn.XLOOKUP(OrderData[[#This Row],[Customer ID]],Table2_1[[#All],[Customer ID]],Table2_1[[#All],[Customer Name]])</f>
        <v>Rhetta Zywicki</v>
      </c>
      <c r="F654" s="2">
        <v>4</v>
      </c>
      <c r="G654" s="2" t="str">
        <f>VLOOKUP(OrderData[[#This Row],[Product ID]],products!A:B,2,0)</f>
        <v>Lib</v>
      </c>
      <c r="H654" s="2">
        <f>_xlfn.XLOOKUP(D654, products!A:A, products!E:E)</f>
        <v>15.85</v>
      </c>
      <c r="I654" s="2">
        <f>OrderData[[#This Row],[Quantity]]*OrderData[[#This Row],[Unit Price]]</f>
        <v>63.4</v>
      </c>
      <c r="J654" s="2" t="str">
        <f>_xlfn.XLOOKUP(OrderData[[#This Row],[Customer ID]],Table2_1[Customer ID],Table2_1[Country])</f>
        <v>Ireland</v>
      </c>
      <c r="K654" s="2" t="str" cm="1">
        <f t="array" ref="K654">_xlfn.XLOOKUP(OrderData[[#This Row],[Customer ID]],Table2_1[[#All],[Customer ID]],Table2_1[[#All],[Loyalty Card]])</f>
        <v>No</v>
      </c>
      <c r="L654" s="2" t="str">
        <f>_xlfn.XLOOKUP(OrderData[[#This Row],[Product ID]],products!A:A,products!C:C)</f>
        <v>L</v>
      </c>
      <c r="M654" s="2">
        <f>_xlfn.XLOOKUP(OrderData[[#This Row],[Product ID]],products!A:A,products!D:D)</f>
        <v>1</v>
      </c>
    </row>
    <row r="655" spans="1:13" x14ac:dyDescent="0.25">
      <c r="A655" s="2" t="s">
        <v>1283</v>
      </c>
      <c r="B655" s="3">
        <v>44375</v>
      </c>
      <c r="C655" s="2" t="s">
        <v>1284</v>
      </c>
      <c r="D655" t="s">
        <v>184</v>
      </c>
      <c r="E655" s="2" t="str" cm="1">
        <f t="array" ref="E655">_xlfn.XLOOKUP(OrderData[[#This Row],[Customer ID]],Table2_1[[#All],[Customer ID]],Table2_1[[#All],[Customer Name]])</f>
        <v>Almeria Burgett</v>
      </c>
      <c r="F655" s="2">
        <v>4</v>
      </c>
      <c r="G655" s="2" t="str">
        <f>VLOOKUP(OrderData[[#This Row],[Product ID]],products!A:B,2,0)</f>
        <v>Ara</v>
      </c>
      <c r="H655" s="2">
        <f>_xlfn.XLOOKUP(D655, products!A:A, products!E:E)</f>
        <v>25.874999999999996</v>
      </c>
      <c r="I655" s="2">
        <f>OrderData[[#This Row],[Quantity]]*OrderData[[#This Row],[Unit Price]]</f>
        <v>103.49999999999999</v>
      </c>
      <c r="J655" s="2" t="str">
        <f>_xlfn.XLOOKUP(OrderData[[#This Row],[Customer ID]],Table2_1[Customer ID],Table2_1[Country])</f>
        <v>United States</v>
      </c>
      <c r="K655" s="2" t="str" cm="1">
        <f t="array" ref="K655">_xlfn.XLOOKUP(OrderData[[#This Row],[Customer ID]],Table2_1[[#All],[Customer ID]],Table2_1[[#All],[Loyalty Card]])</f>
        <v>No</v>
      </c>
      <c r="L655" s="2" t="str">
        <f>_xlfn.XLOOKUP(OrderData[[#This Row],[Product ID]],products!A:A,products!C:C)</f>
        <v>M</v>
      </c>
      <c r="M655" s="2">
        <f>_xlfn.XLOOKUP(OrderData[[#This Row],[Product ID]],products!A:A,products!D:D)</f>
        <v>2.5</v>
      </c>
    </row>
    <row r="656" spans="1:13" x14ac:dyDescent="0.25">
      <c r="A656" s="2" t="s">
        <v>1285</v>
      </c>
      <c r="B656" s="3">
        <v>43476</v>
      </c>
      <c r="C656" s="2" t="s">
        <v>1286</v>
      </c>
      <c r="D656" t="s">
        <v>131</v>
      </c>
      <c r="E656" s="2" t="str" cm="1">
        <f t="array" ref="E656">_xlfn.XLOOKUP(OrderData[[#This Row],[Customer ID]],Table2_1[[#All],[Customer ID]],Table2_1[[#All],[Customer Name]])</f>
        <v>Marvin Malloy</v>
      </c>
      <c r="F656" s="2">
        <v>3</v>
      </c>
      <c r="G656" s="2" t="str">
        <f>VLOOKUP(OrderData[[#This Row],[Product ID]],products!A:B,2,0)</f>
        <v>Ara</v>
      </c>
      <c r="H656" s="2">
        <f>_xlfn.XLOOKUP(D656, products!A:A, products!E:E)</f>
        <v>22.884999999999998</v>
      </c>
      <c r="I656" s="2">
        <f>OrderData[[#This Row],[Quantity]]*OrderData[[#This Row],[Unit Price]]</f>
        <v>68.655000000000001</v>
      </c>
      <c r="J656" s="2" t="str">
        <f>_xlfn.XLOOKUP(OrderData[[#This Row],[Customer ID]],Table2_1[Customer ID],Table2_1[Country])</f>
        <v>United States</v>
      </c>
      <c r="K656" s="2" t="str" cm="1">
        <f t="array" ref="K656">_xlfn.XLOOKUP(OrderData[[#This Row],[Customer ID]],Table2_1[[#All],[Customer ID]],Table2_1[[#All],[Loyalty Card]])</f>
        <v>No</v>
      </c>
      <c r="L656" s="2" t="str">
        <f>_xlfn.XLOOKUP(OrderData[[#This Row],[Product ID]],products!A:A,products!C:C)</f>
        <v>D</v>
      </c>
      <c r="M656" s="2">
        <f>_xlfn.XLOOKUP(OrderData[[#This Row],[Product ID]],products!A:A,products!D:D)</f>
        <v>2.5</v>
      </c>
    </row>
    <row r="657" spans="1:13" x14ac:dyDescent="0.25">
      <c r="A657" s="2" t="s">
        <v>1287</v>
      </c>
      <c r="B657" s="3">
        <v>43728</v>
      </c>
      <c r="C657" s="2" t="s">
        <v>1288</v>
      </c>
      <c r="D657" t="s">
        <v>54</v>
      </c>
      <c r="E657" s="2" t="str" cm="1">
        <f t="array" ref="E657">_xlfn.XLOOKUP(OrderData[[#This Row],[Customer ID]],Table2_1[[#All],[Customer ID]],Table2_1[[#All],[Customer Name]])</f>
        <v>Maxim McParland</v>
      </c>
      <c r="F657" s="2">
        <v>2</v>
      </c>
      <c r="G657" s="2" t="str">
        <f>VLOOKUP(OrderData[[#This Row],[Product ID]],products!A:B,2,0)</f>
        <v>Rob</v>
      </c>
      <c r="H657" s="2">
        <f>_xlfn.XLOOKUP(D657, products!A:A, products!E:E)</f>
        <v>22.884999999999998</v>
      </c>
      <c r="I657" s="2">
        <f>OrderData[[#This Row],[Quantity]]*OrderData[[#This Row],[Unit Price]]</f>
        <v>45.769999999999996</v>
      </c>
      <c r="J657" s="2" t="str">
        <f>_xlfn.XLOOKUP(OrderData[[#This Row],[Customer ID]],Table2_1[Customer ID],Table2_1[Country])</f>
        <v>United States</v>
      </c>
      <c r="K657" s="2" t="str" cm="1">
        <f t="array" ref="K657">_xlfn.XLOOKUP(OrderData[[#This Row],[Customer ID]],Table2_1[[#All],[Customer ID]],Table2_1[[#All],[Loyalty Card]])</f>
        <v>Yes</v>
      </c>
      <c r="L657" s="2" t="str">
        <f>_xlfn.XLOOKUP(OrderData[[#This Row],[Product ID]],products!A:A,products!C:C)</f>
        <v>M</v>
      </c>
      <c r="M657" s="2">
        <f>_xlfn.XLOOKUP(OrderData[[#This Row],[Product ID]],products!A:A,products!D:D)</f>
        <v>2.5</v>
      </c>
    </row>
    <row r="658" spans="1:13" x14ac:dyDescent="0.25">
      <c r="A658" s="2" t="s">
        <v>1289</v>
      </c>
      <c r="B658" s="3">
        <v>44485</v>
      </c>
      <c r="C658" s="2" t="s">
        <v>1290</v>
      </c>
      <c r="D658" t="s">
        <v>26</v>
      </c>
      <c r="E658" s="2" t="str" cm="1">
        <f t="array" ref="E658">_xlfn.XLOOKUP(OrderData[[#This Row],[Customer ID]],Table2_1[[#All],[Customer ID]],Table2_1[[#All],[Customer Name]])</f>
        <v>Sylas Jennaroy</v>
      </c>
      <c r="F658" s="2">
        <v>4</v>
      </c>
      <c r="G658" s="2" t="str">
        <f>VLOOKUP(OrderData[[#This Row],[Product ID]],products!A:B,2,0)</f>
        <v>Lib</v>
      </c>
      <c r="H658" s="2">
        <f>_xlfn.XLOOKUP(D658, products!A:A, products!E:E)</f>
        <v>12.95</v>
      </c>
      <c r="I658" s="2">
        <f>OrderData[[#This Row],[Quantity]]*OrderData[[#This Row],[Unit Price]]</f>
        <v>51.8</v>
      </c>
      <c r="J658" s="2" t="str">
        <f>_xlfn.XLOOKUP(OrderData[[#This Row],[Customer ID]],Table2_1[Customer ID],Table2_1[Country])</f>
        <v>United States</v>
      </c>
      <c r="K658" s="2" t="str" cm="1">
        <f t="array" ref="K658">_xlfn.XLOOKUP(OrderData[[#This Row],[Customer ID]],Table2_1[[#All],[Customer ID]],Table2_1[[#All],[Loyalty Card]])</f>
        <v>No</v>
      </c>
      <c r="L658" s="2" t="str">
        <f>_xlfn.XLOOKUP(OrderData[[#This Row],[Product ID]],products!A:A,products!C:C)</f>
        <v>D</v>
      </c>
      <c r="M658" s="2">
        <f>_xlfn.XLOOKUP(OrderData[[#This Row],[Product ID]],products!A:A,products!D:D)</f>
        <v>1</v>
      </c>
    </row>
    <row r="659" spans="1:13" x14ac:dyDescent="0.25">
      <c r="A659" s="2" t="s">
        <v>1291</v>
      </c>
      <c r="B659" s="3">
        <v>43831</v>
      </c>
      <c r="C659" s="2" t="s">
        <v>1292</v>
      </c>
      <c r="D659" t="s">
        <v>80</v>
      </c>
      <c r="E659" s="2" t="str" cm="1">
        <f t="array" ref="E659">_xlfn.XLOOKUP(OrderData[[#This Row],[Customer ID]],Table2_1[[#All],[Customer ID]],Table2_1[[#All],[Customer Name]])</f>
        <v>Wren Place</v>
      </c>
      <c r="F659" s="2">
        <v>2</v>
      </c>
      <c r="G659" s="2" t="str">
        <f>VLOOKUP(OrderData[[#This Row],[Product ID]],products!A:B,2,0)</f>
        <v>Ara</v>
      </c>
      <c r="H659" s="2">
        <f>_xlfn.XLOOKUP(D659, products!A:A, products!E:E)</f>
        <v>6.75</v>
      </c>
      <c r="I659" s="2">
        <f>OrderData[[#This Row],[Quantity]]*OrderData[[#This Row],[Unit Price]]</f>
        <v>13.5</v>
      </c>
      <c r="J659" s="2" t="str">
        <f>_xlfn.XLOOKUP(OrderData[[#This Row],[Customer ID]],Table2_1[Customer ID],Table2_1[Country])</f>
        <v>United States</v>
      </c>
      <c r="K659" s="2" t="str" cm="1">
        <f t="array" ref="K659">_xlfn.XLOOKUP(OrderData[[#This Row],[Customer ID]],Table2_1[[#All],[Customer ID]],Table2_1[[#All],[Loyalty Card]])</f>
        <v>Yes</v>
      </c>
      <c r="L659" s="2" t="str">
        <f>_xlfn.XLOOKUP(OrderData[[#This Row],[Product ID]],products!A:A,products!C:C)</f>
        <v>M</v>
      </c>
      <c r="M659" s="2">
        <f>_xlfn.XLOOKUP(OrderData[[#This Row],[Product ID]],products!A:A,products!D:D)</f>
        <v>0.5</v>
      </c>
    </row>
    <row r="660" spans="1:13" x14ac:dyDescent="0.25">
      <c r="A660" s="2" t="s">
        <v>1293</v>
      </c>
      <c r="B660" s="3">
        <v>44630</v>
      </c>
      <c r="C660" s="2" t="s">
        <v>1294</v>
      </c>
      <c r="D660" t="s">
        <v>16</v>
      </c>
      <c r="E660" s="2" t="str" cm="1">
        <f t="array" ref="E660">_xlfn.XLOOKUP(OrderData[[#This Row],[Customer ID]],Table2_1[[#All],[Customer ID]],Table2_1[[#All],[Customer Name]])</f>
        <v>Janella Millett</v>
      </c>
      <c r="F660" s="2">
        <v>3</v>
      </c>
      <c r="G660" s="2" t="str">
        <f>VLOOKUP(OrderData[[#This Row],[Product ID]],products!A:B,2,0)</f>
        <v>Exc</v>
      </c>
      <c r="H660" s="2">
        <f>_xlfn.XLOOKUP(D660, products!A:A, products!E:E)</f>
        <v>8.25</v>
      </c>
      <c r="I660" s="2">
        <f>OrderData[[#This Row],[Quantity]]*OrderData[[#This Row],[Unit Price]]</f>
        <v>24.75</v>
      </c>
      <c r="J660" s="2" t="str">
        <f>_xlfn.XLOOKUP(OrderData[[#This Row],[Customer ID]],Table2_1[Customer ID],Table2_1[Country])</f>
        <v>United States</v>
      </c>
      <c r="K660" s="2" t="str" cm="1">
        <f t="array" ref="K660">_xlfn.XLOOKUP(OrderData[[#This Row],[Customer ID]],Table2_1[[#All],[Customer ID]],Table2_1[[#All],[Loyalty Card]])</f>
        <v>Yes</v>
      </c>
      <c r="L660" s="2" t="str">
        <f>_xlfn.XLOOKUP(OrderData[[#This Row],[Product ID]],products!A:A,products!C:C)</f>
        <v>M</v>
      </c>
      <c r="M660" s="2">
        <f>_xlfn.XLOOKUP(OrderData[[#This Row],[Product ID]],products!A:A,products!D:D)</f>
        <v>0.5</v>
      </c>
    </row>
    <row r="661" spans="1:13" x14ac:dyDescent="0.25">
      <c r="A661" s="2" t="s">
        <v>1295</v>
      </c>
      <c r="B661" s="3">
        <v>44693</v>
      </c>
      <c r="C661" s="2" t="s">
        <v>1296</v>
      </c>
      <c r="D661" t="s">
        <v>131</v>
      </c>
      <c r="E661" s="2" t="str" cm="1">
        <f t="array" ref="E661">_xlfn.XLOOKUP(OrderData[[#This Row],[Customer ID]],Table2_1[[#All],[Customer ID]],Table2_1[[#All],[Customer Name]])</f>
        <v>Dollie Gadsden</v>
      </c>
      <c r="F661" s="2">
        <v>2</v>
      </c>
      <c r="G661" s="2" t="str">
        <f>VLOOKUP(OrderData[[#This Row],[Product ID]],products!A:B,2,0)</f>
        <v>Ara</v>
      </c>
      <c r="H661" s="2">
        <f>_xlfn.XLOOKUP(D661, products!A:A, products!E:E)</f>
        <v>22.884999999999998</v>
      </c>
      <c r="I661" s="2">
        <f>OrderData[[#This Row],[Quantity]]*OrderData[[#This Row],[Unit Price]]</f>
        <v>45.769999999999996</v>
      </c>
      <c r="J661" s="2" t="str">
        <f>_xlfn.XLOOKUP(OrderData[[#This Row],[Customer ID]],Table2_1[Customer ID],Table2_1[Country])</f>
        <v>Ireland</v>
      </c>
      <c r="K661" s="2" t="str" cm="1">
        <f t="array" ref="K661">_xlfn.XLOOKUP(OrderData[[#This Row],[Customer ID]],Table2_1[[#All],[Customer ID]],Table2_1[[#All],[Loyalty Card]])</f>
        <v>Yes</v>
      </c>
      <c r="L661" s="2" t="str">
        <f>_xlfn.XLOOKUP(OrderData[[#This Row],[Product ID]],products!A:A,products!C:C)</f>
        <v>D</v>
      </c>
      <c r="M661" s="2">
        <f>_xlfn.XLOOKUP(OrderData[[#This Row],[Product ID]],products!A:A,products!D:D)</f>
        <v>2.5</v>
      </c>
    </row>
    <row r="662" spans="1:13" x14ac:dyDescent="0.25">
      <c r="A662" s="2" t="s">
        <v>1297</v>
      </c>
      <c r="B662" s="3">
        <v>44084</v>
      </c>
      <c r="C662" s="2" t="s">
        <v>1298</v>
      </c>
      <c r="D662" t="s">
        <v>189</v>
      </c>
      <c r="E662" s="2" t="str" cm="1">
        <f t="array" ref="E662">_xlfn.XLOOKUP(OrderData[[#This Row],[Customer ID]],Table2_1[[#All],[Customer ID]],Table2_1[[#All],[Customer Name]])</f>
        <v>Val Wakelin</v>
      </c>
      <c r="F662" s="2">
        <v>6</v>
      </c>
      <c r="G662" s="2" t="str">
        <f>VLOOKUP(OrderData[[#This Row],[Product ID]],products!A:B,2,0)</f>
        <v>Exc</v>
      </c>
      <c r="H662" s="2">
        <f>_xlfn.XLOOKUP(D662, products!A:A, products!E:E)</f>
        <v>8.91</v>
      </c>
      <c r="I662" s="2">
        <f>OrderData[[#This Row],[Quantity]]*OrderData[[#This Row],[Unit Price]]</f>
        <v>53.46</v>
      </c>
      <c r="J662" s="2" t="str">
        <f>_xlfn.XLOOKUP(OrderData[[#This Row],[Customer ID]],Table2_1[Customer ID],Table2_1[Country])</f>
        <v>United States</v>
      </c>
      <c r="K662" s="2" t="str" cm="1">
        <f t="array" ref="K662">_xlfn.XLOOKUP(OrderData[[#This Row],[Customer ID]],Table2_1[[#All],[Customer ID]],Table2_1[[#All],[Loyalty Card]])</f>
        <v>No</v>
      </c>
      <c r="L662" s="2" t="str">
        <f>_xlfn.XLOOKUP(OrderData[[#This Row],[Product ID]],products!A:A,products!C:C)</f>
        <v>L</v>
      </c>
      <c r="M662" s="2">
        <f>_xlfn.XLOOKUP(OrderData[[#This Row],[Product ID]],products!A:A,products!D:D)</f>
        <v>0.5</v>
      </c>
    </row>
    <row r="663" spans="1:13" x14ac:dyDescent="0.25">
      <c r="A663" s="2" t="s">
        <v>1299</v>
      </c>
      <c r="B663" s="3">
        <v>44485</v>
      </c>
      <c r="C663" s="2" t="s">
        <v>1300</v>
      </c>
      <c r="D663" t="s">
        <v>57</v>
      </c>
      <c r="E663" s="2" t="str" cm="1">
        <f t="array" ref="E663">_xlfn.XLOOKUP(OrderData[[#This Row],[Customer ID]],Table2_1[[#All],[Customer ID]],Table2_1[[#All],[Customer Name]])</f>
        <v>Annie Campsall</v>
      </c>
      <c r="F663" s="2">
        <v>6</v>
      </c>
      <c r="G663" s="2" t="str">
        <f>VLOOKUP(OrderData[[#This Row],[Product ID]],products!A:B,2,0)</f>
        <v>Ara</v>
      </c>
      <c r="H663" s="2">
        <f>_xlfn.XLOOKUP(D663, products!A:A, products!E:E)</f>
        <v>3.375</v>
      </c>
      <c r="I663" s="2">
        <f>OrderData[[#This Row],[Quantity]]*OrderData[[#This Row],[Unit Price]]</f>
        <v>20.25</v>
      </c>
      <c r="J663" s="2" t="str">
        <f>_xlfn.XLOOKUP(OrderData[[#This Row],[Customer ID]],Table2_1[Customer ID],Table2_1[Country])</f>
        <v>United States</v>
      </c>
      <c r="K663" s="2" t="str" cm="1">
        <f t="array" ref="K663">_xlfn.XLOOKUP(OrderData[[#This Row],[Customer ID]],Table2_1[[#All],[Customer ID]],Table2_1[[#All],[Loyalty Card]])</f>
        <v>Yes</v>
      </c>
      <c r="L663" s="2" t="str">
        <f>_xlfn.XLOOKUP(OrderData[[#This Row],[Product ID]],products!A:A,products!C:C)</f>
        <v>M</v>
      </c>
      <c r="M663" s="2">
        <f>_xlfn.XLOOKUP(OrderData[[#This Row],[Product ID]],products!A:A,products!D:D)</f>
        <v>0.2</v>
      </c>
    </row>
    <row r="664" spans="1:13" x14ac:dyDescent="0.25">
      <c r="A664" s="2" t="s">
        <v>1301</v>
      </c>
      <c r="B664" s="3">
        <v>44364</v>
      </c>
      <c r="C664" s="2" t="s">
        <v>1302</v>
      </c>
      <c r="D664" t="s">
        <v>122</v>
      </c>
      <c r="E664" s="2" t="str" cm="1">
        <f t="array" ref="E664">_xlfn.XLOOKUP(OrderData[[#This Row],[Customer ID]],Table2_1[[#All],[Customer ID]],Table2_1[[#All],[Customer Name]])</f>
        <v>Shermy Moseby</v>
      </c>
      <c r="F664" s="2">
        <v>5</v>
      </c>
      <c r="G664" s="2" t="str">
        <f>VLOOKUP(OrderData[[#This Row],[Product ID]],products!A:B,2,0)</f>
        <v>Lib</v>
      </c>
      <c r="H664" s="2">
        <f>_xlfn.XLOOKUP(D664, products!A:A, products!E:E)</f>
        <v>29.784999999999997</v>
      </c>
      <c r="I664" s="2">
        <f>OrderData[[#This Row],[Quantity]]*OrderData[[#This Row],[Unit Price]]</f>
        <v>148.92499999999998</v>
      </c>
      <c r="J664" s="2" t="str">
        <f>_xlfn.XLOOKUP(OrderData[[#This Row],[Customer ID]],Table2_1[Customer ID],Table2_1[Country])</f>
        <v>United States</v>
      </c>
      <c r="K664" s="2" t="str" cm="1">
        <f t="array" ref="K664">_xlfn.XLOOKUP(OrderData[[#This Row],[Customer ID]],Table2_1[[#All],[Customer ID]],Table2_1[[#All],[Loyalty Card]])</f>
        <v>No</v>
      </c>
      <c r="L664" s="2" t="str">
        <f>_xlfn.XLOOKUP(OrderData[[#This Row],[Product ID]],products!A:A,products!C:C)</f>
        <v>D</v>
      </c>
      <c r="M664" s="2">
        <f>_xlfn.XLOOKUP(OrderData[[#This Row],[Product ID]],products!A:A,products!D:D)</f>
        <v>2.5</v>
      </c>
    </row>
    <row r="665" spans="1:13" x14ac:dyDescent="0.25">
      <c r="A665" s="2" t="s">
        <v>1303</v>
      </c>
      <c r="B665" s="3">
        <v>43554</v>
      </c>
      <c r="C665" s="2" t="s">
        <v>1304</v>
      </c>
      <c r="D665" t="s">
        <v>74</v>
      </c>
      <c r="E665" s="2" t="str" cm="1">
        <f t="array" ref="E665">_xlfn.XLOOKUP(OrderData[[#This Row],[Customer ID]],Table2_1[[#All],[Customer ID]],Table2_1[[#All],[Customer Name]])</f>
        <v>Corrie Wass</v>
      </c>
      <c r="F665" s="2">
        <v>6</v>
      </c>
      <c r="G665" s="2" t="str">
        <f>VLOOKUP(OrderData[[#This Row],[Product ID]],products!A:B,2,0)</f>
        <v>Ara</v>
      </c>
      <c r="H665" s="2">
        <f>_xlfn.XLOOKUP(D665, products!A:A, products!E:E)</f>
        <v>11.25</v>
      </c>
      <c r="I665" s="2">
        <f>OrderData[[#This Row],[Quantity]]*OrderData[[#This Row],[Unit Price]]</f>
        <v>67.5</v>
      </c>
      <c r="J665" s="2" t="str">
        <f>_xlfn.XLOOKUP(OrderData[[#This Row],[Customer ID]],Table2_1[Customer ID],Table2_1[Country])</f>
        <v>United States</v>
      </c>
      <c r="K665" s="2" t="str" cm="1">
        <f t="array" ref="K665">_xlfn.XLOOKUP(OrderData[[#This Row],[Customer ID]],Table2_1[[#All],[Customer ID]],Table2_1[[#All],[Loyalty Card]])</f>
        <v>No</v>
      </c>
      <c r="L665" s="2" t="str">
        <f>_xlfn.XLOOKUP(OrderData[[#This Row],[Product ID]],products!A:A,products!C:C)</f>
        <v>M</v>
      </c>
      <c r="M665" s="2">
        <f>_xlfn.XLOOKUP(OrderData[[#This Row],[Product ID]],products!A:A,products!D:D)</f>
        <v>1</v>
      </c>
    </row>
    <row r="666" spans="1:13" x14ac:dyDescent="0.25">
      <c r="A666" s="2" t="s">
        <v>1305</v>
      </c>
      <c r="B666" s="3">
        <v>44549</v>
      </c>
      <c r="C666" s="2" t="s">
        <v>1306</v>
      </c>
      <c r="D666" t="s">
        <v>258</v>
      </c>
      <c r="E666" s="2" t="str" cm="1">
        <f t="array" ref="E666">_xlfn.XLOOKUP(OrderData[[#This Row],[Customer ID]],Table2_1[[#All],[Customer ID]],Table2_1[[#All],[Customer Name]])</f>
        <v>Ira Sjostrom</v>
      </c>
      <c r="F666" s="2">
        <v>6</v>
      </c>
      <c r="G666" s="2" t="str">
        <f>VLOOKUP(OrderData[[#This Row],[Product ID]],products!A:B,2,0)</f>
        <v>Exc</v>
      </c>
      <c r="H666" s="2">
        <f>_xlfn.XLOOKUP(D666, products!A:A, products!E:E)</f>
        <v>12.15</v>
      </c>
      <c r="I666" s="2">
        <f>OrderData[[#This Row],[Quantity]]*OrderData[[#This Row],[Unit Price]]</f>
        <v>72.900000000000006</v>
      </c>
      <c r="J666" s="2" t="str">
        <f>_xlfn.XLOOKUP(OrderData[[#This Row],[Customer ID]],Table2_1[Customer ID],Table2_1[Country])</f>
        <v>United States</v>
      </c>
      <c r="K666" s="2" t="str" cm="1">
        <f t="array" ref="K666">_xlfn.XLOOKUP(OrderData[[#This Row],[Customer ID]],Table2_1[[#All],[Customer ID]],Table2_1[[#All],[Loyalty Card]])</f>
        <v>No</v>
      </c>
      <c r="L666" s="2" t="str">
        <f>_xlfn.XLOOKUP(OrderData[[#This Row],[Product ID]],products!A:A,products!C:C)</f>
        <v>D</v>
      </c>
      <c r="M666" s="2">
        <f>_xlfn.XLOOKUP(OrderData[[#This Row],[Product ID]],products!A:A,products!D:D)</f>
        <v>1</v>
      </c>
    </row>
    <row r="667" spans="1:13" x14ac:dyDescent="0.25">
      <c r="A667" s="2" t="s">
        <v>1305</v>
      </c>
      <c r="B667" s="3">
        <v>44549</v>
      </c>
      <c r="C667" s="2" t="s">
        <v>1306</v>
      </c>
      <c r="D667" t="s">
        <v>51</v>
      </c>
      <c r="E667" s="2" t="str" cm="1">
        <f t="array" ref="E667">_xlfn.XLOOKUP(OrderData[[#This Row],[Customer ID]],Table2_1[[#All],[Customer ID]],Table2_1[[#All],[Customer Name]])</f>
        <v>Ira Sjostrom</v>
      </c>
      <c r="F667" s="2">
        <v>2</v>
      </c>
      <c r="G667" s="2" t="str">
        <f>VLOOKUP(OrderData[[#This Row],[Product ID]],products!A:B,2,0)</f>
        <v>Lib</v>
      </c>
      <c r="H667" s="2">
        <f>_xlfn.XLOOKUP(D667, products!A:A, products!E:E)</f>
        <v>3.8849999999999998</v>
      </c>
      <c r="I667" s="2">
        <f>OrderData[[#This Row],[Quantity]]*OrderData[[#This Row],[Unit Price]]</f>
        <v>7.77</v>
      </c>
      <c r="J667" s="2" t="str">
        <f>_xlfn.XLOOKUP(OrderData[[#This Row],[Customer ID]],Table2_1[Customer ID],Table2_1[Country])</f>
        <v>United States</v>
      </c>
      <c r="K667" s="2" t="str" cm="1">
        <f t="array" ref="K667">_xlfn.XLOOKUP(OrderData[[#This Row],[Customer ID]],Table2_1[[#All],[Customer ID]],Table2_1[[#All],[Loyalty Card]])</f>
        <v>No</v>
      </c>
      <c r="L667" s="2" t="str">
        <f>_xlfn.XLOOKUP(OrderData[[#This Row],[Product ID]],products!A:A,products!C:C)</f>
        <v>D</v>
      </c>
      <c r="M667" s="2">
        <f>_xlfn.XLOOKUP(OrderData[[#This Row],[Product ID]],products!A:A,products!D:D)</f>
        <v>0.2</v>
      </c>
    </row>
    <row r="668" spans="1:13" x14ac:dyDescent="0.25">
      <c r="A668" s="2" t="s">
        <v>1307</v>
      </c>
      <c r="B668" s="3">
        <v>43987</v>
      </c>
      <c r="C668" s="2" t="s">
        <v>1308</v>
      </c>
      <c r="D668" t="s">
        <v>131</v>
      </c>
      <c r="E668" s="2" t="str" cm="1">
        <f t="array" ref="E668">_xlfn.XLOOKUP(OrderData[[#This Row],[Customer ID]],Table2_1[[#All],[Customer ID]],Table2_1[[#All],[Customer Name]])</f>
        <v>Jermaine Branchett</v>
      </c>
      <c r="F668" s="2">
        <v>4</v>
      </c>
      <c r="G668" s="2" t="str">
        <f>VLOOKUP(OrderData[[#This Row],[Product ID]],products!A:B,2,0)</f>
        <v>Ara</v>
      </c>
      <c r="H668" s="2">
        <f>_xlfn.XLOOKUP(D668, products!A:A, products!E:E)</f>
        <v>22.884999999999998</v>
      </c>
      <c r="I668" s="2">
        <f>OrderData[[#This Row],[Quantity]]*OrderData[[#This Row],[Unit Price]]</f>
        <v>91.539999999999992</v>
      </c>
      <c r="J668" s="2" t="str">
        <f>_xlfn.XLOOKUP(OrderData[[#This Row],[Customer ID]],Table2_1[Customer ID],Table2_1[Country])</f>
        <v>United States</v>
      </c>
      <c r="K668" s="2" t="str" cm="1">
        <f t="array" ref="K668">_xlfn.XLOOKUP(OrderData[[#This Row],[Customer ID]],Table2_1[[#All],[Customer ID]],Table2_1[[#All],[Loyalty Card]])</f>
        <v>No</v>
      </c>
      <c r="L668" s="2" t="str">
        <f>_xlfn.XLOOKUP(OrderData[[#This Row],[Product ID]],products!A:A,products!C:C)</f>
        <v>D</v>
      </c>
      <c r="M668" s="2">
        <f>_xlfn.XLOOKUP(OrderData[[#This Row],[Product ID]],products!A:A,products!D:D)</f>
        <v>2.5</v>
      </c>
    </row>
    <row r="669" spans="1:13" x14ac:dyDescent="0.25">
      <c r="A669" s="2" t="s">
        <v>1309</v>
      </c>
      <c r="B669" s="3">
        <v>44451</v>
      </c>
      <c r="C669" s="2" t="s">
        <v>1310</v>
      </c>
      <c r="D669" t="s">
        <v>40</v>
      </c>
      <c r="E669" s="2" t="str" cm="1">
        <f t="array" ref="E669">_xlfn.XLOOKUP(OrderData[[#This Row],[Customer ID]],Table2_1[[#All],[Customer ID]],Table2_1[[#All],[Customer Name]])</f>
        <v>Nissie Rudland</v>
      </c>
      <c r="F669" s="2">
        <v>6</v>
      </c>
      <c r="G669" s="2" t="str">
        <f>VLOOKUP(OrderData[[#This Row],[Product ID]],products!A:B,2,0)</f>
        <v>Ara</v>
      </c>
      <c r="H669" s="2">
        <f>_xlfn.XLOOKUP(D669, products!A:A, products!E:E)</f>
        <v>9.9499999999999993</v>
      </c>
      <c r="I669" s="2">
        <f>OrderData[[#This Row],[Quantity]]*OrderData[[#This Row],[Unit Price]]</f>
        <v>59.699999999999996</v>
      </c>
      <c r="J669" s="2" t="str">
        <f>_xlfn.XLOOKUP(OrderData[[#This Row],[Customer ID]],Table2_1[Customer ID],Table2_1[Country])</f>
        <v>Ireland</v>
      </c>
      <c r="K669" s="2" t="str" cm="1">
        <f t="array" ref="K669">_xlfn.XLOOKUP(OrderData[[#This Row],[Customer ID]],Table2_1[[#All],[Customer ID]],Table2_1[[#All],[Loyalty Card]])</f>
        <v>No</v>
      </c>
      <c r="L669" s="2" t="str">
        <f>_xlfn.XLOOKUP(OrderData[[#This Row],[Product ID]],products!A:A,products!C:C)</f>
        <v>D</v>
      </c>
      <c r="M669" s="2">
        <f>_xlfn.XLOOKUP(OrderData[[#This Row],[Product ID]],products!A:A,products!D:D)</f>
        <v>1</v>
      </c>
    </row>
    <row r="670" spans="1:13" x14ac:dyDescent="0.25">
      <c r="A670" s="2" t="s">
        <v>1311</v>
      </c>
      <c r="B670" s="3">
        <v>44636</v>
      </c>
      <c r="C670" s="2" t="s">
        <v>1294</v>
      </c>
      <c r="D670" t="s">
        <v>23</v>
      </c>
      <c r="E670" s="2" t="str" cm="1">
        <f t="array" ref="E670">_xlfn.XLOOKUP(OrderData[[#This Row],[Customer ID]],Table2_1[[#All],[Customer ID]],Table2_1[[#All],[Customer Name]])</f>
        <v>Janella Millett</v>
      </c>
      <c r="F670" s="2">
        <v>5</v>
      </c>
      <c r="G670" s="2" t="str">
        <f>VLOOKUP(OrderData[[#This Row],[Product ID]],products!A:B,2,0)</f>
        <v>Rob</v>
      </c>
      <c r="H670" s="2">
        <f>_xlfn.XLOOKUP(D670, products!A:A, products!E:E)</f>
        <v>27.484999999999996</v>
      </c>
      <c r="I670" s="2">
        <f>OrderData[[#This Row],[Quantity]]*OrderData[[#This Row],[Unit Price]]</f>
        <v>137.42499999999998</v>
      </c>
      <c r="J670" s="2" t="str">
        <f>_xlfn.XLOOKUP(OrderData[[#This Row],[Customer ID]],Table2_1[Customer ID],Table2_1[Country])</f>
        <v>United States</v>
      </c>
      <c r="K670" s="2" t="str" cm="1">
        <f t="array" ref="K670">_xlfn.XLOOKUP(OrderData[[#This Row],[Customer ID]],Table2_1[[#All],[Customer ID]],Table2_1[[#All],[Loyalty Card]])</f>
        <v>Yes</v>
      </c>
      <c r="L670" s="2" t="str">
        <f>_xlfn.XLOOKUP(OrderData[[#This Row],[Product ID]],products!A:A,products!C:C)</f>
        <v>L</v>
      </c>
      <c r="M670" s="2">
        <f>_xlfn.XLOOKUP(OrderData[[#This Row],[Product ID]],products!A:A,products!D:D)</f>
        <v>2.5</v>
      </c>
    </row>
    <row r="671" spans="1:13" x14ac:dyDescent="0.25">
      <c r="A671" s="2" t="s">
        <v>1312</v>
      </c>
      <c r="B671" s="3">
        <v>44551</v>
      </c>
      <c r="C671" s="2" t="s">
        <v>1313</v>
      </c>
      <c r="D671" t="s">
        <v>210</v>
      </c>
      <c r="E671" s="2" t="str" cm="1">
        <f t="array" ref="E671">_xlfn.XLOOKUP(OrderData[[#This Row],[Customer ID]],Table2_1[[#All],[Customer ID]],Table2_1[[#All],[Customer Name]])</f>
        <v>Ferdie Tourry</v>
      </c>
      <c r="F671" s="2">
        <v>2</v>
      </c>
      <c r="G671" s="2" t="str">
        <f>VLOOKUP(OrderData[[#This Row],[Product ID]],products!A:B,2,0)</f>
        <v>Lib</v>
      </c>
      <c r="H671" s="2">
        <f>_xlfn.XLOOKUP(D671, products!A:A, products!E:E)</f>
        <v>33.464999999999996</v>
      </c>
      <c r="I671" s="2">
        <f>OrderData[[#This Row],[Quantity]]*OrderData[[#This Row],[Unit Price]]</f>
        <v>66.929999999999993</v>
      </c>
      <c r="J671" s="2" t="str">
        <f>_xlfn.XLOOKUP(OrderData[[#This Row],[Customer ID]],Table2_1[Customer ID],Table2_1[Country])</f>
        <v>United States</v>
      </c>
      <c r="K671" s="2" t="str" cm="1">
        <f t="array" ref="K671">_xlfn.XLOOKUP(OrderData[[#This Row],[Customer ID]],Table2_1[[#All],[Customer ID]],Table2_1[[#All],[Loyalty Card]])</f>
        <v>No</v>
      </c>
      <c r="L671" s="2" t="str">
        <f>_xlfn.XLOOKUP(OrderData[[#This Row],[Product ID]],products!A:A,products!C:C)</f>
        <v>M</v>
      </c>
      <c r="M671" s="2">
        <f>_xlfn.XLOOKUP(OrderData[[#This Row],[Product ID]],products!A:A,products!D:D)</f>
        <v>2.5</v>
      </c>
    </row>
    <row r="672" spans="1:13" x14ac:dyDescent="0.25">
      <c r="A672" s="2" t="s">
        <v>1314</v>
      </c>
      <c r="B672" s="3">
        <v>43606</v>
      </c>
      <c r="C672" s="2" t="s">
        <v>1315</v>
      </c>
      <c r="D672" t="s">
        <v>90</v>
      </c>
      <c r="E672" s="2" t="str" cm="1">
        <f t="array" ref="E672">_xlfn.XLOOKUP(OrderData[[#This Row],[Customer ID]],Table2_1[[#All],[Customer ID]],Table2_1[[#All],[Customer Name]])</f>
        <v>Cecil Weatherall</v>
      </c>
      <c r="F672" s="2">
        <v>3</v>
      </c>
      <c r="G672" s="2" t="str">
        <f>VLOOKUP(OrderData[[#This Row],[Product ID]],products!A:B,2,0)</f>
        <v>Lib</v>
      </c>
      <c r="H672" s="2">
        <f>_xlfn.XLOOKUP(D672, products!A:A, products!E:E)</f>
        <v>4.3650000000000002</v>
      </c>
      <c r="I672" s="2">
        <f>OrderData[[#This Row],[Quantity]]*OrderData[[#This Row],[Unit Price]]</f>
        <v>13.095000000000001</v>
      </c>
      <c r="J672" s="2" t="str">
        <f>_xlfn.XLOOKUP(OrderData[[#This Row],[Customer ID]],Table2_1[Customer ID],Table2_1[Country])</f>
        <v>United States</v>
      </c>
      <c r="K672" s="2" t="str" cm="1">
        <f t="array" ref="K672">_xlfn.XLOOKUP(OrderData[[#This Row],[Customer ID]],Table2_1[[#All],[Customer ID]],Table2_1[[#All],[Loyalty Card]])</f>
        <v>Yes</v>
      </c>
      <c r="L672" s="2" t="str">
        <f>_xlfn.XLOOKUP(OrderData[[#This Row],[Product ID]],products!A:A,products!C:C)</f>
        <v>M</v>
      </c>
      <c r="M672" s="2">
        <f>_xlfn.XLOOKUP(OrderData[[#This Row],[Product ID]],products!A:A,products!D:D)</f>
        <v>0.2</v>
      </c>
    </row>
    <row r="673" spans="1:13" x14ac:dyDescent="0.25">
      <c r="A673" s="2" t="s">
        <v>1316</v>
      </c>
      <c r="B673" s="3">
        <v>44495</v>
      </c>
      <c r="C673" s="2" t="s">
        <v>1317</v>
      </c>
      <c r="D673" t="s">
        <v>202</v>
      </c>
      <c r="E673" s="2" t="str" cm="1">
        <f t="array" ref="E673">_xlfn.XLOOKUP(OrderData[[#This Row],[Customer ID]],Table2_1[[#All],[Customer ID]],Table2_1[[#All],[Customer Name]])</f>
        <v>Gale Heindrick</v>
      </c>
      <c r="F673" s="2">
        <v>5</v>
      </c>
      <c r="G673" s="2" t="str">
        <f>VLOOKUP(OrderData[[#This Row],[Product ID]],products!A:B,2,0)</f>
        <v>Rob</v>
      </c>
      <c r="H673" s="2">
        <f>_xlfn.XLOOKUP(D673, products!A:A, products!E:E)</f>
        <v>11.95</v>
      </c>
      <c r="I673" s="2">
        <f>OrderData[[#This Row],[Quantity]]*OrderData[[#This Row],[Unit Price]]</f>
        <v>59.75</v>
      </c>
      <c r="J673" s="2" t="str">
        <f>_xlfn.XLOOKUP(OrderData[[#This Row],[Customer ID]],Table2_1[Customer ID],Table2_1[Country])</f>
        <v>United States</v>
      </c>
      <c r="K673" s="2" t="str" cm="1">
        <f t="array" ref="K673">_xlfn.XLOOKUP(OrderData[[#This Row],[Customer ID]],Table2_1[[#All],[Customer ID]],Table2_1[[#All],[Loyalty Card]])</f>
        <v>No</v>
      </c>
      <c r="L673" s="2" t="str">
        <f>_xlfn.XLOOKUP(OrderData[[#This Row],[Product ID]],products!A:A,products!C:C)</f>
        <v>L</v>
      </c>
      <c r="M673" s="2">
        <f>_xlfn.XLOOKUP(OrderData[[#This Row],[Product ID]],products!A:A,products!D:D)</f>
        <v>1</v>
      </c>
    </row>
    <row r="674" spans="1:13" x14ac:dyDescent="0.25">
      <c r="A674" s="2" t="s">
        <v>1318</v>
      </c>
      <c r="B674" s="3">
        <v>43916</v>
      </c>
      <c r="C674" s="2" t="s">
        <v>1319</v>
      </c>
      <c r="D674" t="s">
        <v>91</v>
      </c>
      <c r="E674" s="2" t="str" cm="1">
        <f t="array" ref="E674">_xlfn.XLOOKUP(OrderData[[#This Row],[Customer ID]],Table2_1[[#All],[Customer ID]],Table2_1[[#All],[Customer Name]])</f>
        <v>Layne Imason</v>
      </c>
      <c r="F674" s="2">
        <v>5</v>
      </c>
      <c r="G674" s="2" t="str">
        <f>VLOOKUP(OrderData[[#This Row],[Product ID]],products!A:B,2,0)</f>
        <v>Lib</v>
      </c>
      <c r="H674" s="2">
        <f>_xlfn.XLOOKUP(D674, products!A:A, products!E:E)</f>
        <v>8.73</v>
      </c>
      <c r="I674" s="2">
        <f>OrderData[[#This Row],[Quantity]]*OrderData[[#This Row],[Unit Price]]</f>
        <v>43.650000000000006</v>
      </c>
      <c r="J674" s="2" t="str">
        <f>_xlfn.XLOOKUP(OrderData[[#This Row],[Customer ID]],Table2_1[Customer ID],Table2_1[Country])</f>
        <v>United States</v>
      </c>
      <c r="K674" s="2" t="str" cm="1">
        <f t="array" ref="K674">_xlfn.XLOOKUP(OrderData[[#This Row],[Customer ID]],Table2_1[[#All],[Customer ID]],Table2_1[[#All],[Loyalty Card]])</f>
        <v>Yes</v>
      </c>
      <c r="L674" s="2" t="str">
        <f>_xlfn.XLOOKUP(OrderData[[#This Row],[Product ID]],products!A:A,products!C:C)</f>
        <v>M</v>
      </c>
      <c r="M674" s="2">
        <f>_xlfn.XLOOKUP(OrderData[[#This Row],[Product ID]],products!A:A,products!D:D)</f>
        <v>0.5</v>
      </c>
    </row>
    <row r="675" spans="1:13" x14ac:dyDescent="0.25">
      <c r="A675" s="2" t="s">
        <v>1320</v>
      </c>
      <c r="B675" s="3">
        <v>44118</v>
      </c>
      <c r="C675" s="2" t="s">
        <v>1321</v>
      </c>
      <c r="D675" t="s">
        <v>22</v>
      </c>
      <c r="E675" s="2" t="str" cm="1">
        <f t="array" ref="E675">_xlfn.XLOOKUP(OrderData[[#This Row],[Customer ID]],Table2_1[[#All],[Customer ID]],Table2_1[[#All],[Customer Name]])</f>
        <v>Hazel Saill</v>
      </c>
      <c r="F675" s="2">
        <v>6</v>
      </c>
      <c r="G675" s="2" t="str">
        <f>VLOOKUP(OrderData[[#This Row],[Product ID]],products!A:B,2,0)</f>
        <v>Exc</v>
      </c>
      <c r="H675" s="2">
        <f>_xlfn.XLOOKUP(D675, products!A:A, products!E:E)</f>
        <v>13.75</v>
      </c>
      <c r="I675" s="2">
        <f>OrderData[[#This Row],[Quantity]]*OrderData[[#This Row],[Unit Price]]</f>
        <v>82.5</v>
      </c>
      <c r="J675" s="2" t="str">
        <f>_xlfn.XLOOKUP(OrderData[[#This Row],[Customer ID]],Table2_1[Customer ID],Table2_1[Country])</f>
        <v>United States</v>
      </c>
      <c r="K675" s="2" t="str" cm="1">
        <f t="array" ref="K675">_xlfn.XLOOKUP(OrderData[[#This Row],[Customer ID]],Table2_1[[#All],[Customer ID]],Table2_1[[#All],[Loyalty Card]])</f>
        <v>Yes</v>
      </c>
      <c r="L675" s="2" t="str">
        <f>_xlfn.XLOOKUP(OrderData[[#This Row],[Product ID]],products!A:A,products!C:C)</f>
        <v>M</v>
      </c>
      <c r="M675" s="2">
        <f>_xlfn.XLOOKUP(OrderData[[#This Row],[Product ID]],products!A:A,products!D:D)</f>
        <v>1</v>
      </c>
    </row>
    <row r="676" spans="1:13" x14ac:dyDescent="0.25">
      <c r="A676" s="2" t="s">
        <v>1322</v>
      </c>
      <c r="B676" s="3">
        <v>44543</v>
      </c>
      <c r="C676" s="2" t="s">
        <v>1323</v>
      </c>
      <c r="D676" t="s">
        <v>217</v>
      </c>
      <c r="E676" s="2" t="str" cm="1">
        <f t="array" ref="E676">_xlfn.XLOOKUP(OrderData[[#This Row],[Customer ID]],Table2_1[[#All],[Customer ID]],Table2_1[[#All],[Customer Name]])</f>
        <v>Hermann Larvor</v>
      </c>
      <c r="F676" s="2">
        <v>6</v>
      </c>
      <c r="G676" s="2" t="str">
        <f>VLOOKUP(OrderData[[#This Row],[Product ID]],products!A:B,2,0)</f>
        <v>Ara</v>
      </c>
      <c r="H676" s="2">
        <f>_xlfn.XLOOKUP(D676, products!A:A, products!E:E)</f>
        <v>29.784999999999997</v>
      </c>
      <c r="I676" s="2">
        <f>OrderData[[#This Row],[Quantity]]*OrderData[[#This Row],[Unit Price]]</f>
        <v>178.70999999999998</v>
      </c>
      <c r="J676" s="2" t="str">
        <f>_xlfn.XLOOKUP(OrderData[[#This Row],[Customer ID]],Table2_1[Customer ID],Table2_1[Country])</f>
        <v>United States</v>
      </c>
      <c r="K676" s="2" t="str" cm="1">
        <f t="array" ref="K676">_xlfn.XLOOKUP(OrderData[[#This Row],[Customer ID]],Table2_1[[#All],[Customer ID]],Table2_1[[#All],[Loyalty Card]])</f>
        <v>Yes</v>
      </c>
      <c r="L676" s="2" t="str">
        <f>_xlfn.XLOOKUP(OrderData[[#This Row],[Product ID]],products!A:A,products!C:C)</f>
        <v>L</v>
      </c>
      <c r="M676" s="2">
        <f>_xlfn.XLOOKUP(OrderData[[#This Row],[Product ID]],products!A:A,products!D:D)</f>
        <v>2.5</v>
      </c>
    </row>
    <row r="677" spans="1:13" x14ac:dyDescent="0.25">
      <c r="A677" s="2" t="s">
        <v>1324</v>
      </c>
      <c r="B677" s="3">
        <v>44263</v>
      </c>
      <c r="C677" s="2" t="s">
        <v>1325</v>
      </c>
      <c r="D677" t="s">
        <v>122</v>
      </c>
      <c r="E677" s="2" t="str" cm="1">
        <f t="array" ref="E677">_xlfn.XLOOKUP(OrderData[[#This Row],[Customer ID]],Table2_1[[#All],[Customer ID]],Table2_1[[#All],[Customer Name]])</f>
        <v>Terri Lyford</v>
      </c>
      <c r="F677" s="2">
        <v>4</v>
      </c>
      <c r="G677" s="2" t="str">
        <f>VLOOKUP(OrderData[[#This Row],[Product ID]],products!A:B,2,0)</f>
        <v>Lib</v>
      </c>
      <c r="H677" s="2">
        <f>_xlfn.XLOOKUP(D677, products!A:A, products!E:E)</f>
        <v>29.784999999999997</v>
      </c>
      <c r="I677" s="2">
        <f>OrderData[[#This Row],[Quantity]]*OrderData[[#This Row],[Unit Price]]</f>
        <v>119.13999999999999</v>
      </c>
      <c r="J677" s="2" t="str">
        <f>_xlfn.XLOOKUP(OrderData[[#This Row],[Customer ID]],Table2_1[Customer ID],Table2_1[Country])</f>
        <v>United States</v>
      </c>
      <c r="K677" s="2" t="str" cm="1">
        <f t="array" ref="K677">_xlfn.XLOOKUP(OrderData[[#This Row],[Customer ID]],Table2_1[[#All],[Customer ID]],Table2_1[[#All],[Loyalty Card]])</f>
        <v>Yes</v>
      </c>
      <c r="L677" s="2" t="str">
        <f>_xlfn.XLOOKUP(OrderData[[#This Row],[Product ID]],products!A:A,products!C:C)</f>
        <v>D</v>
      </c>
      <c r="M677" s="2">
        <f>_xlfn.XLOOKUP(OrderData[[#This Row],[Product ID]],products!A:A,products!D:D)</f>
        <v>2.5</v>
      </c>
    </row>
    <row r="678" spans="1:13" x14ac:dyDescent="0.25">
      <c r="A678" s="2" t="s">
        <v>1326</v>
      </c>
      <c r="B678" s="3">
        <v>44217</v>
      </c>
      <c r="C678" s="2" t="s">
        <v>1327</v>
      </c>
      <c r="D678" t="s">
        <v>96</v>
      </c>
      <c r="E678" s="2" t="str" cm="1">
        <f t="array" ref="E678">_xlfn.XLOOKUP(OrderData[[#This Row],[Customer ID]],Table2_1[[#All],[Customer ID]],Table2_1[[#All],[Customer Name]])</f>
        <v>Gabey Cogan</v>
      </c>
      <c r="F678" s="2">
        <v>5</v>
      </c>
      <c r="G678" s="2" t="str">
        <f>VLOOKUP(OrderData[[#This Row],[Product ID]],products!A:B,2,0)</f>
        <v>Lib</v>
      </c>
      <c r="H678" s="2">
        <f>_xlfn.XLOOKUP(D678, products!A:A, products!E:E)</f>
        <v>9.51</v>
      </c>
      <c r="I678" s="2">
        <f>OrderData[[#This Row],[Quantity]]*OrderData[[#This Row],[Unit Price]]</f>
        <v>47.55</v>
      </c>
      <c r="J678" s="2" t="str">
        <f>_xlfn.XLOOKUP(OrderData[[#This Row],[Customer ID]],Table2_1[Customer ID],Table2_1[Country])</f>
        <v>United States</v>
      </c>
      <c r="K678" s="2" t="str" cm="1">
        <f t="array" ref="K678">_xlfn.XLOOKUP(OrderData[[#This Row],[Customer ID]],Table2_1[[#All],[Customer ID]],Table2_1[[#All],[Loyalty Card]])</f>
        <v>No</v>
      </c>
      <c r="L678" s="2" t="str">
        <f>_xlfn.XLOOKUP(OrderData[[#This Row],[Product ID]],products!A:A,products!C:C)</f>
        <v>L</v>
      </c>
      <c r="M678" s="2">
        <f>_xlfn.XLOOKUP(OrderData[[#This Row],[Product ID]],products!A:A,products!D:D)</f>
        <v>0.5</v>
      </c>
    </row>
    <row r="679" spans="1:13" x14ac:dyDescent="0.25">
      <c r="A679" s="2" t="s">
        <v>1328</v>
      </c>
      <c r="B679" s="3">
        <v>44206</v>
      </c>
      <c r="C679" s="2" t="s">
        <v>1329</v>
      </c>
      <c r="D679" t="s">
        <v>91</v>
      </c>
      <c r="E679" s="2" t="str" cm="1">
        <f t="array" ref="E679">_xlfn.XLOOKUP(OrderData[[#This Row],[Customer ID]],Table2_1[[#All],[Customer ID]],Table2_1[[#All],[Customer Name]])</f>
        <v>Charin Penwarden</v>
      </c>
      <c r="F679" s="2">
        <v>5</v>
      </c>
      <c r="G679" s="2" t="str">
        <f>VLOOKUP(OrderData[[#This Row],[Product ID]],products!A:B,2,0)</f>
        <v>Lib</v>
      </c>
      <c r="H679" s="2">
        <f>_xlfn.XLOOKUP(D679, products!A:A, products!E:E)</f>
        <v>8.73</v>
      </c>
      <c r="I679" s="2">
        <f>OrderData[[#This Row],[Quantity]]*OrderData[[#This Row],[Unit Price]]</f>
        <v>43.650000000000006</v>
      </c>
      <c r="J679" s="2" t="str">
        <f>_xlfn.XLOOKUP(OrderData[[#This Row],[Customer ID]],Table2_1[Customer ID],Table2_1[Country])</f>
        <v>Ireland</v>
      </c>
      <c r="K679" s="2" t="str" cm="1">
        <f t="array" ref="K679">_xlfn.XLOOKUP(OrderData[[#This Row],[Customer ID]],Table2_1[[#All],[Customer ID]],Table2_1[[#All],[Loyalty Card]])</f>
        <v>No</v>
      </c>
      <c r="L679" s="2" t="str">
        <f>_xlfn.XLOOKUP(OrderData[[#This Row],[Product ID]],products!A:A,products!C:C)</f>
        <v>M</v>
      </c>
      <c r="M679" s="2">
        <f>_xlfn.XLOOKUP(OrderData[[#This Row],[Product ID]],products!A:A,products!D:D)</f>
        <v>0.5</v>
      </c>
    </row>
    <row r="680" spans="1:13" x14ac:dyDescent="0.25">
      <c r="A680" s="2" t="s">
        <v>1330</v>
      </c>
      <c r="B680" s="3">
        <v>44281</v>
      </c>
      <c r="C680" s="2" t="s">
        <v>1331</v>
      </c>
      <c r="D680" t="s">
        <v>217</v>
      </c>
      <c r="E680" s="2" t="str" cm="1">
        <f t="array" ref="E680">_xlfn.XLOOKUP(OrderData[[#This Row],[Customer ID]],Table2_1[[#All],[Customer ID]],Table2_1[[#All],[Customer Name]])</f>
        <v>Milty Middis</v>
      </c>
      <c r="F680" s="2">
        <v>6</v>
      </c>
      <c r="G680" s="2" t="str">
        <f>VLOOKUP(OrderData[[#This Row],[Product ID]],products!A:B,2,0)</f>
        <v>Ara</v>
      </c>
      <c r="H680" s="2">
        <f>_xlfn.XLOOKUP(D680, products!A:A, products!E:E)</f>
        <v>29.784999999999997</v>
      </c>
      <c r="I680" s="2">
        <f>OrderData[[#This Row],[Quantity]]*OrderData[[#This Row],[Unit Price]]</f>
        <v>178.70999999999998</v>
      </c>
      <c r="J680" s="2" t="str">
        <f>_xlfn.XLOOKUP(OrderData[[#This Row],[Customer ID]],Table2_1[Customer ID],Table2_1[Country])</f>
        <v>United States</v>
      </c>
      <c r="K680" s="2" t="str" cm="1">
        <f t="array" ref="K680">_xlfn.XLOOKUP(OrderData[[#This Row],[Customer ID]],Table2_1[[#All],[Customer ID]],Table2_1[[#All],[Loyalty Card]])</f>
        <v>Yes</v>
      </c>
      <c r="L680" s="2" t="str">
        <f>_xlfn.XLOOKUP(OrderData[[#This Row],[Product ID]],products!A:A,products!C:C)</f>
        <v>L</v>
      </c>
      <c r="M680" s="2">
        <f>_xlfn.XLOOKUP(OrderData[[#This Row],[Product ID]],products!A:A,products!D:D)</f>
        <v>2.5</v>
      </c>
    </row>
    <row r="681" spans="1:13" x14ac:dyDescent="0.25">
      <c r="A681" s="2" t="s">
        <v>1332</v>
      </c>
      <c r="B681" s="3">
        <v>44645</v>
      </c>
      <c r="C681" s="2" t="s">
        <v>1333</v>
      </c>
      <c r="D681" t="s">
        <v>23</v>
      </c>
      <c r="E681" s="2" t="str" cm="1">
        <f t="array" ref="E681">_xlfn.XLOOKUP(OrderData[[#This Row],[Customer ID]],Table2_1[[#All],[Customer ID]],Table2_1[[#All],[Customer Name]])</f>
        <v>Adrianne Vairow</v>
      </c>
      <c r="F681" s="2">
        <v>1</v>
      </c>
      <c r="G681" s="2" t="str">
        <f>VLOOKUP(OrderData[[#This Row],[Product ID]],products!A:B,2,0)</f>
        <v>Rob</v>
      </c>
      <c r="H681" s="2">
        <f>_xlfn.XLOOKUP(D681, products!A:A, products!E:E)</f>
        <v>27.484999999999996</v>
      </c>
      <c r="I681" s="2">
        <f>OrderData[[#This Row],[Quantity]]*OrderData[[#This Row],[Unit Price]]</f>
        <v>27.484999999999996</v>
      </c>
      <c r="J681" s="2" t="str">
        <f>_xlfn.XLOOKUP(OrderData[[#This Row],[Customer ID]],Table2_1[Customer ID],Table2_1[Country])</f>
        <v>United Kingdom</v>
      </c>
      <c r="K681" s="2" t="str" cm="1">
        <f t="array" ref="K681">_xlfn.XLOOKUP(OrderData[[#This Row],[Customer ID]],Table2_1[[#All],[Customer ID]],Table2_1[[#All],[Loyalty Card]])</f>
        <v>No</v>
      </c>
      <c r="L681" s="2" t="str">
        <f>_xlfn.XLOOKUP(OrderData[[#This Row],[Product ID]],products!A:A,products!C:C)</f>
        <v>L</v>
      </c>
      <c r="M681" s="2">
        <f>_xlfn.XLOOKUP(OrderData[[#This Row],[Product ID]],products!A:A,products!D:D)</f>
        <v>2.5</v>
      </c>
    </row>
    <row r="682" spans="1:13" x14ac:dyDescent="0.25">
      <c r="A682" s="2" t="s">
        <v>1334</v>
      </c>
      <c r="B682" s="3">
        <v>44399</v>
      </c>
      <c r="C682" s="2" t="s">
        <v>1335</v>
      </c>
      <c r="D682" t="s">
        <v>74</v>
      </c>
      <c r="E682" s="2" t="str" cm="1">
        <f t="array" ref="E682">_xlfn.XLOOKUP(OrderData[[#This Row],[Customer ID]],Table2_1[[#All],[Customer ID]],Table2_1[[#All],[Customer Name]])</f>
        <v>Anjanette Goldie</v>
      </c>
      <c r="F682" s="2">
        <v>5</v>
      </c>
      <c r="G682" s="2" t="str">
        <f>VLOOKUP(OrderData[[#This Row],[Product ID]],products!A:B,2,0)</f>
        <v>Ara</v>
      </c>
      <c r="H682" s="2">
        <f>_xlfn.XLOOKUP(D682, products!A:A, products!E:E)</f>
        <v>11.25</v>
      </c>
      <c r="I682" s="2">
        <f>OrderData[[#This Row],[Quantity]]*OrderData[[#This Row],[Unit Price]]</f>
        <v>56.25</v>
      </c>
      <c r="J682" s="2" t="str">
        <f>_xlfn.XLOOKUP(OrderData[[#This Row],[Customer ID]],Table2_1[Customer ID],Table2_1[Country])</f>
        <v>United States</v>
      </c>
      <c r="K682" s="2" t="str" cm="1">
        <f t="array" ref="K682">_xlfn.XLOOKUP(OrderData[[#This Row],[Customer ID]],Table2_1[[#All],[Customer ID]],Table2_1[[#All],[Loyalty Card]])</f>
        <v>No</v>
      </c>
      <c r="L682" s="2" t="str">
        <f>_xlfn.XLOOKUP(OrderData[[#This Row],[Product ID]],products!A:A,products!C:C)</f>
        <v>M</v>
      </c>
      <c r="M682" s="2">
        <f>_xlfn.XLOOKUP(OrderData[[#This Row],[Product ID]],products!A:A,products!D:D)</f>
        <v>1</v>
      </c>
    </row>
    <row r="683" spans="1:13" x14ac:dyDescent="0.25">
      <c r="A683" s="2" t="s">
        <v>1336</v>
      </c>
      <c r="B683" s="3">
        <v>44080</v>
      </c>
      <c r="C683" s="2" t="s">
        <v>1337</v>
      </c>
      <c r="D683" t="s">
        <v>32</v>
      </c>
      <c r="E683" s="2" t="str" cm="1">
        <f t="array" ref="E683">_xlfn.XLOOKUP(OrderData[[#This Row],[Customer ID]],Table2_1[[#All],[Customer ID]],Table2_1[[#All],[Customer Name]])</f>
        <v>Nicky Ayris</v>
      </c>
      <c r="F683" s="2">
        <v>2</v>
      </c>
      <c r="G683" s="2" t="str">
        <f>VLOOKUP(OrderData[[#This Row],[Product ID]],products!A:B,2,0)</f>
        <v>Lib</v>
      </c>
      <c r="H683" s="2">
        <f>_xlfn.XLOOKUP(D683, products!A:A, products!E:E)</f>
        <v>4.7549999999999999</v>
      </c>
      <c r="I683" s="2">
        <f>OrderData[[#This Row],[Quantity]]*OrderData[[#This Row],[Unit Price]]</f>
        <v>9.51</v>
      </c>
      <c r="J683" s="2" t="str">
        <f>_xlfn.XLOOKUP(OrderData[[#This Row],[Customer ID]],Table2_1[Customer ID],Table2_1[Country])</f>
        <v>United Kingdom</v>
      </c>
      <c r="K683" s="2" t="str" cm="1">
        <f t="array" ref="K683">_xlfn.XLOOKUP(OrderData[[#This Row],[Customer ID]],Table2_1[[#All],[Customer ID]],Table2_1[[#All],[Loyalty Card]])</f>
        <v>Yes</v>
      </c>
      <c r="L683" s="2" t="str">
        <f>_xlfn.XLOOKUP(OrderData[[#This Row],[Product ID]],products!A:A,products!C:C)</f>
        <v>L</v>
      </c>
      <c r="M683" s="2">
        <f>_xlfn.XLOOKUP(OrderData[[#This Row],[Product ID]],products!A:A,products!D:D)</f>
        <v>0.2</v>
      </c>
    </row>
    <row r="684" spans="1:13" x14ac:dyDescent="0.25">
      <c r="A684" s="2" t="s">
        <v>1338</v>
      </c>
      <c r="B684" s="3">
        <v>43827</v>
      </c>
      <c r="C684" s="2" t="s">
        <v>1339</v>
      </c>
      <c r="D684" t="s">
        <v>77</v>
      </c>
      <c r="E684" s="2" t="str" cm="1">
        <f t="array" ref="E684">_xlfn.XLOOKUP(OrderData[[#This Row],[Customer ID]],Table2_1[[#All],[Customer ID]],Table2_1[[#All],[Customer Name]])</f>
        <v>Laryssa Benediktovich</v>
      </c>
      <c r="F684" s="2">
        <v>2</v>
      </c>
      <c r="G684" s="2" t="str">
        <f>VLOOKUP(OrderData[[#This Row],[Product ID]],products!A:B,2,0)</f>
        <v>Exc</v>
      </c>
      <c r="H684" s="2">
        <f>_xlfn.XLOOKUP(D684, products!A:A, products!E:E)</f>
        <v>4.125</v>
      </c>
      <c r="I684" s="2">
        <f>OrderData[[#This Row],[Quantity]]*OrderData[[#This Row],[Unit Price]]</f>
        <v>8.25</v>
      </c>
      <c r="J684" s="2" t="str">
        <f>_xlfn.XLOOKUP(OrderData[[#This Row],[Customer ID]],Table2_1[Customer ID],Table2_1[Country])</f>
        <v>United States</v>
      </c>
      <c r="K684" s="2" t="str" cm="1">
        <f t="array" ref="K684">_xlfn.XLOOKUP(OrderData[[#This Row],[Customer ID]],Table2_1[[#All],[Customer ID]],Table2_1[[#All],[Loyalty Card]])</f>
        <v>Yes</v>
      </c>
      <c r="L684" s="2" t="str">
        <f>_xlfn.XLOOKUP(OrderData[[#This Row],[Product ID]],products!A:A,products!C:C)</f>
        <v>M</v>
      </c>
      <c r="M684" s="2">
        <f>_xlfn.XLOOKUP(OrderData[[#This Row],[Product ID]],products!A:A,products!D:D)</f>
        <v>0.2</v>
      </c>
    </row>
    <row r="685" spans="1:13" x14ac:dyDescent="0.25">
      <c r="A685" s="2" t="s">
        <v>1340</v>
      </c>
      <c r="B685" s="3">
        <v>43941</v>
      </c>
      <c r="C685" s="2" t="s">
        <v>1341</v>
      </c>
      <c r="D685" t="s">
        <v>136</v>
      </c>
      <c r="E685" s="2" t="str" cm="1">
        <f t="array" ref="E685">_xlfn.XLOOKUP(OrderData[[#This Row],[Customer ID]],Table2_1[[#All],[Customer ID]],Table2_1[[#All],[Customer Name]])</f>
        <v>Theo Jacobovitz</v>
      </c>
      <c r="F685" s="2">
        <v>6</v>
      </c>
      <c r="G685" s="2" t="str">
        <f>VLOOKUP(OrderData[[#This Row],[Product ID]],products!A:B,2,0)</f>
        <v>Lib</v>
      </c>
      <c r="H685" s="2">
        <f>_xlfn.XLOOKUP(D685, products!A:A, products!E:E)</f>
        <v>7.77</v>
      </c>
      <c r="I685" s="2">
        <f>OrderData[[#This Row],[Quantity]]*OrderData[[#This Row],[Unit Price]]</f>
        <v>46.62</v>
      </c>
      <c r="J685" s="2" t="str">
        <f>_xlfn.XLOOKUP(OrderData[[#This Row],[Customer ID]],Table2_1[Customer ID],Table2_1[Country])</f>
        <v>United States</v>
      </c>
      <c r="K685" s="2" t="str" cm="1">
        <f t="array" ref="K685">_xlfn.XLOOKUP(OrderData[[#This Row],[Customer ID]],Table2_1[[#All],[Customer ID]],Table2_1[[#All],[Loyalty Card]])</f>
        <v>No</v>
      </c>
      <c r="L685" s="2" t="str">
        <f>_xlfn.XLOOKUP(OrderData[[#This Row],[Product ID]],products!A:A,products!C:C)</f>
        <v>D</v>
      </c>
      <c r="M685" s="2">
        <f>_xlfn.XLOOKUP(OrderData[[#This Row],[Product ID]],products!A:A,products!D:D)</f>
        <v>0.5</v>
      </c>
    </row>
    <row r="686" spans="1:13" x14ac:dyDescent="0.25">
      <c r="A686" s="2" t="s">
        <v>1342</v>
      </c>
      <c r="B686" s="3">
        <v>43517</v>
      </c>
      <c r="C686" s="2" t="s">
        <v>1343</v>
      </c>
      <c r="D686" t="s">
        <v>202</v>
      </c>
      <c r="E686" s="2" t="str" cm="1">
        <f t="array" ref="E686">_xlfn.XLOOKUP(OrderData[[#This Row],[Customer ID]],Table2_1[[#All],[Customer ID]],Table2_1[[#All],[Customer Name]])</f>
        <v>Becca Ableson</v>
      </c>
      <c r="F686" s="2">
        <v>6</v>
      </c>
      <c r="G686" s="2" t="str">
        <f>VLOOKUP(OrderData[[#This Row],[Product ID]],products!A:B,2,0)</f>
        <v>Rob</v>
      </c>
      <c r="H686" s="2">
        <f>_xlfn.XLOOKUP(D686, products!A:A, products!E:E)</f>
        <v>11.95</v>
      </c>
      <c r="I686" s="2">
        <f>OrderData[[#This Row],[Quantity]]*OrderData[[#This Row],[Unit Price]]</f>
        <v>71.699999999999989</v>
      </c>
      <c r="J686" s="2" t="str">
        <f>_xlfn.XLOOKUP(OrderData[[#This Row],[Customer ID]],Table2_1[Customer ID],Table2_1[Country])</f>
        <v>United States</v>
      </c>
      <c r="K686" s="2" t="str" cm="1">
        <f t="array" ref="K686">_xlfn.XLOOKUP(OrderData[[#This Row],[Customer ID]],Table2_1[[#All],[Customer ID]],Table2_1[[#All],[Loyalty Card]])</f>
        <v>No</v>
      </c>
      <c r="L686" s="2" t="str">
        <f>_xlfn.XLOOKUP(OrderData[[#This Row],[Product ID]],products!A:A,products!C:C)</f>
        <v>L</v>
      </c>
      <c r="M686" s="2">
        <f>_xlfn.XLOOKUP(OrderData[[#This Row],[Product ID]],products!A:A,products!D:D)</f>
        <v>1</v>
      </c>
    </row>
    <row r="687" spans="1:13" x14ac:dyDescent="0.25">
      <c r="A687" s="2" t="s">
        <v>1344</v>
      </c>
      <c r="B687" s="3">
        <v>44637</v>
      </c>
      <c r="C687" s="2" t="s">
        <v>1345</v>
      </c>
      <c r="D687" t="s">
        <v>117</v>
      </c>
      <c r="E687" s="2" t="str" cm="1">
        <f t="array" ref="E687">_xlfn.XLOOKUP(OrderData[[#This Row],[Customer ID]],Table2_1[[#All],[Customer ID]],Table2_1[[#All],[Customer Name]])</f>
        <v>Jeno Druitt</v>
      </c>
      <c r="F687" s="2">
        <v>2</v>
      </c>
      <c r="G687" s="2" t="str">
        <f>VLOOKUP(OrderData[[#This Row],[Product ID]],products!A:B,2,0)</f>
        <v>Lib</v>
      </c>
      <c r="H687" s="2">
        <f>_xlfn.XLOOKUP(D687, products!A:A, products!E:E)</f>
        <v>36.454999999999998</v>
      </c>
      <c r="I687" s="2">
        <f>OrderData[[#This Row],[Quantity]]*OrderData[[#This Row],[Unit Price]]</f>
        <v>72.91</v>
      </c>
      <c r="J687" s="2" t="str">
        <f>_xlfn.XLOOKUP(OrderData[[#This Row],[Customer ID]],Table2_1[Customer ID],Table2_1[Country])</f>
        <v>United States</v>
      </c>
      <c r="K687" s="2" t="str" cm="1">
        <f t="array" ref="K687">_xlfn.XLOOKUP(OrderData[[#This Row],[Customer ID]],Table2_1[[#All],[Customer ID]],Table2_1[[#All],[Loyalty Card]])</f>
        <v>Yes</v>
      </c>
      <c r="L687" s="2" t="str">
        <f>_xlfn.XLOOKUP(OrderData[[#This Row],[Product ID]],products!A:A,products!C:C)</f>
        <v>L</v>
      </c>
      <c r="M687" s="2">
        <f>_xlfn.XLOOKUP(OrderData[[#This Row],[Product ID]],products!A:A,products!D:D)</f>
        <v>2.5</v>
      </c>
    </row>
    <row r="688" spans="1:13" x14ac:dyDescent="0.25">
      <c r="A688" s="2" t="s">
        <v>1346</v>
      </c>
      <c r="B688" s="3">
        <v>44330</v>
      </c>
      <c r="C688" s="2" t="s">
        <v>1347</v>
      </c>
      <c r="D688" t="s">
        <v>114</v>
      </c>
      <c r="E688" s="2" t="str" cm="1">
        <f t="array" ref="E688">_xlfn.XLOOKUP(OrderData[[#This Row],[Customer ID]],Table2_1[[#All],[Customer ID]],Table2_1[[#All],[Customer Name]])</f>
        <v>Deonne Shortall</v>
      </c>
      <c r="F688" s="2">
        <v>3</v>
      </c>
      <c r="G688" s="2" t="str">
        <f>VLOOKUP(OrderData[[#This Row],[Product ID]],products!A:B,2,0)</f>
        <v>Rob</v>
      </c>
      <c r="H688" s="2">
        <f>_xlfn.XLOOKUP(D688, products!A:A, products!E:E)</f>
        <v>2.6849999999999996</v>
      </c>
      <c r="I688" s="2">
        <f>OrderData[[#This Row],[Quantity]]*OrderData[[#This Row],[Unit Price]]</f>
        <v>8.0549999999999997</v>
      </c>
      <c r="J688" s="2" t="str">
        <f>_xlfn.XLOOKUP(OrderData[[#This Row],[Customer ID]],Table2_1[Customer ID],Table2_1[Country])</f>
        <v>United States</v>
      </c>
      <c r="K688" s="2" t="str" cm="1">
        <f t="array" ref="K688">_xlfn.XLOOKUP(OrderData[[#This Row],[Customer ID]],Table2_1[[#All],[Customer ID]],Table2_1[[#All],[Loyalty Card]])</f>
        <v>Yes</v>
      </c>
      <c r="L688" s="2" t="str">
        <f>_xlfn.XLOOKUP(OrderData[[#This Row],[Product ID]],products!A:A,products!C:C)</f>
        <v>D</v>
      </c>
      <c r="M688" s="2">
        <f>_xlfn.XLOOKUP(OrderData[[#This Row],[Product ID]],products!A:A,products!D:D)</f>
        <v>0.2</v>
      </c>
    </row>
    <row r="689" spans="1:13" x14ac:dyDescent="0.25">
      <c r="A689" s="2" t="s">
        <v>1348</v>
      </c>
      <c r="B689" s="3">
        <v>43471</v>
      </c>
      <c r="C689" s="2" t="s">
        <v>1349</v>
      </c>
      <c r="D689" t="s">
        <v>16</v>
      </c>
      <c r="E689" s="2" t="str" cm="1">
        <f t="array" ref="E689">_xlfn.XLOOKUP(OrderData[[#This Row],[Customer ID]],Table2_1[[#All],[Customer ID]],Table2_1[[#All],[Customer Name]])</f>
        <v>Wilton Cottier</v>
      </c>
      <c r="F689" s="2">
        <v>2</v>
      </c>
      <c r="G689" s="2" t="str">
        <f>VLOOKUP(OrderData[[#This Row],[Product ID]],products!A:B,2,0)</f>
        <v>Exc</v>
      </c>
      <c r="H689" s="2">
        <f>_xlfn.XLOOKUP(D689, products!A:A, products!E:E)</f>
        <v>8.25</v>
      </c>
      <c r="I689" s="2">
        <f>OrderData[[#This Row],[Quantity]]*OrderData[[#This Row],[Unit Price]]</f>
        <v>16.5</v>
      </c>
      <c r="J689" s="2" t="str">
        <f>_xlfn.XLOOKUP(OrderData[[#This Row],[Customer ID]],Table2_1[Customer ID],Table2_1[Country])</f>
        <v>United States</v>
      </c>
      <c r="K689" s="2" t="str" cm="1">
        <f t="array" ref="K689">_xlfn.XLOOKUP(OrderData[[#This Row],[Customer ID]],Table2_1[[#All],[Customer ID]],Table2_1[[#All],[Loyalty Card]])</f>
        <v>No</v>
      </c>
      <c r="L689" s="2" t="str">
        <f>_xlfn.XLOOKUP(OrderData[[#This Row],[Product ID]],products!A:A,products!C:C)</f>
        <v>M</v>
      </c>
      <c r="M689" s="2">
        <f>_xlfn.XLOOKUP(OrderData[[#This Row],[Product ID]],products!A:A,products!D:D)</f>
        <v>0.5</v>
      </c>
    </row>
    <row r="690" spans="1:13" x14ac:dyDescent="0.25">
      <c r="A690" s="2" t="s">
        <v>1350</v>
      </c>
      <c r="B690" s="3">
        <v>43579</v>
      </c>
      <c r="C690" s="2" t="s">
        <v>1351</v>
      </c>
      <c r="D690" t="s">
        <v>19</v>
      </c>
      <c r="E690" s="2" t="str" cm="1">
        <f t="array" ref="E690">_xlfn.XLOOKUP(OrderData[[#This Row],[Customer ID]],Table2_1[[#All],[Customer ID]],Table2_1[[#All],[Customer Name]])</f>
        <v>Kevan Grinsted</v>
      </c>
      <c r="F690" s="2">
        <v>5</v>
      </c>
      <c r="G690" s="2" t="str">
        <f>VLOOKUP(OrderData[[#This Row],[Product ID]],products!A:B,2,0)</f>
        <v>Ara</v>
      </c>
      <c r="H690" s="2">
        <f>_xlfn.XLOOKUP(D690, products!A:A, products!E:E)</f>
        <v>12.95</v>
      </c>
      <c r="I690" s="2">
        <f>OrderData[[#This Row],[Quantity]]*OrderData[[#This Row],[Unit Price]]</f>
        <v>64.75</v>
      </c>
      <c r="J690" s="2" t="str">
        <f>_xlfn.XLOOKUP(OrderData[[#This Row],[Customer ID]],Table2_1[Customer ID],Table2_1[Country])</f>
        <v>Ireland</v>
      </c>
      <c r="K690" s="2" t="str" cm="1">
        <f t="array" ref="K690">_xlfn.XLOOKUP(OrderData[[#This Row],[Customer ID]],Table2_1[[#All],[Customer ID]],Table2_1[[#All],[Loyalty Card]])</f>
        <v>No</v>
      </c>
      <c r="L690" s="2" t="str">
        <f>_xlfn.XLOOKUP(OrderData[[#This Row],[Product ID]],products!A:A,products!C:C)</f>
        <v>L</v>
      </c>
      <c r="M690" s="2">
        <f>_xlfn.XLOOKUP(OrderData[[#This Row],[Product ID]],products!A:A,products!D:D)</f>
        <v>1</v>
      </c>
    </row>
    <row r="691" spans="1:13" x14ac:dyDescent="0.25">
      <c r="A691" s="2" t="s">
        <v>1352</v>
      </c>
      <c r="B691" s="3">
        <v>44346</v>
      </c>
      <c r="C691" s="2" t="s">
        <v>1353</v>
      </c>
      <c r="D691" t="s">
        <v>80</v>
      </c>
      <c r="E691" s="2" t="str" cm="1">
        <f t="array" ref="E691">_xlfn.XLOOKUP(OrderData[[#This Row],[Customer ID]],Table2_1[[#All],[Customer ID]],Table2_1[[#All],[Customer Name]])</f>
        <v>Dionne Skyner</v>
      </c>
      <c r="F691" s="2">
        <v>5</v>
      </c>
      <c r="G691" s="2" t="str">
        <f>VLOOKUP(OrderData[[#This Row],[Product ID]],products!A:B,2,0)</f>
        <v>Ara</v>
      </c>
      <c r="H691" s="2">
        <f>_xlfn.XLOOKUP(D691, products!A:A, products!E:E)</f>
        <v>6.75</v>
      </c>
      <c r="I691" s="2">
        <f>OrderData[[#This Row],[Quantity]]*OrderData[[#This Row],[Unit Price]]</f>
        <v>33.75</v>
      </c>
      <c r="J691" s="2" t="str">
        <f>_xlfn.XLOOKUP(OrderData[[#This Row],[Customer ID]],Table2_1[Customer ID],Table2_1[Country])</f>
        <v>United States</v>
      </c>
      <c r="K691" s="2" t="str" cm="1">
        <f t="array" ref="K691">_xlfn.XLOOKUP(OrderData[[#This Row],[Customer ID]],Table2_1[[#All],[Customer ID]],Table2_1[[#All],[Loyalty Card]])</f>
        <v>No</v>
      </c>
      <c r="L691" s="2" t="str">
        <f>_xlfn.XLOOKUP(OrderData[[#This Row],[Product ID]],products!A:A,products!C:C)</f>
        <v>M</v>
      </c>
      <c r="M691" s="2">
        <f>_xlfn.XLOOKUP(OrderData[[#This Row],[Product ID]],products!A:A,products!D:D)</f>
        <v>0.5</v>
      </c>
    </row>
    <row r="692" spans="1:13" x14ac:dyDescent="0.25">
      <c r="A692" s="2" t="s">
        <v>1354</v>
      </c>
      <c r="B692" s="3">
        <v>44754</v>
      </c>
      <c r="C692" s="2" t="s">
        <v>1355</v>
      </c>
      <c r="D692" t="s">
        <v>122</v>
      </c>
      <c r="E692" s="2" t="str" cm="1">
        <f t="array" ref="E692">_xlfn.XLOOKUP(OrderData[[#This Row],[Customer ID]],Table2_1[[#All],[Customer ID]],Table2_1[[#All],[Customer Name]])</f>
        <v>Francesco Dressel</v>
      </c>
      <c r="F692" s="2">
        <v>6</v>
      </c>
      <c r="G692" s="2" t="str">
        <f>VLOOKUP(OrderData[[#This Row],[Product ID]],products!A:B,2,0)</f>
        <v>Lib</v>
      </c>
      <c r="H692" s="2">
        <f>_xlfn.XLOOKUP(D692, products!A:A, products!E:E)</f>
        <v>29.784999999999997</v>
      </c>
      <c r="I692" s="2">
        <f>OrderData[[#This Row],[Quantity]]*OrderData[[#This Row],[Unit Price]]</f>
        <v>178.70999999999998</v>
      </c>
      <c r="J692" s="2" t="str">
        <f>_xlfn.XLOOKUP(OrderData[[#This Row],[Customer ID]],Table2_1[Customer ID],Table2_1[Country])</f>
        <v>United States</v>
      </c>
      <c r="K692" s="2" t="str" cm="1">
        <f t="array" ref="K692">_xlfn.XLOOKUP(OrderData[[#This Row],[Customer ID]],Table2_1[[#All],[Customer ID]],Table2_1[[#All],[Loyalty Card]])</f>
        <v>No</v>
      </c>
      <c r="L692" s="2" t="str">
        <f>_xlfn.XLOOKUP(OrderData[[#This Row],[Product ID]],products!A:A,products!C:C)</f>
        <v>D</v>
      </c>
      <c r="M692" s="2">
        <f>_xlfn.XLOOKUP(OrderData[[#This Row],[Product ID]],products!A:A,products!D:D)</f>
        <v>2.5</v>
      </c>
    </row>
    <row r="693" spans="1:13" x14ac:dyDescent="0.25">
      <c r="A693" s="2" t="s">
        <v>1356</v>
      </c>
      <c r="B693" s="3">
        <v>44227</v>
      </c>
      <c r="C693" s="2" t="s">
        <v>1357</v>
      </c>
      <c r="D693" t="s">
        <v>74</v>
      </c>
      <c r="E693" s="2" t="str" cm="1">
        <f t="array" ref="E693">_xlfn.XLOOKUP(OrderData[[#This Row],[Customer ID]],Table2_1[[#All],[Customer ID]],Table2_1[[#All],[Customer Name]])</f>
        <v>Jimmy Dymoke</v>
      </c>
      <c r="F693" s="2">
        <v>2</v>
      </c>
      <c r="G693" s="2" t="str">
        <f>VLOOKUP(OrderData[[#This Row],[Product ID]],products!A:B,2,0)</f>
        <v>Ara</v>
      </c>
      <c r="H693" s="2">
        <f>_xlfn.XLOOKUP(D693, products!A:A, products!E:E)</f>
        <v>11.25</v>
      </c>
      <c r="I693" s="2">
        <f>OrderData[[#This Row],[Quantity]]*OrderData[[#This Row],[Unit Price]]</f>
        <v>22.5</v>
      </c>
      <c r="J693" s="2" t="str">
        <f>_xlfn.XLOOKUP(OrderData[[#This Row],[Customer ID]],Table2_1[Customer ID],Table2_1[Country])</f>
        <v>Ireland</v>
      </c>
      <c r="K693" s="2" t="str" cm="1">
        <f t="array" ref="K693">_xlfn.XLOOKUP(OrderData[[#This Row],[Customer ID]],Table2_1[[#All],[Customer ID]],Table2_1[[#All],[Loyalty Card]])</f>
        <v>No</v>
      </c>
      <c r="L693" s="2" t="str">
        <f>_xlfn.XLOOKUP(OrderData[[#This Row],[Product ID]],products!A:A,products!C:C)</f>
        <v>M</v>
      </c>
      <c r="M693" s="2">
        <f>_xlfn.XLOOKUP(OrderData[[#This Row],[Product ID]],products!A:A,products!D:D)</f>
        <v>1</v>
      </c>
    </row>
    <row r="694" spans="1:13" x14ac:dyDescent="0.25">
      <c r="A694" s="2" t="s">
        <v>1358</v>
      </c>
      <c r="B694" s="3">
        <v>43720</v>
      </c>
      <c r="C694" s="2" t="s">
        <v>1359</v>
      </c>
      <c r="D694" t="s">
        <v>26</v>
      </c>
      <c r="E694" s="2" t="str" cm="1">
        <f t="array" ref="E694">_xlfn.XLOOKUP(OrderData[[#This Row],[Customer ID]],Table2_1[[#All],[Customer ID]],Table2_1[[#All],[Customer Name]])</f>
        <v>Ambrosio Weinmann</v>
      </c>
      <c r="F694" s="2">
        <v>1</v>
      </c>
      <c r="G694" s="2" t="str">
        <f>VLOOKUP(OrderData[[#This Row],[Product ID]],products!A:B,2,0)</f>
        <v>Lib</v>
      </c>
      <c r="H694" s="2">
        <f>_xlfn.XLOOKUP(D694, products!A:A, products!E:E)</f>
        <v>12.95</v>
      </c>
      <c r="I694" s="2">
        <f>OrderData[[#This Row],[Quantity]]*OrderData[[#This Row],[Unit Price]]</f>
        <v>12.95</v>
      </c>
      <c r="J694" s="2" t="str">
        <f>_xlfn.XLOOKUP(OrderData[[#This Row],[Customer ID]],Table2_1[Customer ID],Table2_1[Country])</f>
        <v>United States</v>
      </c>
      <c r="K694" s="2" t="str" cm="1">
        <f t="array" ref="K694">_xlfn.XLOOKUP(OrderData[[#This Row],[Customer ID]],Table2_1[[#All],[Customer ID]],Table2_1[[#All],[Loyalty Card]])</f>
        <v>No</v>
      </c>
      <c r="L694" s="2" t="str">
        <f>_xlfn.XLOOKUP(OrderData[[#This Row],[Product ID]],products!A:A,products!C:C)</f>
        <v>D</v>
      </c>
      <c r="M694" s="2">
        <f>_xlfn.XLOOKUP(OrderData[[#This Row],[Product ID]],products!A:A,products!D:D)</f>
        <v>1</v>
      </c>
    </row>
    <row r="695" spans="1:13" x14ac:dyDescent="0.25">
      <c r="A695" s="2" t="s">
        <v>1360</v>
      </c>
      <c r="B695" s="3">
        <v>44012</v>
      </c>
      <c r="C695" s="2" t="s">
        <v>1361</v>
      </c>
      <c r="D695" t="s">
        <v>184</v>
      </c>
      <c r="E695" s="2" t="str" cm="1">
        <f t="array" ref="E695">_xlfn.XLOOKUP(OrderData[[#This Row],[Customer ID]],Table2_1[[#All],[Customer ID]],Table2_1[[#All],[Customer Name]])</f>
        <v>Elden Andriessen</v>
      </c>
      <c r="F695" s="2">
        <v>2</v>
      </c>
      <c r="G695" s="2" t="str">
        <f>VLOOKUP(OrderData[[#This Row],[Product ID]],products!A:B,2,0)</f>
        <v>Ara</v>
      </c>
      <c r="H695" s="2">
        <f>_xlfn.XLOOKUP(D695, products!A:A, products!E:E)</f>
        <v>25.874999999999996</v>
      </c>
      <c r="I695" s="2">
        <f>OrderData[[#This Row],[Quantity]]*OrderData[[#This Row],[Unit Price]]</f>
        <v>51.749999999999993</v>
      </c>
      <c r="J695" s="2" t="str">
        <f>_xlfn.XLOOKUP(OrderData[[#This Row],[Customer ID]],Table2_1[Customer ID],Table2_1[Country])</f>
        <v>United States</v>
      </c>
      <c r="K695" s="2" t="str" cm="1">
        <f t="array" ref="K695">_xlfn.XLOOKUP(OrderData[[#This Row],[Customer ID]],Table2_1[[#All],[Customer ID]],Table2_1[[#All],[Loyalty Card]])</f>
        <v>Yes</v>
      </c>
      <c r="L695" s="2" t="str">
        <f>_xlfn.XLOOKUP(OrderData[[#This Row],[Product ID]],products!A:A,products!C:C)</f>
        <v>M</v>
      </c>
      <c r="M695" s="2">
        <f>_xlfn.XLOOKUP(OrderData[[#This Row],[Product ID]],products!A:A,products!D:D)</f>
        <v>2.5</v>
      </c>
    </row>
    <row r="696" spans="1:13" x14ac:dyDescent="0.25">
      <c r="A696" s="2" t="s">
        <v>1362</v>
      </c>
      <c r="B696" s="3">
        <v>43915</v>
      </c>
      <c r="C696" s="2" t="s">
        <v>1363</v>
      </c>
      <c r="D696" t="s">
        <v>29</v>
      </c>
      <c r="E696" s="2" t="str" cm="1">
        <f t="array" ref="E696">_xlfn.XLOOKUP(OrderData[[#This Row],[Customer ID]],Table2_1[[#All],[Customer ID]],Table2_1[[#All],[Customer Name]])</f>
        <v>Roxie Deaconson</v>
      </c>
      <c r="F696" s="2">
        <v>5</v>
      </c>
      <c r="G696" s="2" t="str">
        <f>VLOOKUP(OrderData[[#This Row],[Product ID]],products!A:B,2,0)</f>
        <v>Exc</v>
      </c>
      <c r="H696" s="2">
        <f>_xlfn.XLOOKUP(D696, products!A:A, products!E:E)</f>
        <v>7.29</v>
      </c>
      <c r="I696" s="2">
        <f>OrderData[[#This Row],[Quantity]]*OrderData[[#This Row],[Unit Price]]</f>
        <v>36.450000000000003</v>
      </c>
      <c r="J696" s="2" t="str">
        <f>_xlfn.XLOOKUP(OrderData[[#This Row],[Customer ID]],Table2_1[Customer ID],Table2_1[Country])</f>
        <v>United States</v>
      </c>
      <c r="K696" s="2" t="str" cm="1">
        <f t="array" ref="K696">_xlfn.XLOOKUP(OrderData[[#This Row],[Customer ID]],Table2_1[[#All],[Customer ID]],Table2_1[[#All],[Loyalty Card]])</f>
        <v>No</v>
      </c>
      <c r="L696" s="2" t="str">
        <f>_xlfn.XLOOKUP(OrderData[[#This Row],[Product ID]],products!A:A,products!C:C)</f>
        <v>D</v>
      </c>
      <c r="M696" s="2">
        <f>_xlfn.XLOOKUP(OrderData[[#This Row],[Product ID]],products!A:A,products!D:D)</f>
        <v>0.5</v>
      </c>
    </row>
    <row r="697" spans="1:13" x14ac:dyDescent="0.25">
      <c r="A697" s="2" t="s">
        <v>1364</v>
      </c>
      <c r="B697" s="3">
        <v>44300</v>
      </c>
      <c r="C697" s="2" t="s">
        <v>1365</v>
      </c>
      <c r="D697" t="s">
        <v>117</v>
      </c>
      <c r="E697" s="2" t="str" cm="1">
        <f t="array" ref="E697">_xlfn.XLOOKUP(OrderData[[#This Row],[Customer ID]],Table2_1[[#All],[Customer ID]],Table2_1[[#All],[Customer Name]])</f>
        <v>Davida Caro</v>
      </c>
      <c r="F697" s="2">
        <v>5</v>
      </c>
      <c r="G697" s="2" t="str">
        <f>VLOOKUP(OrderData[[#This Row],[Product ID]],products!A:B,2,0)</f>
        <v>Lib</v>
      </c>
      <c r="H697" s="2">
        <f>_xlfn.XLOOKUP(D697, products!A:A, products!E:E)</f>
        <v>36.454999999999998</v>
      </c>
      <c r="I697" s="2">
        <f>OrderData[[#This Row],[Quantity]]*OrderData[[#This Row],[Unit Price]]</f>
        <v>182.27499999999998</v>
      </c>
      <c r="J697" s="2" t="str">
        <f>_xlfn.XLOOKUP(OrderData[[#This Row],[Customer ID]],Table2_1[Customer ID],Table2_1[Country])</f>
        <v>United States</v>
      </c>
      <c r="K697" s="2" t="str" cm="1">
        <f t="array" ref="K697">_xlfn.XLOOKUP(OrderData[[#This Row],[Customer ID]],Table2_1[[#All],[Customer ID]],Table2_1[[#All],[Loyalty Card]])</f>
        <v>Yes</v>
      </c>
      <c r="L697" s="2" t="str">
        <f>_xlfn.XLOOKUP(OrderData[[#This Row],[Product ID]],products!A:A,products!C:C)</f>
        <v>L</v>
      </c>
      <c r="M697" s="2">
        <f>_xlfn.XLOOKUP(OrderData[[#This Row],[Product ID]],products!A:A,products!D:D)</f>
        <v>2.5</v>
      </c>
    </row>
    <row r="698" spans="1:13" x14ac:dyDescent="0.25">
      <c r="A698" s="2" t="s">
        <v>1366</v>
      </c>
      <c r="B698" s="3">
        <v>43693</v>
      </c>
      <c r="C698" s="2" t="s">
        <v>1367</v>
      </c>
      <c r="D698" t="s">
        <v>136</v>
      </c>
      <c r="E698" s="2" t="str" cm="1">
        <f t="array" ref="E698">_xlfn.XLOOKUP(OrderData[[#This Row],[Customer ID]],Table2_1[[#All],[Customer ID]],Table2_1[[#All],[Customer Name]])</f>
        <v>Johna Bluck</v>
      </c>
      <c r="F698" s="2">
        <v>4</v>
      </c>
      <c r="G698" s="2" t="str">
        <f>VLOOKUP(OrderData[[#This Row],[Product ID]],products!A:B,2,0)</f>
        <v>Lib</v>
      </c>
      <c r="H698" s="2">
        <f>_xlfn.XLOOKUP(D698, products!A:A, products!E:E)</f>
        <v>7.77</v>
      </c>
      <c r="I698" s="2">
        <f>OrderData[[#This Row],[Quantity]]*OrderData[[#This Row],[Unit Price]]</f>
        <v>31.08</v>
      </c>
      <c r="J698" s="2" t="str">
        <f>_xlfn.XLOOKUP(OrderData[[#This Row],[Customer ID]],Table2_1[Customer ID],Table2_1[Country])</f>
        <v>United States</v>
      </c>
      <c r="K698" s="2" t="str" cm="1">
        <f t="array" ref="K698">_xlfn.XLOOKUP(OrderData[[#This Row],[Customer ID]],Table2_1[[#All],[Customer ID]],Table2_1[[#All],[Loyalty Card]])</f>
        <v>No</v>
      </c>
      <c r="L698" s="2" t="str">
        <f>_xlfn.XLOOKUP(OrderData[[#This Row],[Product ID]],products!A:A,products!C:C)</f>
        <v>D</v>
      </c>
      <c r="M698" s="2">
        <f>_xlfn.XLOOKUP(OrderData[[#This Row],[Product ID]],products!A:A,products!D:D)</f>
        <v>0.5</v>
      </c>
    </row>
    <row r="699" spans="1:13" x14ac:dyDescent="0.25">
      <c r="A699" s="2" t="s">
        <v>1368</v>
      </c>
      <c r="B699" s="3">
        <v>44547</v>
      </c>
      <c r="C699" s="2" t="s">
        <v>1369</v>
      </c>
      <c r="D699" t="s">
        <v>80</v>
      </c>
      <c r="E699" s="2" t="str" cm="1">
        <f t="array" ref="E699">_xlfn.XLOOKUP(OrderData[[#This Row],[Customer ID]],Table2_1[[#All],[Customer ID]],Table2_1[[#All],[Customer Name]])</f>
        <v>Myrle Dearden</v>
      </c>
      <c r="F699" s="2">
        <v>3</v>
      </c>
      <c r="G699" s="2" t="str">
        <f>VLOOKUP(OrderData[[#This Row],[Product ID]],products!A:B,2,0)</f>
        <v>Ara</v>
      </c>
      <c r="H699" s="2">
        <f>_xlfn.XLOOKUP(D699, products!A:A, products!E:E)</f>
        <v>6.75</v>
      </c>
      <c r="I699" s="2">
        <f>OrderData[[#This Row],[Quantity]]*OrderData[[#This Row],[Unit Price]]</f>
        <v>20.25</v>
      </c>
      <c r="J699" s="2" t="str">
        <f>_xlfn.XLOOKUP(OrderData[[#This Row],[Customer ID]],Table2_1[Customer ID],Table2_1[Country])</f>
        <v>Ireland</v>
      </c>
      <c r="K699" s="2" t="str" cm="1">
        <f t="array" ref="K699">_xlfn.XLOOKUP(OrderData[[#This Row],[Customer ID]],Table2_1[[#All],[Customer ID]],Table2_1[[#All],[Loyalty Card]])</f>
        <v>No</v>
      </c>
      <c r="L699" s="2" t="str">
        <f>_xlfn.XLOOKUP(OrderData[[#This Row],[Product ID]],products!A:A,products!C:C)</f>
        <v>M</v>
      </c>
      <c r="M699" s="2">
        <f>_xlfn.XLOOKUP(OrderData[[#This Row],[Product ID]],products!A:A,products!D:D)</f>
        <v>0.5</v>
      </c>
    </row>
    <row r="700" spans="1:13" x14ac:dyDescent="0.25">
      <c r="A700" s="2" t="s">
        <v>1370</v>
      </c>
      <c r="B700" s="3">
        <v>43830</v>
      </c>
      <c r="C700" s="2" t="s">
        <v>1357</v>
      </c>
      <c r="D700" t="s">
        <v>26</v>
      </c>
      <c r="E700" s="2" t="str" cm="1">
        <f t="array" ref="E700">_xlfn.XLOOKUP(OrderData[[#This Row],[Customer ID]],Table2_1[[#All],[Customer ID]],Table2_1[[#All],[Customer Name]])</f>
        <v>Jimmy Dymoke</v>
      </c>
      <c r="F700" s="2">
        <v>2</v>
      </c>
      <c r="G700" s="2" t="str">
        <f>VLOOKUP(OrderData[[#This Row],[Product ID]],products!A:B,2,0)</f>
        <v>Lib</v>
      </c>
      <c r="H700" s="2">
        <f>_xlfn.XLOOKUP(D700, products!A:A, products!E:E)</f>
        <v>12.95</v>
      </c>
      <c r="I700" s="2">
        <f>OrderData[[#This Row],[Quantity]]*OrderData[[#This Row],[Unit Price]]</f>
        <v>25.9</v>
      </c>
      <c r="J700" s="2" t="str">
        <f>_xlfn.XLOOKUP(OrderData[[#This Row],[Customer ID]],Table2_1[Customer ID],Table2_1[Country])</f>
        <v>Ireland</v>
      </c>
      <c r="K700" s="2" t="str" cm="1">
        <f t="array" ref="K700">_xlfn.XLOOKUP(OrderData[[#This Row],[Customer ID]],Table2_1[[#All],[Customer ID]],Table2_1[[#All],[Loyalty Card]])</f>
        <v>No</v>
      </c>
      <c r="L700" s="2" t="str">
        <f>_xlfn.XLOOKUP(OrderData[[#This Row],[Product ID]],products!A:A,products!C:C)</f>
        <v>D</v>
      </c>
      <c r="M700" s="2">
        <f>_xlfn.XLOOKUP(OrderData[[#This Row],[Product ID]],products!A:A,products!D:D)</f>
        <v>1</v>
      </c>
    </row>
    <row r="701" spans="1:13" x14ac:dyDescent="0.25">
      <c r="A701" s="2" t="s">
        <v>1371</v>
      </c>
      <c r="B701" s="3">
        <v>44298</v>
      </c>
      <c r="C701" s="2" t="s">
        <v>1372</v>
      </c>
      <c r="D701" t="s">
        <v>85</v>
      </c>
      <c r="E701" s="2" t="str" cm="1">
        <f t="array" ref="E701">_xlfn.XLOOKUP(OrderData[[#This Row],[Customer ID]],Table2_1[[#All],[Customer ID]],Table2_1[[#All],[Customer Name]])</f>
        <v>Orland Tadman</v>
      </c>
      <c r="F701" s="2">
        <v>4</v>
      </c>
      <c r="G701" s="2" t="str">
        <f>VLOOKUP(OrderData[[#This Row],[Product ID]],products!A:B,2,0)</f>
        <v>Ara</v>
      </c>
      <c r="H701" s="2">
        <f>_xlfn.XLOOKUP(D701, products!A:A, products!E:E)</f>
        <v>5.97</v>
      </c>
      <c r="I701" s="2">
        <f>OrderData[[#This Row],[Quantity]]*OrderData[[#This Row],[Unit Price]]</f>
        <v>23.88</v>
      </c>
      <c r="J701" s="2" t="str">
        <f>_xlfn.XLOOKUP(OrderData[[#This Row],[Customer ID]],Table2_1[Customer ID],Table2_1[Country])</f>
        <v>United States</v>
      </c>
      <c r="K701" s="2" t="str" cm="1">
        <f t="array" ref="K701">_xlfn.XLOOKUP(OrderData[[#This Row],[Customer ID]],Table2_1[[#All],[Customer ID]],Table2_1[[#All],[Loyalty Card]])</f>
        <v>Yes</v>
      </c>
      <c r="L701" s="2" t="str">
        <f>_xlfn.XLOOKUP(OrderData[[#This Row],[Product ID]],products!A:A,products!C:C)</f>
        <v>D</v>
      </c>
      <c r="M701" s="2">
        <f>_xlfn.XLOOKUP(OrderData[[#This Row],[Product ID]],products!A:A,products!D:D)</f>
        <v>0.5</v>
      </c>
    </row>
    <row r="702" spans="1:13" x14ac:dyDescent="0.25">
      <c r="A702" s="2" t="s">
        <v>1373</v>
      </c>
      <c r="B702" s="3">
        <v>43736</v>
      </c>
      <c r="C702" s="2" t="s">
        <v>1374</v>
      </c>
      <c r="D702" t="s">
        <v>96</v>
      </c>
      <c r="E702" s="2" t="str" cm="1">
        <f t="array" ref="E702">_xlfn.XLOOKUP(OrderData[[#This Row],[Customer ID]],Table2_1[[#All],[Customer ID]],Table2_1[[#All],[Customer Name]])</f>
        <v>Barrett Gudde</v>
      </c>
      <c r="F702" s="2">
        <v>2</v>
      </c>
      <c r="G702" s="2" t="str">
        <f>VLOOKUP(OrderData[[#This Row],[Product ID]],products!A:B,2,0)</f>
        <v>Lib</v>
      </c>
      <c r="H702" s="2">
        <f>_xlfn.XLOOKUP(D702, products!A:A, products!E:E)</f>
        <v>9.51</v>
      </c>
      <c r="I702" s="2">
        <f>OrderData[[#This Row],[Quantity]]*OrderData[[#This Row],[Unit Price]]</f>
        <v>19.02</v>
      </c>
      <c r="J702" s="2" t="str">
        <f>_xlfn.XLOOKUP(OrderData[[#This Row],[Customer ID]],Table2_1[Customer ID],Table2_1[Country])</f>
        <v>United States</v>
      </c>
      <c r="K702" s="2" t="str" cm="1">
        <f t="array" ref="K702">_xlfn.XLOOKUP(OrderData[[#This Row],[Customer ID]],Table2_1[[#All],[Customer ID]],Table2_1[[#All],[Loyalty Card]])</f>
        <v>No</v>
      </c>
      <c r="L702" s="2" t="str">
        <f>_xlfn.XLOOKUP(OrderData[[#This Row],[Product ID]],products!A:A,products!C:C)</f>
        <v>L</v>
      </c>
      <c r="M702" s="2">
        <f>_xlfn.XLOOKUP(OrderData[[#This Row],[Product ID]],products!A:A,products!D:D)</f>
        <v>0.5</v>
      </c>
    </row>
    <row r="703" spans="1:13" x14ac:dyDescent="0.25">
      <c r="A703" s="2" t="s">
        <v>1375</v>
      </c>
      <c r="B703" s="3">
        <v>44727</v>
      </c>
      <c r="C703" s="2" t="s">
        <v>1376</v>
      </c>
      <c r="D703" t="s">
        <v>85</v>
      </c>
      <c r="E703" s="2" t="str" cm="1">
        <f t="array" ref="E703">_xlfn.XLOOKUP(OrderData[[#This Row],[Customer ID]],Table2_1[[#All],[Customer ID]],Table2_1[[#All],[Customer Name]])</f>
        <v>Nathan Sictornes</v>
      </c>
      <c r="F703" s="2">
        <v>5</v>
      </c>
      <c r="G703" s="2" t="str">
        <f>VLOOKUP(OrderData[[#This Row],[Product ID]],products!A:B,2,0)</f>
        <v>Ara</v>
      </c>
      <c r="H703" s="2">
        <f>_xlfn.XLOOKUP(D703, products!A:A, products!E:E)</f>
        <v>5.97</v>
      </c>
      <c r="I703" s="2">
        <f>OrderData[[#This Row],[Quantity]]*OrderData[[#This Row],[Unit Price]]</f>
        <v>29.849999999999998</v>
      </c>
      <c r="J703" s="2" t="str">
        <f>_xlfn.XLOOKUP(OrderData[[#This Row],[Customer ID]],Table2_1[Customer ID],Table2_1[Country])</f>
        <v>Ireland</v>
      </c>
      <c r="K703" s="2" t="str" cm="1">
        <f t="array" ref="K703">_xlfn.XLOOKUP(OrderData[[#This Row],[Customer ID]],Table2_1[[#All],[Customer ID]],Table2_1[[#All],[Loyalty Card]])</f>
        <v>Yes</v>
      </c>
      <c r="L703" s="2" t="str">
        <f>_xlfn.XLOOKUP(OrderData[[#This Row],[Product ID]],products!A:A,products!C:C)</f>
        <v>D</v>
      </c>
      <c r="M703" s="2">
        <f>_xlfn.XLOOKUP(OrderData[[#This Row],[Product ID]],products!A:A,products!D:D)</f>
        <v>0.5</v>
      </c>
    </row>
    <row r="704" spans="1:13" x14ac:dyDescent="0.25">
      <c r="A704" s="2" t="s">
        <v>1377</v>
      </c>
      <c r="B704" s="3">
        <v>43661</v>
      </c>
      <c r="C704" s="2" t="s">
        <v>1378</v>
      </c>
      <c r="D704" t="s">
        <v>205</v>
      </c>
      <c r="E704" s="2" t="str" cm="1">
        <f t="array" ref="E704">_xlfn.XLOOKUP(OrderData[[#This Row],[Customer ID]],Table2_1[[#All],[Customer ID]],Table2_1[[#All],[Customer Name]])</f>
        <v>Vivyan Dunning</v>
      </c>
      <c r="F704" s="2">
        <v>1</v>
      </c>
      <c r="G704" s="2" t="str">
        <f>VLOOKUP(OrderData[[#This Row],[Product ID]],products!A:B,2,0)</f>
        <v>Ara</v>
      </c>
      <c r="H704" s="2">
        <f>_xlfn.XLOOKUP(D704, products!A:A, products!E:E)</f>
        <v>7.77</v>
      </c>
      <c r="I704" s="2">
        <f>OrderData[[#This Row],[Quantity]]*OrderData[[#This Row],[Unit Price]]</f>
        <v>7.77</v>
      </c>
      <c r="J704" s="2" t="str">
        <f>_xlfn.XLOOKUP(OrderData[[#This Row],[Customer ID]],Table2_1[Customer ID],Table2_1[Country])</f>
        <v>United States</v>
      </c>
      <c r="K704" s="2" t="str" cm="1">
        <f t="array" ref="K704">_xlfn.XLOOKUP(OrderData[[#This Row],[Customer ID]],Table2_1[[#All],[Customer ID]],Table2_1[[#All],[Loyalty Card]])</f>
        <v>Yes</v>
      </c>
      <c r="L704" s="2" t="str">
        <f>_xlfn.XLOOKUP(OrderData[[#This Row],[Product ID]],products!A:A,products!C:C)</f>
        <v>L</v>
      </c>
      <c r="M704" s="2">
        <f>_xlfn.XLOOKUP(OrderData[[#This Row],[Product ID]],products!A:A,products!D:D)</f>
        <v>0.5</v>
      </c>
    </row>
    <row r="705" spans="1:13" x14ac:dyDescent="0.25">
      <c r="A705" s="2" t="s">
        <v>1379</v>
      </c>
      <c r="B705" s="3">
        <v>43506</v>
      </c>
      <c r="C705" s="2" t="s">
        <v>1380</v>
      </c>
      <c r="D705" t="s">
        <v>122</v>
      </c>
      <c r="E705" s="2" t="str" cm="1">
        <f t="array" ref="E705">_xlfn.XLOOKUP(OrderData[[#This Row],[Customer ID]],Table2_1[[#All],[Customer ID]],Table2_1[[#All],[Customer Name]])</f>
        <v>Doralin Baison</v>
      </c>
      <c r="F705" s="2">
        <v>4</v>
      </c>
      <c r="G705" s="2" t="str">
        <f>VLOOKUP(OrderData[[#This Row],[Product ID]],products!A:B,2,0)</f>
        <v>Lib</v>
      </c>
      <c r="H705" s="2">
        <f>_xlfn.XLOOKUP(D705, products!A:A, products!E:E)</f>
        <v>29.784999999999997</v>
      </c>
      <c r="I705" s="2">
        <f>OrderData[[#This Row],[Quantity]]*OrderData[[#This Row],[Unit Price]]</f>
        <v>119.13999999999999</v>
      </c>
      <c r="J705" s="2" t="str">
        <f>_xlfn.XLOOKUP(OrderData[[#This Row],[Customer ID]],Table2_1[Customer ID],Table2_1[Country])</f>
        <v>Ireland</v>
      </c>
      <c r="K705" s="2" t="str" cm="1">
        <f t="array" ref="K705">_xlfn.XLOOKUP(OrderData[[#This Row],[Customer ID]],Table2_1[[#All],[Customer ID]],Table2_1[[#All],[Loyalty Card]])</f>
        <v>Yes</v>
      </c>
      <c r="L705" s="2" t="str">
        <f>_xlfn.XLOOKUP(OrderData[[#This Row],[Product ID]],products!A:A,products!C:C)</f>
        <v>D</v>
      </c>
      <c r="M705" s="2">
        <f>_xlfn.XLOOKUP(OrderData[[#This Row],[Product ID]],products!A:A,products!D:D)</f>
        <v>2.5</v>
      </c>
    </row>
    <row r="706" spans="1:13" x14ac:dyDescent="0.25">
      <c r="A706" s="2" t="s">
        <v>1381</v>
      </c>
      <c r="B706" s="3">
        <v>44716</v>
      </c>
      <c r="C706" s="2" t="s">
        <v>1382</v>
      </c>
      <c r="D706" t="s">
        <v>64</v>
      </c>
      <c r="E706" s="2" t="str" cm="1">
        <f t="array" ref="E706">_xlfn.XLOOKUP(OrderData[[#This Row],[Customer ID]],Table2_1[[#All],[Customer ID]],Table2_1[[#All],[Customer Name]])</f>
        <v>Josefina Ferens</v>
      </c>
      <c r="F706" s="2">
        <v>6</v>
      </c>
      <c r="G706" s="2" t="str">
        <f>VLOOKUP(OrderData[[#This Row],[Product ID]],products!A:B,2,0)</f>
        <v>Exc</v>
      </c>
      <c r="H706" s="2">
        <f>_xlfn.XLOOKUP(D706, products!A:A, products!E:E)</f>
        <v>3.645</v>
      </c>
      <c r="I706" s="2">
        <f>OrderData[[#This Row],[Quantity]]*OrderData[[#This Row],[Unit Price]]</f>
        <v>21.87</v>
      </c>
      <c r="J706" s="2" t="str">
        <f>_xlfn.XLOOKUP(OrderData[[#This Row],[Customer ID]],Table2_1[Customer ID],Table2_1[Country])</f>
        <v>United States</v>
      </c>
      <c r="K706" s="2" t="str" cm="1">
        <f t="array" ref="K706">_xlfn.XLOOKUP(OrderData[[#This Row],[Customer ID]],Table2_1[[#All],[Customer ID]],Table2_1[[#All],[Loyalty Card]])</f>
        <v>Yes</v>
      </c>
      <c r="L706" s="2" t="str">
        <f>_xlfn.XLOOKUP(OrderData[[#This Row],[Product ID]],products!A:A,products!C:C)</f>
        <v>D</v>
      </c>
      <c r="M706" s="2">
        <f>_xlfn.XLOOKUP(OrderData[[#This Row],[Product ID]],products!A:A,products!D:D)</f>
        <v>0.2</v>
      </c>
    </row>
    <row r="707" spans="1:13" x14ac:dyDescent="0.25">
      <c r="A707" s="2" t="s">
        <v>1383</v>
      </c>
      <c r="B707" s="3">
        <v>44114</v>
      </c>
      <c r="C707" s="2" t="s">
        <v>1384</v>
      </c>
      <c r="D707" t="s">
        <v>189</v>
      </c>
      <c r="E707" s="2" t="str" cm="1">
        <f t="array" ref="E707">_xlfn.XLOOKUP(OrderData[[#This Row],[Customer ID]],Table2_1[[#All],[Customer ID]],Table2_1[[#All],[Customer Name]])</f>
        <v>Shelley Gehring</v>
      </c>
      <c r="F707" s="2">
        <v>2</v>
      </c>
      <c r="G707" s="2" t="str">
        <f>VLOOKUP(OrderData[[#This Row],[Product ID]],products!A:B,2,0)</f>
        <v>Exc</v>
      </c>
      <c r="H707" s="2">
        <f>_xlfn.XLOOKUP(D707, products!A:A, products!E:E)</f>
        <v>8.91</v>
      </c>
      <c r="I707" s="2">
        <f>OrderData[[#This Row],[Quantity]]*OrderData[[#This Row],[Unit Price]]</f>
        <v>17.82</v>
      </c>
      <c r="J707" s="2" t="str">
        <f>_xlfn.XLOOKUP(OrderData[[#This Row],[Customer ID]],Table2_1[Customer ID],Table2_1[Country])</f>
        <v>United States</v>
      </c>
      <c r="K707" s="2" t="str" cm="1">
        <f t="array" ref="K707">_xlfn.XLOOKUP(OrderData[[#This Row],[Customer ID]],Table2_1[[#All],[Customer ID]],Table2_1[[#All],[Loyalty Card]])</f>
        <v>No</v>
      </c>
      <c r="L707" s="2" t="str">
        <f>_xlfn.XLOOKUP(OrderData[[#This Row],[Product ID]],products!A:A,products!C:C)</f>
        <v>L</v>
      </c>
      <c r="M707" s="2">
        <f>_xlfn.XLOOKUP(OrderData[[#This Row],[Product ID]],products!A:A,products!D:D)</f>
        <v>0.5</v>
      </c>
    </row>
    <row r="708" spans="1:13" x14ac:dyDescent="0.25">
      <c r="A708" s="2" t="s">
        <v>1385</v>
      </c>
      <c r="B708" s="3">
        <v>44353</v>
      </c>
      <c r="C708" s="2" t="s">
        <v>1386</v>
      </c>
      <c r="D708" t="s">
        <v>77</v>
      </c>
      <c r="E708" s="2" t="str" cm="1">
        <f t="array" ref="E708">_xlfn.XLOOKUP(OrderData[[#This Row],[Customer ID]],Table2_1[[#All],[Customer ID]],Table2_1[[#All],[Customer Name]])</f>
        <v>Barrie Fallowes</v>
      </c>
      <c r="F708" s="2">
        <v>3</v>
      </c>
      <c r="G708" s="2" t="str">
        <f>VLOOKUP(OrderData[[#This Row],[Product ID]],products!A:B,2,0)</f>
        <v>Exc</v>
      </c>
      <c r="H708" s="2">
        <f>_xlfn.XLOOKUP(D708, products!A:A, products!E:E)</f>
        <v>4.125</v>
      </c>
      <c r="I708" s="2">
        <f>OrderData[[#This Row],[Quantity]]*OrderData[[#This Row],[Unit Price]]</f>
        <v>12.375</v>
      </c>
      <c r="J708" s="2" t="str">
        <f>_xlfn.XLOOKUP(OrderData[[#This Row],[Customer ID]],Table2_1[Customer ID],Table2_1[Country])</f>
        <v>United States</v>
      </c>
      <c r="K708" s="2" t="str" cm="1">
        <f t="array" ref="K708">_xlfn.XLOOKUP(OrderData[[#This Row],[Customer ID]],Table2_1[[#All],[Customer ID]],Table2_1[[#All],[Loyalty Card]])</f>
        <v>No</v>
      </c>
      <c r="L708" s="2" t="str">
        <f>_xlfn.XLOOKUP(OrderData[[#This Row],[Product ID]],products!A:A,products!C:C)</f>
        <v>M</v>
      </c>
      <c r="M708" s="2">
        <f>_xlfn.XLOOKUP(OrderData[[#This Row],[Product ID]],products!A:A,products!D:D)</f>
        <v>0.2</v>
      </c>
    </row>
    <row r="709" spans="1:13" x14ac:dyDescent="0.25">
      <c r="A709" s="2" t="s">
        <v>1387</v>
      </c>
      <c r="B709" s="3">
        <v>43540</v>
      </c>
      <c r="C709" s="2" t="s">
        <v>1388</v>
      </c>
      <c r="D709" t="s">
        <v>26</v>
      </c>
      <c r="E709" s="2" t="str" cm="1">
        <f t="array" ref="E709">_xlfn.XLOOKUP(OrderData[[#This Row],[Customer ID]],Table2_1[[#All],[Customer ID]],Table2_1[[#All],[Customer Name]])</f>
        <v>Nicolas Aiton</v>
      </c>
      <c r="F709" s="2">
        <v>2</v>
      </c>
      <c r="G709" s="2" t="str">
        <f>VLOOKUP(OrderData[[#This Row],[Product ID]],products!A:B,2,0)</f>
        <v>Lib</v>
      </c>
      <c r="H709" s="2">
        <f>_xlfn.XLOOKUP(D709, products!A:A, products!E:E)</f>
        <v>12.95</v>
      </c>
      <c r="I709" s="2">
        <f>OrderData[[#This Row],[Quantity]]*OrderData[[#This Row],[Unit Price]]</f>
        <v>25.9</v>
      </c>
      <c r="J709" s="2" t="str">
        <f>_xlfn.XLOOKUP(OrderData[[#This Row],[Customer ID]],Table2_1[Customer ID],Table2_1[Country])</f>
        <v>Ireland</v>
      </c>
      <c r="K709" s="2" t="str" cm="1">
        <f t="array" ref="K709">_xlfn.XLOOKUP(OrderData[[#This Row],[Customer ID]],Table2_1[[#All],[Customer ID]],Table2_1[[#All],[Loyalty Card]])</f>
        <v>No</v>
      </c>
      <c r="L709" s="2" t="str">
        <f>_xlfn.XLOOKUP(OrderData[[#This Row],[Product ID]],products!A:A,products!C:C)</f>
        <v>D</v>
      </c>
      <c r="M709" s="2">
        <f>_xlfn.XLOOKUP(OrderData[[#This Row],[Product ID]],products!A:A,products!D:D)</f>
        <v>1</v>
      </c>
    </row>
    <row r="710" spans="1:13" x14ac:dyDescent="0.25">
      <c r="A710" s="2" t="s">
        <v>1389</v>
      </c>
      <c r="B710" s="3">
        <v>43804</v>
      </c>
      <c r="C710" s="2" t="s">
        <v>1390</v>
      </c>
      <c r="D710" t="s">
        <v>80</v>
      </c>
      <c r="E710" s="2" t="str" cm="1">
        <f t="array" ref="E710">_xlfn.XLOOKUP(OrderData[[#This Row],[Customer ID]],Table2_1[[#All],[Customer ID]],Table2_1[[#All],[Customer Name]])</f>
        <v>Shelli De Banke</v>
      </c>
      <c r="F710" s="2">
        <v>2</v>
      </c>
      <c r="G710" s="2" t="str">
        <f>VLOOKUP(OrderData[[#This Row],[Product ID]],products!A:B,2,0)</f>
        <v>Ara</v>
      </c>
      <c r="H710" s="2">
        <f>_xlfn.XLOOKUP(D710, products!A:A, products!E:E)</f>
        <v>6.75</v>
      </c>
      <c r="I710" s="2">
        <f>OrderData[[#This Row],[Quantity]]*OrderData[[#This Row],[Unit Price]]</f>
        <v>13.5</v>
      </c>
      <c r="J710" s="2" t="str">
        <f>_xlfn.XLOOKUP(OrderData[[#This Row],[Customer ID]],Table2_1[Customer ID],Table2_1[Country])</f>
        <v>United States</v>
      </c>
      <c r="K710" s="2" t="str" cm="1">
        <f t="array" ref="K710">_xlfn.XLOOKUP(OrderData[[#This Row],[Customer ID]],Table2_1[[#All],[Customer ID]],Table2_1[[#All],[Loyalty Card]])</f>
        <v>Yes</v>
      </c>
      <c r="L710" s="2" t="str">
        <f>_xlfn.XLOOKUP(OrderData[[#This Row],[Product ID]],products!A:A,products!C:C)</f>
        <v>M</v>
      </c>
      <c r="M710" s="2">
        <f>_xlfn.XLOOKUP(OrderData[[#This Row],[Product ID]],products!A:A,products!D:D)</f>
        <v>0.5</v>
      </c>
    </row>
    <row r="711" spans="1:13" x14ac:dyDescent="0.25">
      <c r="A711" s="2" t="s">
        <v>1391</v>
      </c>
      <c r="B711" s="3">
        <v>43485</v>
      </c>
      <c r="C711" s="2" t="s">
        <v>1392</v>
      </c>
      <c r="D711" t="s">
        <v>189</v>
      </c>
      <c r="E711" s="2" t="str" cm="1">
        <f t="array" ref="E711">_xlfn.XLOOKUP(OrderData[[#This Row],[Customer ID]],Table2_1[[#All],[Customer ID]],Table2_1[[#All],[Customer Name]])</f>
        <v>Lyell Murch</v>
      </c>
      <c r="F711" s="2">
        <v>2</v>
      </c>
      <c r="G711" s="2" t="str">
        <f>VLOOKUP(OrderData[[#This Row],[Product ID]],products!A:B,2,0)</f>
        <v>Exc</v>
      </c>
      <c r="H711" s="2">
        <f>_xlfn.XLOOKUP(D711, products!A:A, products!E:E)</f>
        <v>8.91</v>
      </c>
      <c r="I711" s="2">
        <f>OrderData[[#This Row],[Quantity]]*OrderData[[#This Row],[Unit Price]]</f>
        <v>17.82</v>
      </c>
      <c r="J711" s="2" t="str">
        <f>_xlfn.XLOOKUP(OrderData[[#This Row],[Customer ID]],Table2_1[Customer ID],Table2_1[Country])</f>
        <v>United States</v>
      </c>
      <c r="K711" s="2" t="str" cm="1">
        <f t="array" ref="K711">_xlfn.XLOOKUP(OrderData[[#This Row],[Customer ID]],Table2_1[[#All],[Customer ID]],Table2_1[[#All],[Loyalty Card]])</f>
        <v>Yes</v>
      </c>
      <c r="L711" s="2" t="str">
        <f>_xlfn.XLOOKUP(OrderData[[#This Row],[Product ID]],products!A:A,products!C:C)</f>
        <v>L</v>
      </c>
      <c r="M711" s="2">
        <f>_xlfn.XLOOKUP(OrderData[[#This Row],[Product ID]],products!A:A,products!D:D)</f>
        <v>0.5</v>
      </c>
    </row>
    <row r="712" spans="1:13" x14ac:dyDescent="0.25">
      <c r="A712" s="2" t="s">
        <v>1393</v>
      </c>
      <c r="B712" s="3">
        <v>44655</v>
      </c>
      <c r="C712" s="2" t="s">
        <v>1394</v>
      </c>
      <c r="D712" t="s">
        <v>16</v>
      </c>
      <c r="E712" s="2" t="str" cm="1">
        <f t="array" ref="E712">_xlfn.XLOOKUP(OrderData[[#This Row],[Customer ID]],Table2_1[[#All],[Customer ID]],Table2_1[[#All],[Customer Name]])</f>
        <v>Stearne Count</v>
      </c>
      <c r="F712" s="2">
        <v>3</v>
      </c>
      <c r="G712" s="2" t="str">
        <f>VLOOKUP(OrderData[[#This Row],[Product ID]],products!A:B,2,0)</f>
        <v>Exc</v>
      </c>
      <c r="H712" s="2">
        <f>_xlfn.XLOOKUP(D712, products!A:A, products!E:E)</f>
        <v>8.25</v>
      </c>
      <c r="I712" s="2">
        <f>OrderData[[#This Row],[Quantity]]*OrderData[[#This Row],[Unit Price]]</f>
        <v>24.75</v>
      </c>
      <c r="J712" s="2" t="str">
        <f>_xlfn.XLOOKUP(OrderData[[#This Row],[Customer ID]],Table2_1[Customer ID],Table2_1[Country])</f>
        <v>United States</v>
      </c>
      <c r="K712" s="2" t="str" cm="1">
        <f t="array" ref="K712">_xlfn.XLOOKUP(OrderData[[#This Row],[Customer ID]],Table2_1[[#All],[Customer ID]],Table2_1[[#All],[Loyalty Card]])</f>
        <v>No</v>
      </c>
      <c r="L712" s="2" t="str">
        <f>_xlfn.XLOOKUP(OrderData[[#This Row],[Product ID]],products!A:A,products!C:C)</f>
        <v>M</v>
      </c>
      <c r="M712" s="2">
        <f>_xlfn.XLOOKUP(OrderData[[#This Row],[Product ID]],products!A:A,products!D:D)</f>
        <v>0.5</v>
      </c>
    </row>
    <row r="713" spans="1:13" x14ac:dyDescent="0.25">
      <c r="A713" s="2" t="s">
        <v>1395</v>
      </c>
      <c r="B713" s="3">
        <v>44600</v>
      </c>
      <c r="C713" s="2" t="s">
        <v>1396</v>
      </c>
      <c r="D713" t="s">
        <v>175</v>
      </c>
      <c r="E713" s="2" t="str" cm="1">
        <f t="array" ref="E713">_xlfn.XLOOKUP(OrderData[[#This Row],[Customer ID]],Table2_1[[#All],[Customer ID]],Table2_1[[#All],[Customer Name]])</f>
        <v>Selia Ragles</v>
      </c>
      <c r="F713" s="2">
        <v>6</v>
      </c>
      <c r="G713" s="2" t="str">
        <f>VLOOKUP(OrderData[[#This Row],[Product ID]],products!A:B,2,0)</f>
        <v>Rob</v>
      </c>
      <c r="H713" s="2">
        <f>_xlfn.XLOOKUP(D713, products!A:A, products!E:E)</f>
        <v>2.9849999999999999</v>
      </c>
      <c r="I713" s="2">
        <f>OrderData[[#This Row],[Quantity]]*OrderData[[#This Row],[Unit Price]]</f>
        <v>17.91</v>
      </c>
      <c r="J713" s="2" t="str">
        <f>_xlfn.XLOOKUP(OrderData[[#This Row],[Customer ID]],Table2_1[Customer ID],Table2_1[Country])</f>
        <v>United States</v>
      </c>
      <c r="K713" s="2" t="str" cm="1">
        <f t="array" ref="K713">_xlfn.XLOOKUP(OrderData[[#This Row],[Customer ID]],Table2_1[[#All],[Customer ID]],Table2_1[[#All],[Loyalty Card]])</f>
        <v>No</v>
      </c>
      <c r="L713" s="2" t="str">
        <f>_xlfn.XLOOKUP(OrderData[[#This Row],[Product ID]],products!A:A,products!C:C)</f>
        <v>M</v>
      </c>
      <c r="M713" s="2">
        <f>_xlfn.XLOOKUP(OrderData[[#This Row],[Product ID]],products!A:A,products!D:D)</f>
        <v>0.2</v>
      </c>
    </row>
    <row r="714" spans="1:13" x14ac:dyDescent="0.25">
      <c r="A714" s="2" t="s">
        <v>1397</v>
      </c>
      <c r="B714" s="3">
        <v>43646</v>
      </c>
      <c r="C714" s="2" t="s">
        <v>1398</v>
      </c>
      <c r="D714" t="s">
        <v>16</v>
      </c>
      <c r="E714" s="2" t="str" cm="1">
        <f t="array" ref="E714">_xlfn.XLOOKUP(OrderData[[#This Row],[Customer ID]],Table2_1[[#All],[Customer ID]],Table2_1[[#All],[Customer Name]])</f>
        <v>Silas Deehan</v>
      </c>
      <c r="F714" s="2">
        <v>2</v>
      </c>
      <c r="G714" s="2" t="str">
        <f>VLOOKUP(OrderData[[#This Row],[Product ID]],products!A:B,2,0)</f>
        <v>Exc</v>
      </c>
      <c r="H714" s="2">
        <f>_xlfn.XLOOKUP(D714, products!A:A, products!E:E)</f>
        <v>8.25</v>
      </c>
      <c r="I714" s="2">
        <f>OrderData[[#This Row],[Quantity]]*OrderData[[#This Row],[Unit Price]]</f>
        <v>16.5</v>
      </c>
      <c r="J714" s="2" t="str">
        <f>_xlfn.XLOOKUP(OrderData[[#This Row],[Customer ID]],Table2_1[Customer ID],Table2_1[Country])</f>
        <v>United Kingdom</v>
      </c>
      <c r="K714" s="2" t="str" cm="1">
        <f t="array" ref="K714">_xlfn.XLOOKUP(OrderData[[#This Row],[Customer ID]],Table2_1[[#All],[Customer ID]],Table2_1[[#All],[Loyalty Card]])</f>
        <v>No</v>
      </c>
      <c r="L714" s="2" t="str">
        <f>_xlfn.XLOOKUP(OrderData[[#This Row],[Product ID]],products!A:A,products!C:C)</f>
        <v>M</v>
      </c>
      <c r="M714" s="2">
        <f>_xlfn.XLOOKUP(OrderData[[#This Row],[Product ID]],products!A:A,products!D:D)</f>
        <v>0.5</v>
      </c>
    </row>
    <row r="715" spans="1:13" x14ac:dyDescent="0.25">
      <c r="A715" s="2" t="s">
        <v>1399</v>
      </c>
      <c r="B715" s="3">
        <v>43960</v>
      </c>
      <c r="C715" s="2" t="s">
        <v>1400</v>
      </c>
      <c r="D715" t="s">
        <v>175</v>
      </c>
      <c r="E715" s="2" t="str" cm="1">
        <f t="array" ref="E715">_xlfn.XLOOKUP(OrderData[[#This Row],[Customer ID]],Table2_1[[#All],[Customer ID]],Table2_1[[#All],[Customer Name]])</f>
        <v>Sacha Bruun</v>
      </c>
      <c r="F715" s="2">
        <v>1</v>
      </c>
      <c r="G715" s="2" t="str">
        <f>VLOOKUP(OrderData[[#This Row],[Product ID]],products!A:B,2,0)</f>
        <v>Rob</v>
      </c>
      <c r="H715" s="2">
        <f>_xlfn.XLOOKUP(D715, products!A:A, products!E:E)</f>
        <v>2.9849999999999999</v>
      </c>
      <c r="I715" s="2">
        <f>OrderData[[#This Row],[Quantity]]*OrderData[[#This Row],[Unit Price]]</f>
        <v>2.9849999999999999</v>
      </c>
      <c r="J715" s="2" t="str">
        <f>_xlfn.XLOOKUP(OrderData[[#This Row],[Customer ID]],Table2_1[Customer ID],Table2_1[Country])</f>
        <v>United States</v>
      </c>
      <c r="K715" s="2" t="str" cm="1">
        <f t="array" ref="K715">_xlfn.XLOOKUP(OrderData[[#This Row],[Customer ID]],Table2_1[[#All],[Customer ID]],Table2_1[[#All],[Loyalty Card]])</f>
        <v>No</v>
      </c>
      <c r="L715" s="2" t="str">
        <f>_xlfn.XLOOKUP(OrderData[[#This Row],[Product ID]],products!A:A,products!C:C)</f>
        <v>M</v>
      </c>
      <c r="M715" s="2">
        <f>_xlfn.XLOOKUP(OrderData[[#This Row],[Product ID]],products!A:A,products!D:D)</f>
        <v>0.2</v>
      </c>
    </row>
    <row r="716" spans="1:13" x14ac:dyDescent="0.25">
      <c r="A716" s="2" t="s">
        <v>1401</v>
      </c>
      <c r="B716" s="3">
        <v>44358</v>
      </c>
      <c r="C716" s="2" t="s">
        <v>1402</v>
      </c>
      <c r="D716" t="s">
        <v>64</v>
      </c>
      <c r="E716" s="2" t="str" cm="1">
        <f t="array" ref="E716">_xlfn.XLOOKUP(OrderData[[#This Row],[Customer ID]],Table2_1[[#All],[Customer ID]],Table2_1[[#All],[Customer Name]])</f>
        <v>Alon Pllu</v>
      </c>
      <c r="F716" s="2">
        <v>4</v>
      </c>
      <c r="G716" s="2" t="str">
        <f>VLOOKUP(OrderData[[#This Row],[Product ID]],products!A:B,2,0)</f>
        <v>Exc</v>
      </c>
      <c r="H716" s="2">
        <f>_xlfn.XLOOKUP(D716, products!A:A, products!E:E)</f>
        <v>3.645</v>
      </c>
      <c r="I716" s="2">
        <f>OrderData[[#This Row],[Quantity]]*OrderData[[#This Row],[Unit Price]]</f>
        <v>14.58</v>
      </c>
      <c r="J716" s="2" t="str">
        <f>_xlfn.XLOOKUP(OrderData[[#This Row],[Customer ID]],Table2_1[Customer ID],Table2_1[Country])</f>
        <v>Ireland</v>
      </c>
      <c r="K716" s="2" t="str" cm="1">
        <f t="array" ref="K716">_xlfn.XLOOKUP(OrderData[[#This Row],[Customer ID]],Table2_1[[#All],[Customer ID]],Table2_1[[#All],[Loyalty Card]])</f>
        <v>Yes</v>
      </c>
      <c r="L716" s="2" t="str">
        <f>_xlfn.XLOOKUP(OrderData[[#This Row],[Product ID]],products!A:A,products!C:C)</f>
        <v>D</v>
      </c>
      <c r="M716" s="2">
        <f>_xlfn.XLOOKUP(OrderData[[#This Row],[Product ID]],products!A:A,products!D:D)</f>
        <v>0.2</v>
      </c>
    </row>
    <row r="717" spans="1:13" x14ac:dyDescent="0.25">
      <c r="A717" s="2" t="s">
        <v>1403</v>
      </c>
      <c r="B717" s="3">
        <v>44504</v>
      </c>
      <c r="C717" s="2" t="s">
        <v>1404</v>
      </c>
      <c r="D717" t="s">
        <v>150</v>
      </c>
      <c r="E717" s="2" t="str" cm="1">
        <f t="array" ref="E717">_xlfn.XLOOKUP(OrderData[[#This Row],[Customer ID]],Table2_1[[#All],[Customer ID]],Table2_1[[#All],[Customer Name]])</f>
        <v>Gilberto Cornier</v>
      </c>
      <c r="F717" s="2">
        <v>6</v>
      </c>
      <c r="G717" s="2" t="str">
        <f>VLOOKUP(OrderData[[#This Row],[Product ID]],products!A:B,2,0)</f>
        <v>Exc</v>
      </c>
      <c r="H717" s="2">
        <f>_xlfn.XLOOKUP(D717, products!A:A, products!E:E)</f>
        <v>14.85</v>
      </c>
      <c r="I717" s="2">
        <f>OrderData[[#This Row],[Quantity]]*OrderData[[#This Row],[Unit Price]]</f>
        <v>89.1</v>
      </c>
      <c r="J717" s="2" t="str">
        <f>_xlfn.XLOOKUP(OrderData[[#This Row],[Customer ID]],Table2_1[Customer ID],Table2_1[Country])</f>
        <v>United States</v>
      </c>
      <c r="K717" s="2" t="str" cm="1">
        <f t="array" ref="K717">_xlfn.XLOOKUP(OrderData[[#This Row],[Customer ID]],Table2_1[[#All],[Customer ID]],Table2_1[[#All],[Loyalty Card]])</f>
        <v>No</v>
      </c>
      <c r="L717" s="2" t="str">
        <f>_xlfn.XLOOKUP(OrderData[[#This Row],[Product ID]],products!A:A,products!C:C)</f>
        <v>L</v>
      </c>
      <c r="M717" s="2">
        <f>_xlfn.XLOOKUP(OrderData[[#This Row],[Product ID]],products!A:A,products!D:D)</f>
        <v>1</v>
      </c>
    </row>
    <row r="718" spans="1:13" x14ac:dyDescent="0.25">
      <c r="A718" s="2" t="s">
        <v>1405</v>
      </c>
      <c r="B718" s="3">
        <v>44612</v>
      </c>
      <c r="C718" s="2" t="s">
        <v>1357</v>
      </c>
      <c r="D718" t="s">
        <v>202</v>
      </c>
      <c r="E718" s="2" t="str" cm="1">
        <f t="array" ref="E718">_xlfn.XLOOKUP(OrderData[[#This Row],[Customer ID]],Table2_1[[#All],[Customer ID]],Table2_1[[#All],[Customer Name]])</f>
        <v>Jimmy Dymoke</v>
      </c>
      <c r="F718" s="2">
        <v>3</v>
      </c>
      <c r="G718" s="2" t="str">
        <f>VLOOKUP(OrderData[[#This Row],[Product ID]],products!A:B,2,0)</f>
        <v>Rob</v>
      </c>
      <c r="H718" s="2">
        <f>_xlfn.XLOOKUP(D718, products!A:A, products!E:E)</f>
        <v>11.95</v>
      </c>
      <c r="I718" s="2">
        <f>OrderData[[#This Row],[Quantity]]*OrderData[[#This Row],[Unit Price]]</f>
        <v>35.849999999999994</v>
      </c>
      <c r="J718" s="2" t="str">
        <f>_xlfn.XLOOKUP(OrderData[[#This Row],[Customer ID]],Table2_1[Customer ID],Table2_1[Country])</f>
        <v>Ireland</v>
      </c>
      <c r="K718" s="2" t="str" cm="1">
        <f t="array" ref="K718">_xlfn.XLOOKUP(OrderData[[#This Row],[Customer ID]],Table2_1[[#All],[Customer ID]],Table2_1[[#All],[Loyalty Card]])</f>
        <v>No</v>
      </c>
      <c r="L718" s="2" t="str">
        <f>_xlfn.XLOOKUP(OrderData[[#This Row],[Product ID]],products!A:A,products!C:C)</f>
        <v>L</v>
      </c>
      <c r="M718" s="2">
        <f>_xlfn.XLOOKUP(OrderData[[#This Row],[Product ID]],products!A:A,products!D:D)</f>
        <v>1</v>
      </c>
    </row>
    <row r="719" spans="1:13" x14ac:dyDescent="0.25">
      <c r="A719" s="2" t="s">
        <v>1406</v>
      </c>
      <c r="B719" s="3">
        <v>43649</v>
      </c>
      <c r="C719" s="2" t="s">
        <v>1407</v>
      </c>
      <c r="D719" t="s">
        <v>131</v>
      </c>
      <c r="E719" s="2" t="str" cm="1">
        <f t="array" ref="E719">_xlfn.XLOOKUP(OrderData[[#This Row],[Customer ID]],Table2_1[[#All],[Customer ID]],Table2_1[[#All],[Customer Name]])</f>
        <v>Willabella Harvison</v>
      </c>
      <c r="F719" s="2">
        <v>3</v>
      </c>
      <c r="G719" s="2" t="str">
        <f>VLOOKUP(OrderData[[#This Row],[Product ID]],products!A:B,2,0)</f>
        <v>Ara</v>
      </c>
      <c r="H719" s="2">
        <f>_xlfn.XLOOKUP(D719, products!A:A, products!E:E)</f>
        <v>22.884999999999998</v>
      </c>
      <c r="I719" s="2">
        <f>OrderData[[#This Row],[Quantity]]*OrderData[[#This Row],[Unit Price]]</f>
        <v>68.655000000000001</v>
      </c>
      <c r="J719" s="2" t="str">
        <f>_xlfn.XLOOKUP(OrderData[[#This Row],[Customer ID]],Table2_1[Customer ID],Table2_1[Country])</f>
        <v>United States</v>
      </c>
      <c r="K719" s="2" t="str" cm="1">
        <f t="array" ref="K719">_xlfn.XLOOKUP(OrderData[[#This Row],[Customer ID]],Table2_1[[#All],[Customer ID]],Table2_1[[#All],[Loyalty Card]])</f>
        <v>No</v>
      </c>
      <c r="L719" s="2" t="str">
        <f>_xlfn.XLOOKUP(OrderData[[#This Row],[Product ID]],products!A:A,products!C:C)</f>
        <v>D</v>
      </c>
      <c r="M719" s="2">
        <f>_xlfn.XLOOKUP(OrderData[[#This Row],[Product ID]],products!A:A,products!D:D)</f>
        <v>2.5</v>
      </c>
    </row>
    <row r="720" spans="1:13" x14ac:dyDescent="0.25">
      <c r="A720" s="2" t="s">
        <v>1408</v>
      </c>
      <c r="B720" s="3">
        <v>44348</v>
      </c>
      <c r="C720" s="2" t="s">
        <v>1409</v>
      </c>
      <c r="D720" t="s">
        <v>26</v>
      </c>
      <c r="E720" s="2" t="str" cm="1">
        <f t="array" ref="E720">_xlfn.XLOOKUP(OrderData[[#This Row],[Customer ID]],Table2_1[[#All],[Customer ID]],Table2_1[[#All],[Customer Name]])</f>
        <v>Darice Heaford</v>
      </c>
      <c r="F720" s="2">
        <v>3</v>
      </c>
      <c r="G720" s="2" t="str">
        <f>VLOOKUP(OrderData[[#This Row],[Product ID]],products!A:B,2,0)</f>
        <v>Lib</v>
      </c>
      <c r="H720" s="2">
        <f>_xlfn.XLOOKUP(D720, products!A:A, products!E:E)</f>
        <v>12.95</v>
      </c>
      <c r="I720" s="2">
        <f>OrderData[[#This Row],[Quantity]]*OrderData[[#This Row],[Unit Price]]</f>
        <v>38.849999999999994</v>
      </c>
      <c r="J720" s="2" t="str">
        <f>_xlfn.XLOOKUP(OrderData[[#This Row],[Customer ID]],Table2_1[Customer ID],Table2_1[Country])</f>
        <v>United States</v>
      </c>
      <c r="K720" s="2" t="str" cm="1">
        <f t="array" ref="K720">_xlfn.XLOOKUP(OrderData[[#This Row],[Customer ID]],Table2_1[[#All],[Customer ID]],Table2_1[[#All],[Loyalty Card]])</f>
        <v>No</v>
      </c>
      <c r="L720" s="2" t="str">
        <f>_xlfn.XLOOKUP(OrderData[[#This Row],[Product ID]],products!A:A,products!C:C)</f>
        <v>D</v>
      </c>
      <c r="M720" s="2">
        <f>_xlfn.XLOOKUP(OrderData[[#This Row],[Product ID]],products!A:A,products!D:D)</f>
        <v>1</v>
      </c>
    </row>
    <row r="721" spans="1:13" x14ac:dyDescent="0.25">
      <c r="A721" s="2" t="s">
        <v>1410</v>
      </c>
      <c r="B721" s="3">
        <v>44150</v>
      </c>
      <c r="C721" s="2" t="s">
        <v>1411</v>
      </c>
      <c r="D721" t="s">
        <v>145</v>
      </c>
      <c r="E721" s="2" t="str" cm="1">
        <f t="array" ref="E721">_xlfn.XLOOKUP(OrderData[[#This Row],[Customer ID]],Table2_1[[#All],[Customer ID]],Table2_1[[#All],[Customer Name]])</f>
        <v>Granger Fantham</v>
      </c>
      <c r="F721" s="2">
        <v>5</v>
      </c>
      <c r="G721" s="2" t="str">
        <f>VLOOKUP(OrderData[[#This Row],[Product ID]],products!A:B,2,0)</f>
        <v>Lib</v>
      </c>
      <c r="H721" s="2">
        <f>_xlfn.XLOOKUP(D721, products!A:A, products!E:E)</f>
        <v>15.85</v>
      </c>
      <c r="I721" s="2">
        <f>OrderData[[#This Row],[Quantity]]*OrderData[[#This Row],[Unit Price]]</f>
        <v>79.25</v>
      </c>
      <c r="J721" s="2" t="str">
        <f>_xlfn.XLOOKUP(OrderData[[#This Row],[Customer ID]],Table2_1[Customer ID],Table2_1[Country])</f>
        <v>United States</v>
      </c>
      <c r="K721" s="2" t="str" cm="1">
        <f t="array" ref="K721">_xlfn.XLOOKUP(OrderData[[#This Row],[Customer ID]],Table2_1[[#All],[Customer ID]],Table2_1[[#All],[Loyalty Card]])</f>
        <v>Yes</v>
      </c>
      <c r="L721" s="2" t="str">
        <f>_xlfn.XLOOKUP(OrderData[[#This Row],[Product ID]],products!A:A,products!C:C)</f>
        <v>L</v>
      </c>
      <c r="M721" s="2">
        <f>_xlfn.XLOOKUP(OrderData[[#This Row],[Product ID]],products!A:A,products!D:D)</f>
        <v>1</v>
      </c>
    </row>
    <row r="722" spans="1:13" x14ac:dyDescent="0.25">
      <c r="A722" s="2" t="s">
        <v>1412</v>
      </c>
      <c r="B722" s="3">
        <v>44215</v>
      </c>
      <c r="C722" s="2" t="s">
        <v>1413</v>
      </c>
      <c r="D722" t="s">
        <v>29</v>
      </c>
      <c r="E722" s="2" t="str" cm="1">
        <f t="array" ref="E722">_xlfn.XLOOKUP(OrderData[[#This Row],[Customer ID]],Table2_1[[#All],[Customer ID]],Table2_1[[#All],[Customer Name]])</f>
        <v>Reynolds Crookshanks</v>
      </c>
      <c r="F722" s="2">
        <v>5</v>
      </c>
      <c r="G722" s="2" t="str">
        <f>VLOOKUP(OrderData[[#This Row],[Product ID]],products!A:B,2,0)</f>
        <v>Exc</v>
      </c>
      <c r="H722" s="2">
        <f>_xlfn.XLOOKUP(D722, products!A:A, products!E:E)</f>
        <v>7.29</v>
      </c>
      <c r="I722" s="2">
        <f>OrderData[[#This Row],[Quantity]]*OrderData[[#This Row],[Unit Price]]</f>
        <v>36.450000000000003</v>
      </c>
      <c r="J722" s="2" t="str">
        <f>_xlfn.XLOOKUP(OrderData[[#This Row],[Customer ID]],Table2_1[Customer ID],Table2_1[Country])</f>
        <v>United States</v>
      </c>
      <c r="K722" s="2" t="str" cm="1">
        <f t="array" ref="K722">_xlfn.XLOOKUP(OrderData[[#This Row],[Customer ID]],Table2_1[[#All],[Customer ID]],Table2_1[[#All],[Loyalty Card]])</f>
        <v>Yes</v>
      </c>
      <c r="L722" s="2" t="str">
        <f>_xlfn.XLOOKUP(OrderData[[#This Row],[Product ID]],products!A:A,products!C:C)</f>
        <v>D</v>
      </c>
      <c r="M722" s="2">
        <f>_xlfn.XLOOKUP(OrderData[[#This Row],[Product ID]],products!A:A,products!D:D)</f>
        <v>0.5</v>
      </c>
    </row>
    <row r="723" spans="1:13" x14ac:dyDescent="0.25">
      <c r="A723" s="2" t="s">
        <v>1414</v>
      </c>
      <c r="B723" s="3">
        <v>44479</v>
      </c>
      <c r="C723" s="2" t="s">
        <v>1415</v>
      </c>
      <c r="D723" t="s">
        <v>175</v>
      </c>
      <c r="E723" s="2" t="str" cm="1">
        <f t="array" ref="E723">_xlfn.XLOOKUP(OrderData[[#This Row],[Customer ID]],Table2_1[[#All],[Customer ID]],Table2_1[[#All],[Customer Name]])</f>
        <v>Niels Leake</v>
      </c>
      <c r="F723" s="2">
        <v>3</v>
      </c>
      <c r="G723" s="2" t="str">
        <f>VLOOKUP(OrderData[[#This Row],[Product ID]],products!A:B,2,0)</f>
        <v>Rob</v>
      </c>
      <c r="H723" s="2">
        <f>_xlfn.XLOOKUP(D723, products!A:A, products!E:E)</f>
        <v>2.9849999999999999</v>
      </c>
      <c r="I723" s="2">
        <f>OrderData[[#This Row],[Quantity]]*OrderData[[#This Row],[Unit Price]]</f>
        <v>8.9550000000000001</v>
      </c>
      <c r="J723" s="2" t="str">
        <f>_xlfn.XLOOKUP(OrderData[[#This Row],[Customer ID]],Table2_1[Customer ID],Table2_1[Country])</f>
        <v>United States</v>
      </c>
      <c r="K723" s="2" t="str" cm="1">
        <f t="array" ref="K723">_xlfn.XLOOKUP(OrderData[[#This Row],[Customer ID]],Table2_1[[#All],[Customer ID]],Table2_1[[#All],[Loyalty Card]])</f>
        <v>Yes</v>
      </c>
      <c r="L723" s="2" t="str">
        <f>_xlfn.XLOOKUP(OrderData[[#This Row],[Product ID]],products!A:A,products!C:C)</f>
        <v>M</v>
      </c>
      <c r="M723" s="2">
        <f>_xlfn.XLOOKUP(OrderData[[#This Row],[Product ID]],products!A:A,products!D:D)</f>
        <v>0.2</v>
      </c>
    </row>
    <row r="724" spans="1:13" x14ac:dyDescent="0.25">
      <c r="A724" s="2" t="s">
        <v>1416</v>
      </c>
      <c r="B724" s="3">
        <v>44620</v>
      </c>
      <c r="C724" s="2" t="s">
        <v>1417</v>
      </c>
      <c r="D724" t="s">
        <v>258</v>
      </c>
      <c r="E724" s="2" t="str" cm="1">
        <f t="array" ref="E724">_xlfn.XLOOKUP(OrderData[[#This Row],[Customer ID]],Table2_1[[#All],[Customer ID]],Table2_1[[#All],[Customer Name]])</f>
        <v>Hetti Measures</v>
      </c>
      <c r="F724" s="2">
        <v>2</v>
      </c>
      <c r="G724" s="2" t="str">
        <f>VLOOKUP(OrderData[[#This Row],[Product ID]],products!A:B,2,0)</f>
        <v>Exc</v>
      </c>
      <c r="H724" s="2">
        <f>_xlfn.XLOOKUP(D724, products!A:A, products!E:E)</f>
        <v>12.15</v>
      </c>
      <c r="I724" s="2">
        <f>OrderData[[#This Row],[Quantity]]*OrderData[[#This Row],[Unit Price]]</f>
        <v>24.3</v>
      </c>
      <c r="J724" s="2" t="str">
        <f>_xlfn.XLOOKUP(OrderData[[#This Row],[Customer ID]],Table2_1[Customer ID],Table2_1[Country])</f>
        <v>United States</v>
      </c>
      <c r="K724" s="2" t="str" cm="1">
        <f t="array" ref="K724">_xlfn.XLOOKUP(OrderData[[#This Row],[Customer ID]],Table2_1[[#All],[Customer ID]],Table2_1[[#All],[Loyalty Card]])</f>
        <v>No</v>
      </c>
      <c r="L724" s="2" t="str">
        <f>_xlfn.XLOOKUP(OrderData[[#This Row],[Product ID]],products!A:A,products!C:C)</f>
        <v>D</v>
      </c>
      <c r="M724" s="2">
        <f>_xlfn.XLOOKUP(OrderData[[#This Row],[Product ID]],products!A:A,products!D:D)</f>
        <v>1</v>
      </c>
    </row>
    <row r="725" spans="1:13" x14ac:dyDescent="0.25">
      <c r="A725" s="2" t="s">
        <v>1418</v>
      </c>
      <c r="B725" s="3">
        <v>44470</v>
      </c>
      <c r="C725" s="2" t="s">
        <v>1419</v>
      </c>
      <c r="D725" t="s">
        <v>125</v>
      </c>
      <c r="E725" s="2" t="str" cm="1">
        <f t="array" ref="E725">_xlfn.XLOOKUP(OrderData[[#This Row],[Customer ID]],Table2_1[[#All],[Customer ID]],Table2_1[[#All],[Customer Name]])</f>
        <v>Gay Eilhersen</v>
      </c>
      <c r="F725" s="2">
        <v>2</v>
      </c>
      <c r="G725" s="2" t="str">
        <f>VLOOKUP(OrderData[[#This Row],[Product ID]],products!A:B,2,0)</f>
        <v>Exc</v>
      </c>
      <c r="H725" s="2">
        <f>_xlfn.XLOOKUP(D725, products!A:A, products!E:E)</f>
        <v>31.624999999999996</v>
      </c>
      <c r="I725" s="2">
        <f>OrderData[[#This Row],[Quantity]]*OrderData[[#This Row],[Unit Price]]</f>
        <v>63.249999999999993</v>
      </c>
      <c r="J725" s="2" t="str">
        <f>_xlfn.XLOOKUP(OrderData[[#This Row],[Customer ID]],Table2_1[Customer ID],Table2_1[Country])</f>
        <v>United States</v>
      </c>
      <c r="K725" s="2" t="str" cm="1">
        <f t="array" ref="K725">_xlfn.XLOOKUP(OrderData[[#This Row],[Customer ID]],Table2_1[[#All],[Customer ID]],Table2_1[[#All],[Loyalty Card]])</f>
        <v>No</v>
      </c>
      <c r="L725" s="2" t="str">
        <f>_xlfn.XLOOKUP(OrderData[[#This Row],[Product ID]],products!A:A,products!C:C)</f>
        <v>M</v>
      </c>
      <c r="M725" s="2">
        <f>_xlfn.XLOOKUP(OrderData[[#This Row],[Product ID]],products!A:A,products!D:D)</f>
        <v>2.5</v>
      </c>
    </row>
    <row r="726" spans="1:13" x14ac:dyDescent="0.25">
      <c r="A726" s="2" t="s">
        <v>1420</v>
      </c>
      <c r="B726" s="3">
        <v>44076</v>
      </c>
      <c r="C726" s="2" t="s">
        <v>1421</v>
      </c>
      <c r="D726" t="s">
        <v>57</v>
      </c>
      <c r="E726" s="2" t="str" cm="1">
        <f t="array" ref="E726">_xlfn.XLOOKUP(OrderData[[#This Row],[Customer ID]],Table2_1[[#All],[Customer ID]],Table2_1[[#All],[Customer Name]])</f>
        <v>Nico Hubert</v>
      </c>
      <c r="F726" s="2">
        <v>2</v>
      </c>
      <c r="G726" s="2" t="str">
        <f>VLOOKUP(OrderData[[#This Row],[Product ID]],products!A:B,2,0)</f>
        <v>Ara</v>
      </c>
      <c r="H726" s="2">
        <f>_xlfn.XLOOKUP(D726, products!A:A, products!E:E)</f>
        <v>3.375</v>
      </c>
      <c r="I726" s="2">
        <f>OrderData[[#This Row],[Quantity]]*OrderData[[#This Row],[Unit Price]]</f>
        <v>6.75</v>
      </c>
      <c r="J726" s="2" t="str">
        <f>_xlfn.XLOOKUP(OrderData[[#This Row],[Customer ID]],Table2_1[Customer ID],Table2_1[Country])</f>
        <v>United States</v>
      </c>
      <c r="K726" s="2" t="str" cm="1">
        <f t="array" ref="K726">_xlfn.XLOOKUP(OrderData[[#This Row],[Customer ID]],Table2_1[[#All],[Customer ID]],Table2_1[[#All],[Loyalty Card]])</f>
        <v>Yes</v>
      </c>
      <c r="L726" s="2" t="str">
        <f>_xlfn.XLOOKUP(OrderData[[#This Row],[Product ID]],products!A:A,products!C:C)</f>
        <v>M</v>
      </c>
      <c r="M726" s="2">
        <f>_xlfn.XLOOKUP(OrderData[[#This Row],[Product ID]],products!A:A,products!D:D)</f>
        <v>0.2</v>
      </c>
    </row>
    <row r="727" spans="1:13" x14ac:dyDescent="0.25">
      <c r="A727" s="2" t="s">
        <v>1422</v>
      </c>
      <c r="B727" s="3">
        <v>44043</v>
      </c>
      <c r="C727" s="2" t="s">
        <v>1423</v>
      </c>
      <c r="D727" t="s">
        <v>128</v>
      </c>
      <c r="E727" s="2" t="str" cm="1">
        <f t="array" ref="E727">_xlfn.XLOOKUP(OrderData[[#This Row],[Customer ID]],Table2_1[[#All],[Customer ID]],Table2_1[[#All],[Customer Name]])</f>
        <v>Cristina Aleixo</v>
      </c>
      <c r="F727" s="2">
        <v>6</v>
      </c>
      <c r="G727" s="2" t="str">
        <f>VLOOKUP(OrderData[[#This Row],[Product ID]],products!A:B,2,0)</f>
        <v>Ara</v>
      </c>
      <c r="H727" s="2">
        <f>_xlfn.XLOOKUP(D727, products!A:A, products!E:E)</f>
        <v>3.8849999999999998</v>
      </c>
      <c r="I727" s="2">
        <f>OrderData[[#This Row],[Quantity]]*OrderData[[#This Row],[Unit Price]]</f>
        <v>23.31</v>
      </c>
      <c r="J727" s="2" t="str">
        <f>_xlfn.XLOOKUP(OrderData[[#This Row],[Customer ID]],Table2_1[Customer ID],Table2_1[Country])</f>
        <v>United States</v>
      </c>
      <c r="K727" s="2" t="str" cm="1">
        <f t="array" ref="K727">_xlfn.XLOOKUP(OrderData[[#This Row],[Customer ID]],Table2_1[[#All],[Customer ID]],Table2_1[[#All],[Loyalty Card]])</f>
        <v>No</v>
      </c>
      <c r="L727" s="2" t="str">
        <f>_xlfn.XLOOKUP(OrderData[[#This Row],[Product ID]],products!A:A,products!C:C)</f>
        <v>L</v>
      </c>
      <c r="M727" s="2">
        <f>_xlfn.XLOOKUP(OrderData[[#This Row],[Product ID]],products!A:A,products!D:D)</f>
        <v>0.2</v>
      </c>
    </row>
    <row r="728" spans="1:13" x14ac:dyDescent="0.25">
      <c r="A728" s="2" t="s">
        <v>1424</v>
      </c>
      <c r="B728" s="3">
        <v>44571</v>
      </c>
      <c r="C728" s="2" t="s">
        <v>1425</v>
      </c>
      <c r="D728" t="s">
        <v>117</v>
      </c>
      <c r="E728" s="2" t="str" cm="1">
        <f t="array" ref="E728">_xlfn.XLOOKUP(OrderData[[#This Row],[Customer ID]],Table2_1[[#All],[Customer ID]],Table2_1[[#All],[Customer Name]])</f>
        <v>Derrek Allpress</v>
      </c>
      <c r="F728" s="2">
        <v>4</v>
      </c>
      <c r="G728" s="2" t="str">
        <f>VLOOKUP(OrderData[[#This Row],[Product ID]],products!A:B,2,0)</f>
        <v>Lib</v>
      </c>
      <c r="H728" s="2">
        <f>_xlfn.XLOOKUP(D728, products!A:A, products!E:E)</f>
        <v>36.454999999999998</v>
      </c>
      <c r="I728" s="2">
        <f>OrderData[[#This Row],[Quantity]]*OrderData[[#This Row],[Unit Price]]</f>
        <v>145.82</v>
      </c>
      <c r="J728" s="2" t="str">
        <f>_xlfn.XLOOKUP(OrderData[[#This Row],[Customer ID]],Table2_1[Customer ID],Table2_1[Country])</f>
        <v>United States</v>
      </c>
      <c r="K728" s="2" t="str" cm="1">
        <f t="array" ref="K728">_xlfn.XLOOKUP(OrderData[[#This Row],[Customer ID]],Table2_1[[#All],[Customer ID]],Table2_1[[#All],[Loyalty Card]])</f>
        <v>No</v>
      </c>
      <c r="L728" s="2" t="str">
        <f>_xlfn.XLOOKUP(OrderData[[#This Row],[Product ID]],products!A:A,products!C:C)</f>
        <v>L</v>
      </c>
      <c r="M728" s="2">
        <f>_xlfn.XLOOKUP(OrderData[[#This Row],[Product ID]],products!A:A,products!D:D)</f>
        <v>2.5</v>
      </c>
    </row>
    <row r="729" spans="1:13" x14ac:dyDescent="0.25">
      <c r="A729" s="2" t="s">
        <v>1426</v>
      </c>
      <c r="B729" s="3">
        <v>44264</v>
      </c>
      <c r="C729" s="2" t="s">
        <v>1427</v>
      </c>
      <c r="D729" t="s">
        <v>35</v>
      </c>
      <c r="E729" s="2" t="str" cm="1">
        <f t="array" ref="E729">_xlfn.XLOOKUP(OrderData[[#This Row],[Customer ID]],Table2_1[[#All],[Customer ID]],Table2_1[[#All],[Customer Name]])</f>
        <v>Rikki Tomkowicz</v>
      </c>
      <c r="F729" s="2">
        <v>5</v>
      </c>
      <c r="G729" s="2" t="str">
        <f>VLOOKUP(OrderData[[#This Row],[Product ID]],products!A:B,2,0)</f>
        <v>Rob</v>
      </c>
      <c r="H729" s="2">
        <f>_xlfn.XLOOKUP(D729, products!A:A, products!E:E)</f>
        <v>5.97</v>
      </c>
      <c r="I729" s="2">
        <f>OrderData[[#This Row],[Quantity]]*OrderData[[#This Row],[Unit Price]]</f>
        <v>29.849999999999998</v>
      </c>
      <c r="J729" s="2" t="str">
        <f>_xlfn.XLOOKUP(OrderData[[#This Row],[Customer ID]],Table2_1[Customer ID],Table2_1[Country])</f>
        <v>Ireland</v>
      </c>
      <c r="K729" s="2" t="str" cm="1">
        <f t="array" ref="K729">_xlfn.XLOOKUP(OrderData[[#This Row],[Customer ID]],Table2_1[[#All],[Customer ID]],Table2_1[[#All],[Loyalty Card]])</f>
        <v>Yes</v>
      </c>
      <c r="L729" s="2" t="str">
        <f>_xlfn.XLOOKUP(OrderData[[#This Row],[Product ID]],products!A:A,products!C:C)</f>
        <v>M</v>
      </c>
      <c r="M729" s="2">
        <f>_xlfn.XLOOKUP(OrderData[[#This Row],[Product ID]],products!A:A,products!D:D)</f>
        <v>0.5</v>
      </c>
    </row>
    <row r="730" spans="1:13" x14ac:dyDescent="0.25">
      <c r="A730" s="2" t="s">
        <v>1428</v>
      </c>
      <c r="B730" s="3">
        <v>44155</v>
      </c>
      <c r="C730" s="2" t="s">
        <v>1429</v>
      </c>
      <c r="D730" t="s">
        <v>29</v>
      </c>
      <c r="E730" s="2" t="str" cm="1">
        <f t="array" ref="E730">_xlfn.XLOOKUP(OrderData[[#This Row],[Customer ID]],Table2_1[[#All],[Customer ID]],Table2_1[[#All],[Customer Name]])</f>
        <v>Rochette Huscroft</v>
      </c>
      <c r="F730" s="2">
        <v>3</v>
      </c>
      <c r="G730" s="2" t="str">
        <f>VLOOKUP(OrderData[[#This Row],[Product ID]],products!A:B,2,0)</f>
        <v>Exc</v>
      </c>
      <c r="H730" s="2">
        <f>_xlfn.XLOOKUP(D730, products!A:A, products!E:E)</f>
        <v>7.29</v>
      </c>
      <c r="I730" s="2">
        <f>OrderData[[#This Row],[Quantity]]*OrderData[[#This Row],[Unit Price]]</f>
        <v>21.87</v>
      </c>
      <c r="J730" s="2" t="str">
        <f>_xlfn.XLOOKUP(OrderData[[#This Row],[Customer ID]],Table2_1[Customer ID],Table2_1[Country])</f>
        <v>United States</v>
      </c>
      <c r="K730" s="2" t="str" cm="1">
        <f t="array" ref="K730">_xlfn.XLOOKUP(OrderData[[#This Row],[Customer ID]],Table2_1[[#All],[Customer ID]],Table2_1[[#All],[Loyalty Card]])</f>
        <v>Yes</v>
      </c>
      <c r="L730" s="2" t="str">
        <f>_xlfn.XLOOKUP(OrderData[[#This Row],[Product ID]],products!A:A,products!C:C)</f>
        <v>D</v>
      </c>
      <c r="M730" s="2">
        <f>_xlfn.XLOOKUP(OrderData[[#This Row],[Product ID]],products!A:A,products!D:D)</f>
        <v>0.5</v>
      </c>
    </row>
    <row r="731" spans="1:13" x14ac:dyDescent="0.25">
      <c r="A731" s="2" t="s">
        <v>1430</v>
      </c>
      <c r="B731" s="3">
        <v>44634</v>
      </c>
      <c r="C731" s="2" t="s">
        <v>1431</v>
      </c>
      <c r="D731" t="s">
        <v>90</v>
      </c>
      <c r="E731" s="2" t="str" cm="1">
        <f t="array" ref="E731">_xlfn.XLOOKUP(OrderData[[#This Row],[Customer ID]],Table2_1[[#All],[Customer ID]],Table2_1[[#All],[Customer Name]])</f>
        <v>Selle Scurrer</v>
      </c>
      <c r="F731" s="2">
        <v>1</v>
      </c>
      <c r="G731" s="2" t="str">
        <f>VLOOKUP(OrderData[[#This Row],[Product ID]],products!A:B,2,0)</f>
        <v>Lib</v>
      </c>
      <c r="H731" s="2">
        <f>_xlfn.XLOOKUP(D731, products!A:A, products!E:E)</f>
        <v>4.3650000000000002</v>
      </c>
      <c r="I731" s="2">
        <f>OrderData[[#This Row],[Quantity]]*OrderData[[#This Row],[Unit Price]]</f>
        <v>4.3650000000000002</v>
      </c>
      <c r="J731" s="2" t="str">
        <f>_xlfn.XLOOKUP(OrderData[[#This Row],[Customer ID]],Table2_1[Customer ID],Table2_1[Country])</f>
        <v>United Kingdom</v>
      </c>
      <c r="K731" s="2" t="str" cm="1">
        <f t="array" ref="K731">_xlfn.XLOOKUP(OrderData[[#This Row],[Customer ID]],Table2_1[[#All],[Customer ID]],Table2_1[[#All],[Loyalty Card]])</f>
        <v>No</v>
      </c>
      <c r="L731" s="2" t="str">
        <f>_xlfn.XLOOKUP(OrderData[[#This Row],[Product ID]],products!A:A,products!C:C)</f>
        <v>M</v>
      </c>
      <c r="M731" s="2">
        <f>_xlfn.XLOOKUP(OrderData[[#This Row],[Product ID]],products!A:A,products!D:D)</f>
        <v>0.2</v>
      </c>
    </row>
    <row r="732" spans="1:13" x14ac:dyDescent="0.25">
      <c r="A732" s="2" t="s">
        <v>1432</v>
      </c>
      <c r="B732" s="3">
        <v>43475</v>
      </c>
      <c r="C732" s="2" t="s">
        <v>1433</v>
      </c>
      <c r="D732" t="s">
        <v>117</v>
      </c>
      <c r="E732" s="2" t="str" cm="1">
        <f t="array" ref="E732">_xlfn.XLOOKUP(OrderData[[#This Row],[Customer ID]],Table2_1[[#All],[Customer ID]],Table2_1[[#All],[Customer Name]])</f>
        <v>Andie Rudram</v>
      </c>
      <c r="F732" s="2">
        <v>1</v>
      </c>
      <c r="G732" s="2" t="str">
        <f>VLOOKUP(OrderData[[#This Row],[Product ID]],products!A:B,2,0)</f>
        <v>Lib</v>
      </c>
      <c r="H732" s="2">
        <f>_xlfn.XLOOKUP(D732, products!A:A, products!E:E)</f>
        <v>36.454999999999998</v>
      </c>
      <c r="I732" s="2">
        <f>OrderData[[#This Row],[Quantity]]*OrderData[[#This Row],[Unit Price]]</f>
        <v>36.454999999999998</v>
      </c>
      <c r="J732" s="2" t="str">
        <f>_xlfn.XLOOKUP(OrderData[[#This Row],[Customer ID]],Table2_1[Customer ID],Table2_1[Country])</f>
        <v>United States</v>
      </c>
      <c r="K732" s="2" t="str" cm="1">
        <f t="array" ref="K732">_xlfn.XLOOKUP(OrderData[[#This Row],[Customer ID]],Table2_1[[#All],[Customer ID]],Table2_1[[#All],[Loyalty Card]])</f>
        <v>No</v>
      </c>
      <c r="L732" s="2" t="str">
        <f>_xlfn.XLOOKUP(OrderData[[#This Row],[Product ID]],products!A:A,products!C:C)</f>
        <v>L</v>
      </c>
      <c r="M732" s="2">
        <f>_xlfn.XLOOKUP(OrderData[[#This Row],[Product ID]],products!A:A,products!D:D)</f>
        <v>2.5</v>
      </c>
    </row>
    <row r="733" spans="1:13" x14ac:dyDescent="0.25">
      <c r="A733" s="2" t="s">
        <v>1434</v>
      </c>
      <c r="B733" s="3">
        <v>44222</v>
      </c>
      <c r="C733" s="2" t="s">
        <v>1435</v>
      </c>
      <c r="D733" t="s">
        <v>51</v>
      </c>
      <c r="E733" s="2" t="str" cm="1">
        <f t="array" ref="E733">_xlfn.XLOOKUP(OrderData[[#This Row],[Customer ID]],Table2_1[[#All],[Customer ID]],Table2_1[[#All],[Customer Name]])</f>
        <v>Leta Clarricoates</v>
      </c>
      <c r="F733" s="2">
        <v>4</v>
      </c>
      <c r="G733" s="2" t="str">
        <f>VLOOKUP(OrderData[[#This Row],[Product ID]],products!A:B,2,0)</f>
        <v>Lib</v>
      </c>
      <c r="H733" s="2">
        <f>_xlfn.XLOOKUP(D733, products!A:A, products!E:E)</f>
        <v>3.8849999999999998</v>
      </c>
      <c r="I733" s="2">
        <f>OrderData[[#This Row],[Quantity]]*OrderData[[#This Row],[Unit Price]]</f>
        <v>15.54</v>
      </c>
      <c r="J733" s="2" t="str">
        <f>_xlfn.XLOOKUP(OrderData[[#This Row],[Customer ID]],Table2_1[Customer ID],Table2_1[Country])</f>
        <v>United States</v>
      </c>
      <c r="K733" s="2" t="str" cm="1">
        <f t="array" ref="K733">_xlfn.XLOOKUP(OrderData[[#This Row],[Customer ID]],Table2_1[[#All],[Customer ID]],Table2_1[[#All],[Loyalty Card]])</f>
        <v>Yes</v>
      </c>
      <c r="L733" s="2" t="str">
        <f>_xlfn.XLOOKUP(OrderData[[#This Row],[Product ID]],products!A:A,products!C:C)</f>
        <v>D</v>
      </c>
      <c r="M733" s="2">
        <f>_xlfn.XLOOKUP(OrderData[[#This Row],[Product ID]],products!A:A,products!D:D)</f>
        <v>0.2</v>
      </c>
    </row>
    <row r="734" spans="1:13" x14ac:dyDescent="0.25">
      <c r="A734" s="2" t="s">
        <v>1436</v>
      </c>
      <c r="B734" s="3">
        <v>44312</v>
      </c>
      <c r="C734" s="2" t="s">
        <v>1437</v>
      </c>
      <c r="D734" t="s">
        <v>267</v>
      </c>
      <c r="E734" s="2" t="str" cm="1">
        <f t="array" ref="E734">_xlfn.XLOOKUP(OrderData[[#This Row],[Customer ID]],Table2_1[[#All],[Customer ID]],Table2_1[[#All],[Customer Name]])</f>
        <v>Jacquelyn Maha</v>
      </c>
      <c r="F734" s="2">
        <v>2</v>
      </c>
      <c r="G734" s="2" t="str">
        <f>VLOOKUP(OrderData[[#This Row],[Product ID]],products!A:B,2,0)</f>
        <v>Exc</v>
      </c>
      <c r="H734" s="2">
        <f>_xlfn.XLOOKUP(D734, products!A:A, products!E:E)</f>
        <v>4.4550000000000001</v>
      </c>
      <c r="I734" s="2">
        <f>OrderData[[#This Row],[Quantity]]*OrderData[[#This Row],[Unit Price]]</f>
        <v>8.91</v>
      </c>
      <c r="J734" s="2" t="str">
        <f>_xlfn.XLOOKUP(OrderData[[#This Row],[Customer ID]],Table2_1[Customer ID],Table2_1[Country])</f>
        <v>United States</v>
      </c>
      <c r="K734" s="2" t="str" cm="1">
        <f t="array" ref="K734">_xlfn.XLOOKUP(OrderData[[#This Row],[Customer ID]],Table2_1[[#All],[Customer ID]],Table2_1[[#All],[Loyalty Card]])</f>
        <v>No</v>
      </c>
      <c r="L734" s="2" t="str">
        <f>_xlfn.XLOOKUP(OrderData[[#This Row],[Product ID]],products!A:A,products!C:C)</f>
        <v>L</v>
      </c>
      <c r="M734" s="2">
        <f>_xlfn.XLOOKUP(OrderData[[#This Row],[Product ID]],products!A:A,products!D:D)</f>
        <v>0.2</v>
      </c>
    </row>
    <row r="735" spans="1:13" x14ac:dyDescent="0.25">
      <c r="A735" s="2" t="s">
        <v>1438</v>
      </c>
      <c r="B735" s="3">
        <v>44565</v>
      </c>
      <c r="C735" s="2" t="s">
        <v>1439</v>
      </c>
      <c r="D735" t="s">
        <v>210</v>
      </c>
      <c r="E735" s="2" t="str" cm="1">
        <f t="array" ref="E735">_xlfn.XLOOKUP(OrderData[[#This Row],[Customer ID]],Table2_1[[#All],[Customer ID]],Table2_1[[#All],[Customer Name]])</f>
        <v>Glory Clemon</v>
      </c>
      <c r="F735" s="2">
        <v>3</v>
      </c>
      <c r="G735" s="2" t="str">
        <f>VLOOKUP(OrderData[[#This Row],[Product ID]],products!A:B,2,0)</f>
        <v>Lib</v>
      </c>
      <c r="H735" s="2">
        <f>_xlfn.XLOOKUP(D735, products!A:A, products!E:E)</f>
        <v>33.464999999999996</v>
      </c>
      <c r="I735" s="2">
        <f>OrderData[[#This Row],[Quantity]]*OrderData[[#This Row],[Unit Price]]</f>
        <v>100.39499999999998</v>
      </c>
      <c r="J735" s="2" t="str">
        <f>_xlfn.XLOOKUP(OrderData[[#This Row],[Customer ID]],Table2_1[Customer ID],Table2_1[Country])</f>
        <v>United States</v>
      </c>
      <c r="K735" s="2" t="str" cm="1">
        <f t="array" ref="K735">_xlfn.XLOOKUP(OrderData[[#This Row],[Customer ID]],Table2_1[[#All],[Customer ID]],Table2_1[[#All],[Loyalty Card]])</f>
        <v>Yes</v>
      </c>
      <c r="L735" s="2" t="str">
        <f>_xlfn.XLOOKUP(OrderData[[#This Row],[Product ID]],products!A:A,products!C:C)</f>
        <v>M</v>
      </c>
      <c r="M735" s="2">
        <f>_xlfn.XLOOKUP(OrderData[[#This Row],[Product ID]],products!A:A,products!D:D)</f>
        <v>2.5</v>
      </c>
    </row>
    <row r="736" spans="1:13" x14ac:dyDescent="0.25">
      <c r="A736" s="2" t="s">
        <v>1440</v>
      </c>
      <c r="B736" s="3">
        <v>43697</v>
      </c>
      <c r="C736" s="2" t="s">
        <v>1441</v>
      </c>
      <c r="D736" t="s">
        <v>114</v>
      </c>
      <c r="E736" s="2" t="str" cm="1">
        <f t="array" ref="E736">_xlfn.XLOOKUP(OrderData[[#This Row],[Customer ID]],Table2_1[[#All],[Customer ID]],Table2_1[[#All],[Customer Name]])</f>
        <v>Alica Kift</v>
      </c>
      <c r="F736" s="2">
        <v>5</v>
      </c>
      <c r="G736" s="2" t="str">
        <f>VLOOKUP(OrderData[[#This Row],[Product ID]],products!A:B,2,0)</f>
        <v>Rob</v>
      </c>
      <c r="H736" s="2">
        <f>_xlfn.XLOOKUP(D736, products!A:A, products!E:E)</f>
        <v>2.6849999999999996</v>
      </c>
      <c r="I736" s="2">
        <f>OrderData[[#This Row],[Quantity]]*OrderData[[#This Row],[Unit Price]]</f>
        <v>13.424999999999997</v>
      </c>
      <c r="J736" s="2" t="str">
        <f>_xlfn.XLOOKUP(OrderData[[#This Row],[Customer ID]],Table2_1[Customer ID],Table2_1[Country])</f>
        <v>United States</v>
      </c>
      <c r="K736" s="2" t="str" cm="1">
        <f t="array" ref="K736">_xlfn.XLOOKUP(OrderData[[#This Row],[Customer ID]],Table2_1[[#All],[Customer ID]],Table2_1[[#All],[Loyalty Card]])</f>
        <v>No</v>
      </c>
      <c r="L736" s="2" t="str">
        <f>_xlfn.XLOOKUP(OrderData[[#This Row],[Product ID]],products!A:A,products!C:C)</f>
        <v>D</v>
      </c>
      <c r="M736" s="2">
        <f>_xlfn.XLOOKUP(OrderData[[#This Row],[Product ID]],products!A:A,products!D:D)</f>
        <v>0.2</v>
      </c>
    </row>
    <row r="737" spans="1:13" x14ac:dyDescent="0.25">
      <c r="A737" s="2" t="s">
        <v>1442</v>
      </c>
      <c r="B737" s="3">
        <v>44757</v>
      </c>
      <c r="C737" s="2" t="s">
        <v>1443</v>
      </c>
      <c r="D737" t="s">
        <v>64</v>
      </c>
      <c r="E737" s="2" t="str" cm="1">
        <f t="array" ref="E737">_xlfn.XLOOKUP(OrderData[[#This Row],[Customer ID]],Table2_1[[#All],[Customer ID]],Table2_1[[#All],[Customer Name]])</f>
        <v>Babb Pollins</v>
      </c>
      <c r="F737" s="2">
        <v>6</v>
      </c>
      <c r="G737" s="2" t="str">
        <f>VLOOKUP(OrderData[[#This Row],[Product ID]],products!A:B,2,0)</f>
        <v>Exc</v>
      </c>
      <c r="H737" s="2">
        <f>_xlfn.XLOOKUP(D737, products!A:A, products!E:E)</f>
        <v>3.645</v>
      </c>
      <c r="I737" s="2">
        <f>OrderData[[#This Row],[Quantity]]*OrderData[[#This Row],[Unit Price]]</f>
        <v>21.87</v>
      </c>
      <c r="J737" s="2" t="str">
        <f>_xlfn.XLOOKUP(OrderData[[#This Row],[Customer ID]],Table2_1[Customer ID],Table2_1[Country])</f>
        <v>United States</v>
      </c>
      <c r="K737" s="2" t="str" cm="1">
        <f t="array" ref="K737">_xlfn.XLOOKUP(OrderData[[#This Row],[Customer ID]],Table2_1[[#All],[Customer ID]],Table2_1[[#All],[Loyalty Card]])</f>
        <v>No</v>
      </c>
      <c r="L737" s="2" t="str">
        <f>_xlfn.XLOOKUP(OrderData[[#This Row],[Product ID]],products!A:A,products!C:C)</f>
        <v>D</v>
      </c>
      <c r="M737" s="2">
        <f>_xlfn.XLOOKUP(OrderData[[#This Row],[Product ID]],products!A:A,products!D:D)</f>
        <v>0.2</v>
      </c>
    </row>
    <row r="738" spans="1:13" x14ac:dyDescent="0.25">
      <c r="A738" s="2" t="s">
        <v>1444</v>
      </c>
      <c r="B738" s="3">
        <v>43508</v>
      </c>
      <c r="C738" s="2" t="s">
        <v>1445</v>
      </c>
      <c r="D738" t="s">
        <v>26</v>
      </c>
      <c r="E738" s="2" t="str" cm="1">
        <f t="array" ref="E738">_xlfn.XLOOKUP(OrderData[[#This Row],[Customer ID]],Table2_1[[#All],[Customer ID]],Table2_1[[#All],[Customer Name]])</f>
        <v>Jarret Toye</v>
      </c>
      <c r="F738" s="2">
        <v>2</v>
      </c>
      <c r="G738" s="2" t="str">
        <f>VLOOKUP(OrderData[[#This Row],[Product ID]],products!A:B,2,0)</f>
        <v>Lib</v>
      </c>
      <c r="H738" s="2">
        <f>_xlfn.XLOOKUP(D738, products!A:A, products!E:E)</f>
        <v>12.95</v>
      </c>
      <c r="I738" s="2">
        <f>OrderData[[#This Row],[Quantity]]*OrderData[[#This Row],[Unit Price]]</f>
        <v>25.9</v>
      </c>
      <c r="J738" s="2" t="str">
        <f>_xlfn.XLOOKUP(OrderData[[#This Row],[Customer ID]],Table2_1[Customer ID],Table2_1[Country])</f>
        <v>Ireland</v>
      </c>
      <c r="K738" s="2" t="str" cm="1">
        <f t="array" ref="K738">_xlfn.XLOOKUP(OrderData[[#This Row],[Customer ID]],Table2_1[[#All],[Customer ID]],Table2_1[[#All],[Loyalty Card]])</f>
        <v>Yes</v>
      </c>
      <c r="L738" s="2" t="str">
        <f>_xlfn.XLOOKUP(OrderData[[#This Row],[Product ID]],products!A:A,products!C:C)</f>
        <v>D</v>
      </c>
      <c r="M738" s="2">
        <f>_xlfn.XLOOKUP(OrderData[[#This Row],[Product ID]],products!A:A,products!D:D)</f>
        <v>1</v>
      </c>
    </row>
    <row r="739" spans="1:13" x14ac:dyDescent="0.25">
      <c r="A739" s="2" t="s">
        <v>1446</v>
      </c>
      <c r="B739" s="3">
        <v>44447</v>
      </c>
      <c r="C739" s="2" t="s">
        <v>1447</v>
      </c>
      <c r="D739" t="s">
        <v>74</v>
      </c>
      <c r="E739" s="2" t="str" cm="1">
        <f t="array" ref="E739">_xlfn.XLOOKUP(OrderData[[#This Row],[Customer ID]],Table2_1[[#All],[Customer ID]],Table2_1[[#All],[Customer Name]])</f>
        <v>Carlie Linskill</v>
      </c>
      <c r="F739" s="2">
        <v>5</v>
      </c>
      <c r="G739" s="2" t="str">
        <f>VLOOKUP(OrderData[[#This Row],[Product ID]],products!A:B,2,0)</f>
        <v>Ara</v>
      </c>
      <c r="H739" s="2">
        <f>_xlfn.XLOOKUP(D739, products!A:A, products!E:E)</f>
        <v>11.25</v>
      </c>
      <c r="I739" s="2">
        <f>OrderData[[#This Row],[Quantity]]*OrderData[[#This Row],[Unit Price]]</f>
        <v>56.25</v>
      </c>
      <c r="J739" s="2" t="str">
        <f>_xlfn.XLOOKUP(OrderData[[#This Row],[Customer ID]],Table2_1[Customer ID],Table2_1[Country])</f>
        <v>United States</v>
      </c>
      <c r="K739" s="2" t="str" cm="1">
        <f t="array" ref="K739">_xlfn.XLOOKUP(OrderData[[#This Row],[Customer ID]],Table2_1[[#All],[Customer ID]],Table2_1[[#All],[Loyalty Card]])</f>
        <v>No</v>
      </c>
      <c r="L739" s="2" t="str">
        <f>_xlfn.XLOOKUP(OrderData[[#This Row],[Product ID]],products!A:A,products!C:C)</f>
        <v>M</v>
      </c>
      <c r="M739" s="2">
        <f>_xlfn.XLOOKUP(OrderData[[#This Row],[Product ID]],products!A:A,products!D:D)</f>
        <v>1</v>
      </c>
    </row>
    <row r="740" spans="1:13" x14ac:dyDescent="0.25">
      <c r="A740" s="2" t="s">
        <v>1448</v>
      </c>
      <c r="B740" s="3">
        <v>43812</v>
      </c>
      <c r="C740" s="2" t="s">
        <v>1449</v>
      </c>
      <c r="D740" t="s">
        <v>195</v>
      </c>
      <c r="E740" s="2" t="str" cm="1">
        <f t="array" ref="E740">_xlfn.XLOOKUP(OrderData[[#This Row],[Customer ID]],Table2_1[[#All],[Customer ID]],Table2_1[[#All],[Customer Name]])</f>
        <v>Natal Vigrass</v>
      </c>
      <c r="F740" s="2">
        <v>3</v>
      </c>
      <c r="G740" s="2" t="str">
        <f>VLOOKUP(OrderData[[#This Row],[Product ID]],products!A:B,2,0)</f>
        <v>Rob</v>
      </c>
      <c r="H740" s="2">
        <f>_xlfn.XLOOKUP(D740, products!A:A, products!E:E)</f>
        <v>3.5849999999999995</v>
      </c>
      <c r="I740" s="2">
        <f>OrderData[[#This Row],[Quantity]]*OrderData[[#This Row],[Unit Price]]</f>
        <v>10.754999999999999</v>
      </c>
      <c r="J740" s="2" t="str">
        <f>_xlfn.XLOOKUP(OrderData[[#This Row],[Customer ID]],Table2_1[Customer ID],Table2_1[Country])</f>
        <v>United Kingdom</v>
      </c>
      <c r="K740" s="2" t="str" cm="1">
        <f t="array" ref="K740">_xlfn.XLOOKUP(OrderData[[#This Row],[Customer ID]],Table2_1[[#All],[Customer ID]],Table2_1[[#All],[Loyalty Card]])</f>
        <v>No</v>
      </c>
      <c r="L740" s="2" t="str">
        <f>_xlfn.XLOOKUP(OrderData[[#This Row],[Product ID]],products!A:A,products!C:C)</f>
        <v>L</v>
      </c>
      <c r="M740" s="2">
        <f>_xlfn.XLOOKUP(OrderData[[#This Row],[Product ID]],products!A:A,products!D:D)</f>
        <v>0.2</v>
      </c>
    </row>
    <row r="741" spans="1:13" x14ac:dyDescent="0.25">
      <c r="A741" s="2" t="s">
        <v>1450</v>
      </c>
      <c r="B741" s="3">
        <v>44433</v>
      </c>
      <c r="C741" s="2" t="s">
        <v>1357</v>
      </c>
      <c r="D741" t="s">
        <v>64</v>
      </c>
      <c r="E741" s="2" t="str" cm="1">
        <f t="array" ref="E741">_xlfn.XLOOKUP(OrderData[[#This Row],[Customer ID]],Table2_1[[#All],[Customer ID]],Table2_1[[#All],[Customer Name]])</f>
        <v>Jimmy Dymoke</v>
      </c>
      <c r="F741" s="2">
        <v>5</v>
      </c>
      <c r="G741" s="2" t="str">
        <f>VLOOKUP(OrderData[[#This Row],[Product ID]],products!A:B,2,0)</f>
        <v>Exc</v>
      </c>
      <c r="H741" s="2">
        <f>_xlfn.XLOOKUP(D741, products!A:A, products!E:E)</f>
        <v>3.645</v>
      </c>
      <c r="I741" s="2">
        <f>OrderData[[#This Row],[Quantity]]*OrderData[[#This Row],[Unit Price]]</f>
        <v>18.225000000000001</v>
      </c>
      <c r="J741" s="2" t="str">
        <f>_xlfn.XLOOKUP(OrderData[[#This Row],[Customer ID]],Table2_1[Customer ID],Table2_1[Country])</f>
        <v>Ireland</v>
      </c>
      <c r="K741" s="2" t="str" cm="1">
        <f t="array" ref="K741">_xlfn.XLOOKUP(OrderData[[#This Row],[Customer ID]],Table2_1[[#All],[Customer ID]],Table2_1[[#All],[Loyalty Card]])</f>
        <v>No</v>
      </c>
      <c r="L741" s="2" t="str">
        <f>_xlfn.XLOOKUP(OrderData[[#This Row],[Product ID]],products!A:A,products!C:C)</f>
        <v>D</v>
      </c>
      <c r="M741" s="2">
        <f>_xlfn.XLOOKUP(OrderData[[#This Row],[Product ID]],products!A:A,products!D:D)</f>
        <v>0.2</v>
      </c>
    </row>
    <row r="742" spans="1:13" x14ac:dyDescent="0.25">
      <c r="A742" s="2" t="s">
        <v>1451</v>
      </c>
      <c r="B742" s="3">
        <v>44643</v>
      </c>
      <c r="C742" s="2" t="s">
        <v>1452</v>
      </c>
      <c r="D742" t="s">
        <v>170</v>
      </c>
      <c r="E742" s="2" t="str" cm="1">
        <f t="array" ref="E742">_xlfn.XLOOKUP(OrderData[[#This Row],[Customer ID]],Table2_1[[#All],[Customer ID]],Table2_1[[#All],[Customer Name]])</f>
        <v>Kandace Cragell</v>
      </c>
      <c r="F742" s="2">
        <v>4</v>
      </c>
      <c r="G742" s="2" t="str">
        <f>VLOOKUP(OrderData[[#This Row],[Product ID]],products!A:B,2,0)</f>
        <v>Rob</v>
      </c>
      <c r="H742" s="2">
        <f>_xlfn.XLOOKUP(D742, products!A:A, products!E:E)</f>
        <v>7.169999999999999</v>
      </c>
      <c r="I742" s="2">
        <f>OrderData[[#This Row],[Quantity]]*OrderData[[#This Row],[Unit Price]]</f>
        <v>28.679999999999996</v>
      </c>
      <c r="J742" s="2" t="str">
        <f>_xlfn.XLOOKUP(OrderData[[#This Row],[Customer ID]],Table2_1[Customer ID],Table2_1[Country])</f>
        <v>Ireland</v>
      </c>
      <c r="K742" s="2" t="str" cm="1">
        <f t="array" ref="K742">_xlfn.XLOOKUP(OrderData[[#This Row],[Customer ID]],Table2_1[[#All],[Customer ID]],Table2_1[[#All],[Loyalty Card]])</f>
        <v>No</v>
      </c>
      <c r="L742" s="2" t="str">
        <f>_xlfn.XLOOKUP(OrderData[[#This Row],[Product ID]],products!A:A,products!C:C)</f>
        <v>L</v>
      </c>
      <c r="M742" s="2">
        <f>_xlfn.XLOOKUP(OrderData[[#This Row],[Product ID]],products!A:A,products!D:D)</f>
        <v>0.5</v>
      </c>
    </row>
    <row r="743" spans="1:13" x14ac:dyDescent="0.25">
      <c r="A743" s="2" t="s">
        <v>1453</v>
      </c>
      <c r="B743" s="3">
        <v>43566</v>
      </c>
      <c r="C743" s="2" t="s">
        <v>1454</v>
      </c>
      <c r="D743" t="s">
        <v>90</v>
      </c>
      <c r="E743" s="2" t="str" cm="1">
        <f t="array" ref="E743">_xlfn.XLOOKUP(OrderData[[#This Row],[Customer ID]],Table2_1[[#All],[Customer ID]],Table2_1[[#All],[Customer Name]])</f>
        <v>Lyon Ibert</v>
      </c>
      <c r="F743" s="2">
        <v>2</v>
      </c>
      <c r="G743" s="2" t="str">
        <f>VLOOKUP(OrderData[[#This Row],[Product ID]],products!A:B,2,0)</f>
        <v>Lib</v>
      </c>
      <c r="H743" s="2">
        <f>_xlfn.XLOOKUP(D743, products!A:A, products!E:E)</f>
        <v>4.3650000000000002</v>
      </c>
      <c r="I743" s="2">
        <f>OrderData[[#This Row],[Quantity]]*OrderData[[#This Row],[Unit Price]]</f>
        <v>8.73</v>
      </c>
      <c r="J743" s="2" t="str">
        <f>_xlfn.XLOOKUP(OrderData[[#This Row],[Customer ID]],Table2_1[Customer ID],Table2_1[Country])</f>
        <v>United States</v>
      </c>
      <c r="K743" s="2" t="str" cm="1">
        <f t="array" ref="K743">_xlfn.XLOOKUP(OrderData[[#This Row],[Customer ID]],Table2_1[[#All],[Customer ID]],Table2_1[[#All],[Loyalty Card]])</f>
        <v>No</v>
      </c>
      <c r="L743" s="2" t="str">
        <f>_xlfn.XLOOKUP(OrderData[[#This Row],[Product ID]],products!A:A,products!C:C)</f>
        <v>M</v>
      </c>
      <c r="M743" s="2">
        <f>_xlfn.XLOOKUP(OrderData[[#This Row],[Product ID]],products!A:A,products!D:D)</f>
        <v>0.2</v>
      </c>
    </row>
    <row r="744" spans="1:13" x14ac:dyDescent="0.25">
      <c r="A744" s="2" t="s">
        <v>1455</v>
      </c>
      <c r="B744" s="3">
        <v>44133</v>
      </c>
      <c r="C744" s="2" t="s">
        <v>1456</v>
      </c>
      <c r="D744" t="s">
        <v>109</v>
      </c>
      <c r="E744" s="2" t="str" cm="1">
        <f t="array" ref="E744">_xlfn.XLOOKUP(OrderData[[#This Row],[Customer ID]],Table2_1[[#All],[Customer ID]],Table2_1[[#All],[Customer Name]])</f>
        <v>Reese Lidgey</v>
      </c>
      <c r="F744" s="2">
        <v>4</v>
      </c>
      <c r="G744" s="2" t="str">
        <f>VLOOKUP(OrderData[[#This Row],[Product ID]],products!A:B,2,0)</f>
        <v>Lib</v>
      </c>
      <c r="H744" s="2">
        <f>_xlfn.XLOOKUP(D744, products!A:A, products!E:E)</f>
        <v>14.55</v>
      </c>
      <c r="I744" s="2">
        <f>OrderData[[#This Row],[Quantity]]*OrderData[[#This Row],[Unit Price]]</f>
        <v>58.2</v>
      </c>
      <c r="J744" s="2" t="str">
        <f>_xlfn.XLOOKUP(OrderData[[#This Row],[Customer ID]],Table2_1[Customer ID],Table2_1[Country])</f>
        <v>United States</v>
      </c>
      <c r="K744" s="2" t="str" cm="1">
        <f t="array" ref="K744">_xlfn.XLOOKUP(OrderData[[#This Row],[Customer ID]],Table2_1[[#All],[Customer ID]],Table2_1[[#All],[Loyalty Card]])</f>
        <v>No</v>
      </c>
      <c r="L744" s="2" t="str">
        <f>_xlfn.XLOOKUP(OrderData[[#This Row],[Product ID]],products!A:A,products!C:C)</f>
        <v>M</v>
      </c>
      <c r="M744" s="2">
        <f>_xlfn.XLOOKUP(OrderData[[#This Row],[Product ID]],products!A:A,products!D:D)</f>
        <v>1</v>
      </c>
    </row>
    <row r="745" spans="1:13" x14ac:dyDescent="0.25">
      <c r="A745" s="2" t="s">
        <v>1457</v>
      </c>
      <c r="B745" s="3">
        <v>44042</v>
      </c>
      <c r="C745" s="2" t="s">
        <v>1458</v>
      </c>
      <c r="D745" t="s">
        <v>85</v>
      </c>
      <c r="E745" s="2" t="str" cm="1">
        <f t="array" ref="E745">_xlfn.XLOOKUP(OrderData[[#This Row],[Customer ID]],Table2_1[[#All],[Customer ID]],Table2_1[[#All],[Customer Name]])</f>
        <v>Tersina Castagne</v>
      </c>
      <c r="F745" s="2">
        <v>3</v>
      </c>
      <c r="G745" s="2" t="str">
        <f>VLOOKUP(OrderData[[#This Row],[Product ID]],products!A:B,2,0)</f>
        <v>Ara</v>
      </c>
      <c r="H745" s="2">
        <f>_xlfn.XLOOKUP(D745, products!A:A, products!E:E)</f>
        <v>5.97</v>
      </c>
      <c r="I745" s="2">
        <f>OrderData[[#This Row],[Quantity]]*OrderData[[#This Row],[Unit Price]]</f>
        <v>17.91</v>
      </c>
      <c r="J745" s="2" t="str">
        <f>_xlfn.XLOOKUP(OrderData[[#This Row],[Customer ID]],Table2_1[Customer ID],Table2_1[Country])</f>
        <v>United States</v>
      </c>
      <c r="K745" s="2" t="str" cm="1">
        <f t="array" ref="K745">_xlfn.XLOOKUP(OrderData[[#This Row],[Customer ID]],Table2_1[[#All],[Customer ID]],Table2_1[[#All],[Loyalty Card]])</f>
        <v>No</v>
      </c>
      <c r="L745" s="2" t="str">
        <f>_xlfn.XLOOKUP(OrderData[[#This Row],[Product ID]],products!A:A,products!C:C)</f>
        <v>D</v>
      </c>
      <c r="M745" s="2">
        <f>_xlfn.XLOOKUP(OrderData[[#This Row],[Product ID]],products!A:A,products!D:D)</f>
        <v>0.5</v>
      </c>
    </row>
    <row r="746" spans="1:13" x14ac:dyDescent="0.25">
      <c r="A746" s="2" t="s">
        <v>1459</v>
      </c>
      <c r="B746" s="3">
        <v>43539</v>
      </c>
      <c r="C746" s="2" t="s">
        <v>1460</v>
      </c>
      <c r="D746" t="s">
        <v>175</v>
      </c>
      <c r="E746" s="2" t="str" cm="1">
        <f t="array" ref="E746">_xlfn.XLOOKUP(OrderData[[#This Row],[Customer ID]],Table2_1[[#All],[Customer ID]],Table2_1[[#All],[Customer Name]])</f>
        <v>Samuele Klaaassen</v>
      </c>
      <c r="F746" s="2">
        <v>6</v>
      </c>
      <c r="G746" s="2" t="str">
        <f>VLOOKUP(OrderData[[#This Row],[Product ID]],products!A:B,2,0)</f>
        <v>Rob</v>
      </c>
      <c r="H746" s="2">
        <f>_xlfn.XLOOKUP(D746, products!A:A, products!E:E)</f>
        <v>2.9849999999999999</v>
      </c>
      <c r="I746" s="2">
        <f>OrderData[[#This Row],[Quantity]]*OrderData[[#This Row],[Unit Price]]</f>
        <v>17.91</v>
      </c>
      <c r="J746" s="2" t="str">
        <f>_xlfn.XLOOKUP(OrderData[[#This Row],[Customer ID]],Table2_1[Customer ID],Table2_1[Country])</f>
        <v>United States</v>
      </c>
      <c r="K746" s="2" t="str" cm="1">
        <f t="array" ref="K746">_xlfn.XLOOKUP(OrderData[[#This Row],[Customer ID]],Table2_1[[#All],[Customer ID]],Table2_1[[#All],[Loyalty Card]])</f>
        <v>Yes</v>
      </c>
      <c r="L746" s="2" t="str">
        <f>_xlfn.XLOOKUP(OrderData[[#This Row],[Product ID]],products!A:A,products!C:C)</f>
        <v>M</v>
      </c>
      <c r="M746" s="2">
        <f>_xlfn.XLOOKUP(OrderData[[#This Row],[Product ID]],products!A:A,products!D:D)</f>
        <v>0.2</v>
      </c>
    </row>
    <row r="747" spans="1:13" x14ac:dyDescent="0.25">
      <c r="A747" s="2" t="s">
        <v>1461</v>
      </c>
      <c r="B747" s="3">
        <v>44557</v>
      </c>
      <c r="C747" s="2" t="s">
        <v>1462</v>
      </c>
      <c r="D747" t="s">
        <v>29</v>
      </c>
      <c r="E747" s="2" t="str" cm="1">
        <f t="array" ref="E747">_xlfn.XLOOKUP(OrderData[[#This Row],[Customer ID]],Table2_1[[#All],[Customer ID]],Table2_1[[#All],[Customer Name]])</f>
        <v>Jordana Halden</v>
      </c>
      <c r="F747" s="2">
        <v>2</v>
      </c>
      <c r="G747" s="2" t="str">
        <f>VLOOKUP(OrderData[[#This Row],[Product ID]],products!A:B,2,0)</f>
        <v>Exc</v>
      </c>
      <c r="H747" s="2">
        <f>_xlfn.XLOOKUP(D747, products!A:A, products!E:E)</f>
        <v>7.29</v>
      </c>
      <c r="I747" s="2">
        <f>OrderData[[#This Row],[Quantity]]*OrderData[[#This Row],[Unit Price]]</f>
        <v>14.58</v>
      </c>
      <c r="J747" s="2" t="str">
        <f>_xlfn.XLOOKUP(OrderData[[#This Row],[Customer ID]],Table2_1[Customer ID],Table2_1[Country])</f>
        <v>Ireland</v>
      </c>
      <c r="K747" s="2" t="str" cm="1">
        <f t="array" ref="K747">_xlfn.XLOOKUP(OrderData[[#This Row],[Customer ID]],Table2_1[[#All],[Customer ID]],Table2_1[[#All],[Loyalty Card]])</f>
        <v>No</v>
      </c>
      <c r="L747" s="2" t="str">
        <f>_xlfn.XLOOKUP(OrderData[[#This Row],[Product ID]],products!A:A,products!C:C)</f>
        <v>D</v>
      </c>
      <c r="M747" s="2">
        <f>_xlfn.XLOOKUP(OrderData[[#This Row],[Product ID]],products!A:A,products!D:D)</f>
        <v>0.5</v>
      </c>
    </row>
    <row r="748" spans="1:13" x14ac:dyDescent="0.25">
      <c r="A748" s="2" t="s">
        <v>1463</v>
      </c>
      <c r="B748" s="3">
        <v>43741</v>
      </c>
      <c r="C748" s="2" t="s">
        <v>1464</v>
      </c>
      <c r="D748" t="s">
        <v>74</v>
      </c>
      <c r="E748" s="2" t="str" cm="1">
        <f t="array" ref="E748">_xlfn.XLOOKUP(OrderData[[#This Row],[Customer ID]],Table2_1[[#All],[Customer ID]],Table2_1[[#All],[Customer Name]])</f>
        <v>Hussein Olliff</v>
      </c>
      <c r="F748" s="2">
        <v>3</v>
      </c>
      <c r="G748" s="2" t="str">
        <f>VLOOKUP(OrderData[[#This Row],[Product ID]],products!A:B,2,0)</f>
        <v>Ara</v>
      </c>
      <c r="H748" s="2">
        <f>_xlfn.XLOOKUP(D748, products!A:A, products!E:E)</f>
        <v>11.25</v>
      </c>
      <c r="I748" s="2">
        <f>OrderData[[#This Row],[Quantity]]*OrderData[[#This Row],[Unit Price]]</f>
        <v>33.75</v>
      </c>
      <c r="J748" s="2" t="str">
        <f>_xlfn.XLOOKUP(OrderData[[#This Row],[Customer ID]],Table2_1[Customer ID],Table2_1[Country])</f>
        <v>Ireland</v>
      </c>
      <c r="K748" s="2" t="str" cm="1">
        <f t="array" ref="K748">_xlfn.XLOOKUP(OrderData[[#This Row],[Customer ID]],Table2_1[[#All],[Customer ID]],Table2_1[[#All],[Loyalty Card]])</f>
        <v>No</v>
      </c>
      <c r="L748" s="2" t="str">
        <f>_xlfn.XLOOKUP(OrderData[[#This Row],[Product ID]],products!A:A,products!C:C)</f>
        <v>M</v>
      </c>
      <c r="M748" s="2">
        <f>_xlfn.XLOOKUP(OrderData[[#This Row],[Product ID]],products!A:A,products!D:D)</f>
        <v>1</v>
      </c>
    </row>
    <row r="749" spans="1:13" x14ac:dyDescent="0.25">
      <c r="A749" s="2" t="s">
        <v>1465</v>
      </c>
      <c r="B749" s="3">
        <v>43501</v>
      </c>
      <c r="C749" s="2" t="s">
        <v>1466</v>
      </c>
      <c r="D749" t="s">
        <v>91</v>
      </c>
      <c r="E749" s="2" t="str" cm="1">
        <f t="array" ref="E749">_xlfn.XLOOKUP(OrderData[[#This Row],[Customer ID]],Table2_1[[#All],[Customer ID]],Table2_1[[#All],[Customer Name]])</f>
        <v>Teddi Quadri</v>
      </c>
      <c r="F749" s="2">
        <v>4</v>
      </c>
      <c r="G749" s="2" t="str">
        <f>VLOOKUP(OrderData[[#This Row],[Product ID]],products!A:B,2,0)</f>
        <v>Lib</v>
      </c>
      <c r="H749" s="2">
        <f>_xlfn.XLOOKUP(D749, products!A:A, products!E:E)</f>
        <v>8.73</v>
      </c>
      <c r="I749" s="2">
        <f>OrderData[[#This Row],[Quantity]]*OrderData[[#This Row],[Unit Price]]</f>
        <v>34.92</v>
      </c>
      <c r="J749" s="2" t="str">
        <f>_xlfn.XLOOKUP(OrderData[[#This Row],[Customer ID]],Table2_1[Customer ID],Table2_1[Country])</f>
        <v>Ireland</v>
      </c>
      <c r="K749" s="2" t="str" cm="1">
        <f t="array" ref="K749">_xlfn.XLOOKUP(OrderData[[#This Row],[Customer ID]],Table2_1[[#All],[Customer ID]],Table2_1[[#All],[Loyalty Card]])</f>
        <v>Yes</v>
      </c>
      <c r="L749" s="2" t="str">
        <f>_xlfn.XLOOKUP(OrderData[[#This Row],[Product ID]],products!A:A,products!C:C)</f>
        <v>M</v>
      </c>
      <c r="M749" s="2">
        <f>_xlfn.XLOOKUP(OrderData[[#This Row],[Product ID]],products!A:A,products!D:D)</f>
        <v>0.5</v>
      </c>
    </row>
    <row r="750" spans="1:13" x14ac:dyDescent="0.25">
      <c r="A750" s="2" t="s">
        <v>1467</v>
      </c>
      <c r="B750" s="3">
        <v>44074</v>
      </c>
      <c r="C750" s="2" t="s">
        <v>1468</v>
      </c>
      <c r="D750" t="s">
        <v>29</v>
      </c>
      <c r="E750" s="2" t="str" cm="1">
        <f t="array" ref="E750">_xlfn.XLOOKUP(OrderData[[#This Row],[Customer ID]],Table2_1[[#All],[Customer ID]],Table2_1[[#All],[Customer Name]])</f>
        <v>Felita Eshmade</v>
      </c>
      <c r="F750" s="2">
        <v>2</v>
      </c>
      <c r="G750" s="2" t="str">
        <f>VLOOKUP(OrderData[[#This Row],[Product ID]],products!A:B,2,0)</f>
        <v>Exc</v>
      </c>
      <c r="H750" s="2">
        <f>_xlfn.XLOOKUP(D750, products!A:A, products!E:E)</f>
        <v>7.29</v>
      </c>
      <c r="I750" s="2">
        <f>OrderData[[#This Row],[Quantity]]*OrderData[[#This Row],[Unit Price]]</f>
        <v>14.58</v>
      </c>
      <c r="J750" s="2" t="str">
        <f>_xlfn.XLOOKUP(OrderData[[#This Row],[Customer ID]],Table2_1[Customer ID],Table2_1[Country])</f>
        <v>United States</v>
      </c>
      <c r="K750" s="2" t="str" cm="1">
        <f t="array" ref="K750">_xlfn.XLOOKUP(OrderData[[#This Row],[Customer ID]],Table2_1[[#All],[Customer ID]],Table2_1[[#All],[Loyalty Card]])</f>
        <v>No</v>
      </c>
      <c r="L750" s="2" t="str">
        <f>_xlfn.XLOOKUP(OrderData[[#This Row],[Product ID]],products!A:A,products!C:C)</f>
        <v>D</v>
      </c>
      <c r="M750" s="2">
        <f>_xlfn.XLOOKUP(OrderData[[#This Row],[Product ID]],products!A:A,products!D:D)</f>
        <v>0.5</v>
      </c>
    </row>
    <row r="751" spans="1:13" x14ac:dyDescent="0.25">
      <c r="A751" s="2" t="s">
        <v>1469</v>
      </c>
      <c r="B751" s="3">
        <v>44209</v>
      </c>
      <c r="C751" s="2" t="s">
        <v>1470</v>
      </c>
      <c r="D751" t="s">
        <v>114</v>
      </c>
      <c r="E751" s="2" t="str" cm="1">
        <f t="array" ref="E751">_xlfn.XLOOKUP(OrderData[[#This Row],[Customer ID]],Table2_1[[#All],[Customer ID]],Table2_1[[#All],[Customer Name]])</f>
        <v>Melodie OIlier</v>
      </c>
      <c r="F751" s="2">
        <v>2</v>
      </c>
      <c r="G751" s="2" t="str">
        <f>VLOOKUP(OrderData[[#This Row],[Product ID]],products!A:B,2,0)</f>
        <v>Rob</v>
      </c>
      <c r="H751" s="2">
        <f>_xlfn.XLOOKUP(D751, products!A:A, products!E:E)</f>
        <v>2.6849999999999996</v>
      </c>
      <c r="I751" s="2">
        <f>OrderData[[#This Row],[Quantity]]*OrderData[[#This Row],[Unit Price]]</f>
        <v>5.3699999999999992</v>
      </c>
      <c r="J751" s="2" t="str">
        <f>_xlfn.XLOOKUP(OrderData[[#This Row],[Customer ID]],Table2_1[Customer ID],Table2_1[Country])</f>
        <v>Ireland</v>
      </c>
      <c r="K751" s="2" t="str" cm="1">
        <f t="array" ref="K751">_xlfn.XLOOKUP(OrderData[[#This Row],[Customer ID]],Table2_1[[#All],[Customer ID]],Table2_1[[#All],[Loyalty Card]])</f>
        <v>Yes</v>
      </c>
      <c r="L751" s="2" t="str">
        <f>_xlfn.XLOOKUP(OrderData[[#This Row],[Product ID]],products!A:A,products!C:C)</f>
        <v>D</v>
      </c>
      <c r="M751" s="2">
        <f>_xlfn.XLOOKUP(OrderData[[#This Row],[Product ID]],products!A:A,products!D:D)</f>
        <v>0.2</v>
      </c>
    </row>
    <row r="752" spans="1:13" x14ac:dyDescent="0.25">
      <c r="A752" s="2" t="s">
        <v>1471</v>
      </c>
      <c r="B752" s="3">
        <v>44277</v>
      </c>
      <c r="C752" s="2" t="s">
        <v>1472</v>
      </c>
      <c r="D752" t="s">
        <v>35</v>
      </c>
      <c r="E752" s="2" t="str" cm="1">
        <f t="array" ref="E752">_xlfn.XLOOKUP(OrderData[[#This Row],[Customer ID]],Table2_1[[#All],[Customer ID]],Table2_1[[#All],[Customer Name]])</f>
        <v>Hazel Iacopini</v>
      </c>
      <c r="F752" s="2">
        <v>1</v>
      </c>
      <c r="G752" s="2" t="str">
        <f>VLOOKUP(OrderData[[#This Row],[Product ID]],products!A:B,2,0)</f>
        <v>Rob</v>
      </c>
      <c r="H752" s="2">
        <f>_xlfn.XLOOKUP(D752, products!A:A, products!E:E)</f>
        <v>5.97</v>
      </c>
      <c r="I752" s="2">
        <f>OrderData[[#This Row],[Quantity]]*OrderData[[#This Row],[Unit Price]]</f>
        <v>5.97</v>
      </c>
      <c r="J752" s="2" t="str">
        <f>_xlfn.XLOOKUP(OrderData[[#This Row],[Customer ID]],Table2_1[Customer ID],Table2_1[Country])</f>
        <v>United States</v>
      </c>
      <c r="K752" s="2" t="str" cm="1">
        <f t="array" ref="K752">_xlfn.XLOOKUP(OrderData[[#This Row],[Customer ID]],Table2_1[[#All],[Customer ID]],Table2_1[[#All],[Loyalty Card]])</f>
        <v>Yes</v>
      </c>
      <c r="L752" s="2" t="str">
        <f>_xlfn.XLOOKUP(OrderData[[#This Row],[Product ID]],products!A:A,products!C:C)</f>
        <v>M</v>
      </c>
      <c r="M752" s="2">
        <f>_xlfn.XLOOKUP(OrderData[[#This Row],[Product ID]],products!A:A,products!D:D)</f>
        <v>0.5</v>
      </c>
    </row>
    <row r="753" spans="1:13" x14ac:dyDescent="0.25">
      <c r="A753" s="2" t="s">
        <v>1473</v>
      </c>
      <c r="B753" s="3">
        <v>43847</v>
      </c>
      <c r="C753" s="2" t="s">
        <v>1474</v>
      </c>
      <c r="D753" t="s">
        <v>96</v>
      </c>
      <c r="E753" s="2" t="str" cm="1">
        <f t="array" ref="E753">_xlfn.XLOOKUP(OrderData[[#This Row],[Customer ID]],Table2_1[[#All],[Customer ID]],Table2_1[[#All],[Customer Name]])</f>
        <v>Vinny Shoebotham</v>
      </c>
      <c r="F753" s="2">
        <v>2</v>
      </c>
      <c r="G753" s="2" t="str">
        <f>VLOOKUP(OrderData[[#This Row],[Product ID]],products!A:B,2,0)</f>
        <v>Lib</v>
      </c>
      <c r="H753" s="2">
        <f>_xlfn.XLOOKUP(D753, products!A:A, products!E:E)</f>
        <v>9.51</v>
      </c>
      <c r="I753" s="2">
        <f>OrderData[[#This Row],[Quantity]]*OrderData[[#This Row],[Unit Price]]</f>
        <v>19.02</v>
      </c>
      <c r="J753" s="2" t="str">
        <f>_xlfn.XLOOKUP(OrderData[[#This Row],[Customer ID]],Table2_1[Customer ID],Table2_1[Country])</f>
        <v>United States</v>
      </c>
      <c r="K753" s="2" t="str" cm="1">
        <f t="array" ref="K753">_xlfn.XLOOKUP(OrderData[[#This Row],[Customer ID]],Table2_1[[#All],[Customer ID]],Table2_1[[#All],[Loyalty Card]])</f>
        <v>No</v>
      </c>
      <c r="L753" s="2" t="str">
        <f>_xlfn.XLOOKUP(OrderData[[#This Row],[Product ID]],products!A:A,products!C:C)</f>
        <v>L</v>
      </c>
      <c r="M753" s="2">
        <f>_xlfn.XLOOKUP(OrderData[[#This Row],[Product ID]],products!A:A,products!D:D)</f>
        <v>0.5</v>
      </c>
    </row>
    <row r="754" spans="1:13" x14ac:dyDescent="0.25">
      <c r="A754" s="2" t="s">
        <v>1475</v>
      </c>
      <c r="B754" s="3">
        <v>43648</v>
      </c>
      <c r="C754" s="2" t="s">
        <v>1476</v>
      </c>
      <c r="D754" t="s">
        <v>22</v>
      </c>
      <c r="E754" s="2" t="str" cm="1">
        <f t="array" ref="E754">_xlfn.XLOOKUP(OrderData[[#This Row],[Customer ID]],Table2_1[[#All],[Customer ID]],Table2_1[[#All],[Customer Name]])</f>
        <v>Bran Sterke</v>
      </c>
      <c r="F754" s="2">
        <v>2</v>
      </c>
      <c r="G754" s="2" t="str">
        <f>VLOOKUP(OrderData[[#This Row],[Product ID]],products!A:B,2,0)</f>
        <v>Exc</v>
      </c>
      <c r="H754" s="2">
        <f>_xlfn.XLOOKUP(D754, products!A:A, products!E:E)</f>
        <v>13.75</v>
      </c>
      <c r="I754" s="2">
        <f>OrderData[[#This Row],[Quantity]]*OrderData[[#This Row],[Unit Price]]</f>
        <v>27.5</v>
      </c>
      <c r="J754" s="2" t="str">
        <f>_xlfn.XLOOKUP(OrderData[[#This Row],[Customer ID]],Table2_1[Customer ID],Table2_1[Country])</f>
        <v>United States</v>
      </c>
      <c r="K754" s="2" t="str" cm="1">
        <f t="array" ref="K754">_xlfn.XLOOKUP(OrderData[[#This Row],[Customer ID]],Table2_1[[#All],[Customer ID]],Table2_1[[#All],[Loyalty Card]])</f>
        <v>Yes</v>
      </c>
      <c r="L754" s="2" t="str">
        <f>_xlfn.XLOOKUP(OrderData[[#This Row],[Product ID]],products!A:A,products!C:C)</f>
        <v>M</v>
      </c>
      <c r="M754" s="2">
        <f>_xlfn.XLOOKUP(OrderData[[#This Row],[Product ID]],products!A:A,products!D:D)</f>
        <v>1</v>
      </c>
    </row>
    <row r="755" spans="1:13" x14ac:dyDescent="0.25">
      <c r="A755" s="2" t="s">
        <v>1477</v>
      </c>
      <c r="B755" s="3">
        <v>44704</v>
      </c>
      <c r="C755" s="2" t="s">
        <v>1478</v>
      </c>
      <c r="D755" t="s">
        <v>85</v>
      </c>
      <c r="E755" s="2" t="str" cm="1">
        <f t="array" ref="E755">_xlfn.XLOOKUP(OrderData[[#This Row],[Customer ID]],Table2_1[[#All],[Customer ID]],Table2_1[[#All],[Customer Name]])</f>
        <v>Simone Capon</v>
      </c>
      <c r="F755" s="2">
        <v>5</v>
      </c>
      <c r="G755" s="2" t="str">
        <f>VLOOKUP(OrderData[[#This Row],[Product ID]],products!A:B,2,0)</f>
        <v>Ara</v>
      </c>
      <c r="H755" s="2">
        <f>_xlfn.XLOOKUP(D755, products!A:A, products!E:E)</f>
        <v>5.97</v>
      </c>
      <c r="I755" s="2">
        <f>OrderData[[#This Row],[Quantity]]*OrderData[[#This Row],[Unit Price]]</f>
        <v>29.849999999999998</v>
      </c>
      <c r="J755" s="2" t="str">
        <f>_xlfn.XLOOKUP(OrderData[[#This Row],[Customer ID]],Table2_1[Customer ID],Table2_1[Country])</f>
        <v>United States</v>
      </c>
      <c r="K755" s="2" t="str" cm="1">
        <f t="array" ref="K755">_xlfn.XLOOKUP(OrderData[[#This Row],[Customer ID]],Table2_1[[#All],[Customer ID]],Table2_1[[#All],[Loyalty Card]])</f>
        <v>No</v>
      </c>
      <c r="L755" s="2" t="str">
        <f>_xlfn.XLOOKUP(OrderData[[#This Row],[Product ID]],products!A:A,products!C:C)</f>
        <v>D</v>
      </c>
      <c r="M755" s="2">
        <f>_xlfn.XLOOKUP(OrderData[[#This Row],[Product ID]],products!A:A,products!D:D)</f>
        <v>0.5</v>
      </c>
    </row>
    <row r="756" spans="1:13" x14ac:dyDescent="0.25">
      <c r="A756" s="2" t="s">
        <v>1479</v>
      </c>
      <c r="B756" s="3">
        <v>44726</v>
      </c>
      <c r="C756" s="2" t="s">
        <v>1357</v>
      </c>
      <c r="D756" t="s">
        <v>67</v>
      </c>
      <c r="E756" s="2" t="str" cm="1">
        <f t="array" ref="E756">_xlfn.XLOOKUP(OrderData[[#This Row],[Customer ID]],Table2_1[[#All],[Customer ID]],Table2_1[[#All],[Customer Name]])</f>
        <v>Jimmy Dymoke</v>
      </c>
      <c r="F756" s="2">
        <v>6</v>
      </c>
      <c r="G756" s="2" t="str">
        <f>VLOOKUP(OrderData[[#This Row],[Product ID]],products!A:B,2,0)</f>
        <v>Ara</v>
      </c>
      <c r="H756" s="2">
        <f>_xlfn.XLOOKUP(D756, products!A:A, products!E:E)</f>
        <v>2.9849999999999999</v>
      </c>
      <c r="I756" s="2">
        <f>OrderData[[#This Row],[Quantity]]*OrderData[[#This Row],[Unit Price]]</f>
        <v>17.91</v>
      </c>
      <c r="J756" s="2" t="str">
        <f>_xlfn.XLOOKUP(OrderData[[#This Row],[Customer ID]],Table2_1[Customer ID],Table2_1[Country])</f>
        <v>Ireland</v>
      </c>
      <c r="K756" s="2" t="str" cm="1">
        <f t="array" ref="K756">_xlfn.XLOOKUP(OrderData[[#This Row],[Customer ID]],Table2_1[[#All],[Customer ID]],Table2_1[[#All],[Loyalty Card]])</f>
        <v>No</v>
      </c>
      <c r="L756" s="2" t="str">
        <f>_xlfn.XLOOKUP(OrderData[[#This Row],[Product ID]],products!A:A,products!C:C)</f>
        <v>D</v>
      </c>
      <c r="M756" s="2">
        <f>_xlfn.XLOOKUP(OrderData[[#This Row],[Product ID]],products!A:A,products!D:D)</f>
        <v>0.2</v>
      </c>
    </row>
    <row r="757" spans="1:13" x14ac:dyDescent="0.25">
      <c r="A757" s="2" t="s">
        <v>1480</v>
      </c>
      <c r="B757" s="3">
        <v>44397</v>
      </c>
      <c r="C757" s="2" t="s">
        <v>1481</v>
      </c>
      <c r="D757" t="s">
        <v>32</v>
      </c>
      <c r="E757" s="2" t="str" cm="1">
        <f t="array" ref="E757">_xlfn.XLOOKUP(OrderData[[#This Row],[Customer ID]],Table2_1[[#All],[Customer ID]],Table2_1[[#All],[Customer Name]])</f>
        <v>Foster Constance</v>
      </c>
      <c r="F757" s="2">
        <v>6</v>
      </c>
      <c r="G757" s="2" t="str">
        <f>VLOOKUP(OrderData[[#This Row],[Product ID]],products!A:B,2,0)</f>
        <v>Lib</v>
      </c>
      <c r="H757" s="2">
        <f>_xlfn.XLOOKUP(D757, products!A:A, products!E:E)</f>
        <v>4.7549999999999999</v>
      </c>
      <c r="I757" s="2">
        <f>OrderData[[#This Row],[Quantity]]*OrderData[[#This Row],[Unit Price]]</f>
        <v>28.53</v>
      </c>
      <c r="J757" s="2" t="str">
        <f>_xlfn.XLOOKUP(OrderData[[#This Row],[Customer ID]],Table2_1[Customer ID],Table2_1[Country])</f>
        <v>United States</v>
      </c>
      <c r="K757" s="2" t="str" cm="1">
        <f t="array" ref="K757">_xlfn.XLOOKUP(OrderData[[#This Row],[Customer ID]],Table2_1[[#All],[Customer ID]],Table2_1[[#All],[Loyalty Card]])</f>
        <v>No</v>
      </c>
      <c r="L757" s="2" t="str">
        <f>_xlfn.XLOOKUP(OrderData[[#This Row],[Product ID]],products!A:A,products!C:C)</f>
        <v>L</v>
      </c>
      <c r="M757" s="2">
        <f>_xlfn.XLOOKUP(OrderData[[#This Row],[Product ID]],products!A:A,products!D:D)</f>
        <v>0.2</v>
      </c>
    </row>
    <row r="758" spans="1:13" x14ac:dyDescent="0.25">
      <c r="A758" s="2" t="s">
        <v>1482</v>
      </c>
      <c r="B758" s="3">
        <v>44715</v>
      </c>
      <c r="C758" s="2" t="s">
        <v>1483</v>
      </c>
      <c r="D758" t="s">
        <v>192</v>
      </c>
      <c r="E758" s="2" t="str" cm="1">
        <f t="array" ref="E758">_xlfn.XLOOKUP(OrderData[[#This Row],[Customer ID]],Table2_1[[#All],[Customer ID]],Table2_1[[#All],[Customer Name]])</f>
        <v>Fernando Sulman</v>
      </c>
      <c r="F758" s="2">
        <v>4</v>
      </c>
      <c r="G758" s="2" t="str">
        <f>VLOOKUP(OrderData[[#This Row],[Product ID]],products!A:B,2,0)</f>
        <v>Rob</v>
      </c>
      <c r="H758" s="2">
        <f>_xlfn.XLOOKUP(D758, products!A:A, products!E:E)</f>
        <v>8.9499999999999993</v>
      </c>
      <c r="I758" s="2">
        <f>OrderData[[#This Row],[Quantity]]*OrderData[[#This Row],[Unit Price]]</f>
        <v>35.799999999999997</v>
      </c>
      <c r="J758" s="2" t="str">
        <f>_xlfn.XLOOKUP(OrderData[[#This Row],[Customer ID]],Table2_1[Customer ID],Table2_1[Country])</f>
        <v>United States</v>
      </c>
      <c r="K758" s="2" t="str" cm="1">
        <f t="array" ref="K758">_xlfn.XLOOKUP(OrderData[[#This Row],[Customer ID]],Table2_1[[#All],[Customer ID]],Table2_1[[#All],[Loyalty Card]])</f>
        <v>Yes</v>
      </c>
      <c r="L758" s="2" t="str">
        <f>_xlfn.XLOOKUP(OrderData[[#This Row],[Product ID]],products!A:A,products!C:C)</f>
        <v>D</v>
      </c>
      <c r="M758" s="2">
        <f>_xlfn.XLOOKUP(OrderData[[#This Row],[Product ID]],products!A:A,products!D:D)</f>
        <v>1</v>
      </c>
    </row>
    <row r="759" spans="1:13" x14ac:dyDescent="0.25">
      <c r="A759" s="2" t="s">
        <v>1484</v>
      </c>
      <c r="B759" s="3">
        <v>43977</v>
      </c>
      <c r="C759" s="2" t="s">
        <v>1485</v>
      </c>
      <c r="D759" t="s">
        <v>85</v>
      </c>
      <c r="E759" s="2" t="str" cm="1">
        <f t="array" ref="E759">_xlfn.XLOOKUP(OrderData[[#This Row],[Customer ID]],Table2_1[[#All],[Customer ID]],Table2_1[[#All],[Customer Name]])</f>
        <v>Dorotea Hollyman</v>
      </c>
      <c r="F759" s="2">
        <v>3</v>
      </c>
      <c r="G759" s="2" t="str">
        <f>VLOOKUP(OrderData[[#This Row],[Product ID]],products!A:B,2,0)</f>
        <v>Ara</v>
      </c>
      <c r="H759" s="2">
        <f>_xlfn.XLOOKUP(D759, products!A:A, products!E:E)</f>
        <v>5.97</v>
      </c>
      <c r="I759" s="2">
        <f>OrderData[[#This Row],[Quantity]]*OrderData[[#This Row],[Unit Price]]</f>
        <v>17.91</v>
      </c>
      <c r="J759" s="2" t="str">
        <f>_xlfn.XLOOKUP(OrderData[[#This Row],[Customer ID]],Table2_1[Customer ID],Table2_1[Country])</f>
        <v>United States</v>
      </c>
      <c r="K759" s="2" t="str" cm="1">
        <f t="array" ref="K759">_xlfn.XLOOKUP(OrderData[[#This Row],[Customer ID]],Table2_1[[#All],[Customer ID]],Table2_1[[#All],[Loyalty Card]])</f>
        <v>Yes</v>
      </c>
      <c r="L759" s="2" t="str">
        <f>_xlfn.XLOOKUP(OrderData[[#This Row],[Product ID]],products!A:A,products!C:C)</f>
        <v>D</v>
      </c>
      <c r="M759" s="2">
        <f>_xlfn.XLOOKUP(OrderData[[#This Row],[Product ID]],products!A:A,products!D:D)</f>
        <v>0.5</v>
      </c>
    </row>
    <row r="760" spans="1:13" x14ac:dyDescent="0.25">
      <c r="A760" s="2" t="s">
        <v>1486</v>
      </c>
      <c r="B760" s="3">
        <v>43672</v>
      </c>
      <c r="C760" s="2" t="s">
        <v>1487</v>
      </c>
      <c r="D760" t="s">
        <v>192</v>
      </c>
      <c r="E760" s="2" t="str" cm="1">
        <f t="array" ref="E760">_xlfn.XLOOKUP(OrderData[[#This Row],[Customer ID]],Table2_1[[#All],[Customer ID]],Table2_1[[#All],[Customer Name]])</f>
        <v>Lorelei Nardoni</v>
      </c>
      <c r="F760" s="2">
        <v>1</v>
      </c>
      <c r="G760" s="2" t="str">
        <f>VLOOKUP(OrderData[[#This Row],[Product ID]],products!A:B,2,0)</f>
        <v>Rob</v>
      </c>
      <c r="H760" s="2">
        <f>_xlfn.XLOOKUP(D760, products!A:A, products!E:E)</f>
        <v>8.9499999999999993</v>
      </c>
      <c r="I760" s="2">
        <f>OrderData[[#This Row],[Quantity]]*OrderData[[#This Row],[Unit Price]]</f>
        <v>8.9499999999999993</v>
      </c>
      <c r="J760" s="2" t="str">
        <f>_xlfn.XLOOKUP(OrderData[[#This Row],[Customer ID]],Table2_1[Customer ID],Table2_1[Country])</f>
        <v>United States</v>
      </c>
      <c r="K760" s="2" t="str" cm="1">
        <f t="array" ref="K760">_xlfn.XLOOKUP(OrderData[[#This Row],[Customer ID]],Table2_1[[#All],[Customer ID]],Table2_1[[#All],[Loyalty Card]])</f>
        <v>No</v>
      </c>
      <c r="L760" s="2" t="str">
        <f>_xlfn.XLOOKUP(OrderData[[#This Row],[Product ID]],products!A:A,products!C:C)</f>
        <v>D</v>
      </c>
      <c r="M760" s="2">
        <f>_xlfn.XLOOKUP(OrderData[[#This Row],[Product ID]],products!A:A,products!D:D)</f>
        <v>1</v>
      </c>
    </row>
    <row r="761" spans="1:13" x14ac:dyDescent="0.25">
      <c r="A761" s="2" t="s">
        <v>1488</v>
      </c>
      <c r="B761" s="3">
        <v>44126</v>
      </c>
      <c r="C761" s="2" t="s">
        <v>1489</v>
      </c>
      <c r="D761" t="s">
        <v>122</v>
      </c>
      <c r="E761" s="2" t="str" cm="1">
        <f t="array" ref="E761">_xlfn.XLOOKUP(OrderData[[#This Row],[Customer ID]],Table2_1[[#All],[Customer ID]],Table2_1[[#All],[Customer Name]])</f>
        <v>Dallas Yarham</v>
      </c>
      <c r="F761" s="2">
        <v>1</v>
      </c>
      <c r="G761" s="2" t="str">
        <f>VLOOKUP(OrderData[[#This Row],[Product ID]],products!A:B,2,0)</f>
        <v>Lib</v>
      </c>
      <c r="H761" s="2">
        <f>_xlfn.XLOOKUP(D761, products!A:A, products!E:E)</f>
        <v>29.784999999999997</v>
      </c>
      <c r="I761" s="2">
        <f>OrderData[[#This Row],[Quantity]]*OrderData[[#This Row],[Unit Price]]</f>
        <v>29.784999999999997</v>
      </c>
      <c r="J761" s="2" t="str">
        <f>_xlfn.XLOOKUP(OrderData[[#This Row],[Customer ID]],Table2_1[Customer ID],Table2_1[Country])</f>
        <v>United States</v>
      </c>
      <c r="K761" s="2" t="str" cm="1">
        <f t="array" ref="K761">_xlfn.XLOOKUP(OrderData[[#This Row],[Customer ID]],Table2_1[[#All],[Customer ID]],Table2_1[[#All],[Loyalty Card]])</f>
        <v>Yes</v>
      </c>
      <c r="L761" s="2" t="str">
        <f>_xlfn.XLOOKUP(OrderData[[#This Row],[Product ID]],products!A:A,products!C:C)</f>
        <v>D</v>
      </c>
      <c r="M761" s="2">
        <f>_xlfn.XLOOKUP(OrderData[[#This Row],[Product ID]],products!A:A,products!D:D)</f>
        <v>2.5</v>
      </c>
    </row>
    <row r="762" spans="1:13" x14ac:dyDescent="0.25">
      <c r="A762" s="2" t="s">
        <v>1490</v>
      </c>
      <c r="B762" s="3">
        <v>44189</v>
      </c>
      <c r="C762" s="2" t="s">
        <v>1491</v>
      </c>
      <c r="D762" t="s">
        <v>189</v>
      </c>
      <c r="E762" s="2" t="str" cm="1">
        <f t="array" ref="E762">_xlfn.XLOOKUP(OrderData[[#This Row],[Customer ID]],Table2_1[[#All],[Customer ID]],Table2_1[[#All],[Customer Name]])</f>
        <v>Arlana Ferrea</v>
      </c>
      <c r="F762" s="2">
        <v>5</v>
      </c>
      <c r="G762" s="2" t="str">
        <f>VLOOKUP(OrderData[[#This Row],[Product ID]],products!A:B,2,0)</f>
        <v>Exc</v>
      </c>
      <c r="H762" s="2">
        <f>_xlfn.XLOOKUP(D762, products!A:A, products!E:E)</f>
        <v>8.91</v>
      </c>
      <c r="I762" s="2">
        <f>OrderData[[#This Row],[Quantity]]*OrderData[[#This Row],[Unit Price]]</f>
        <v>44.55</v>
      </c>
      <c r="J762" s="2" t="str">
        <f>_xlfn.XLOOKUP(OrderData[[#This Row],[Customer ID]],Table2_1[Customer ID],Table2_1[Country])</f>
        <v>United States</v>
      </c>
      <c r="K762" s="2" t="str" cm="1">
        <f t="array" ref="K762">_xlfn.XLOOKUP(OrderData[[#This Row],[Customer ID]],Table2_1[[#All],[Customer ID]],Table2_1[[#All],[Loyalty Card]])</f>
        <v>No</v>
      </c>
      <c r="L762" s="2" t="str">
        <f>_xlfn.XLOOKUP(OrderData[[#This Row],[Product ID]],products!A:A,products!C:C)</f>
        <v>L</v>
      </c>
      <c r="M762" s="2">
        <f>_xlfn.XLOOKUP(OrderData[[#This Row],[Product ID]],products!A:A,products!D:D)</f>
        <v>0.5</v>
      </c>
    </row>
    <row r="763" spans="1:13" x14ac:dyDescent="0.25">
      <c r="A763" s="2" t="s">
        <v>1492</v>
      </c>
      <c r="B763" s="3">
        <v>43714</v>
      </c>
      <c r="C763" s="2" t="s">
        <v>1493</v>
      </c>
      <c r="D763" t="s">
        <v>150</v>
      </c>
      <c r="E763" s="2" t="str" cm="1">
        <f t="array" ref="E763">_xlfn.XLOOKUP(OrderData[[#This Row],[Customer ID]],Table2_1[[#All],[Customer ID]],Table2_1[[#All],[Customer Name]])</f>
        <v>Chuck Kendrick</v>
      </c>
      <c r="F763" s="2">
        <v>6</v>
      </c>
      <c r="G763" s="2" t="str">
        <f>VLOOKUP(OrderData[[#This Row],[Product ID]],products!A:B,2,0)</f>
        <v>Exc</v>
      </c>
      <c r="H763" s="2">
        <f>_xlfn.XLOOKUP(D763, products!A:A, products!E:E)</f>
        <v>14.85</v>
      </c>
      <c r="I763" s="2">
        <f>OrderData[[#This Row],[Quantity]]*OrderData[[#This Row],[Unit Price]]</f>
        <v>89.1</v>
      </c>
      <c r="J763" s="2" t="str">
        <f>_xlfn.XLOOKUP(OrderData[[#This Row],[Customer ID]],Table2_1[Customer ID],Table2_1[Country])</f>
        <v>United States</v>
      </c>
      <c r="K763" s="2" t="str" cm="1">
        <f t="array" ref="K763">_xlfn.XLOOKUP(OrderData[[#This Row],[Customer ID]],Table2_1[[#All],[Customer ID]],Table2_1[[#All],[Loyalty Card]])</f>
        <v>Yes</v>
      </c>
      <c r="L763" s="2" t="str">
        <f>_xlfn.XLOOKUP(OrderData[[#This Row],[Product ID]],products!A:A,products!C:C)</f>
        <v>L</v>
      </c>
      <c r="M763" s="2">
        <f>_xlfn.XLOOKUP(OrderData[[#This Row],[Product ID]],products!A:A,products!D:D)</f>
        <v>1</v>
      </c>
    </row>
    <row r="764" spans="1:13" x14ac:dyDescent="0.25">
      <c r="A764" s="2" t="s">
        <v>1494</v>
      </c>
      <c r="B764" s="3">
        <v>43563</v>
      </c>
      <c r="C764" s="2" t="s">
        <v>1495</v>
      </c>
      <c r="D764" t="s">
        <v>91</v>
      </c>
      <c r="E764" s="2" t="str" cm="1">
        <f t="array" ref="E764">_xlfn.XLOOKUP(OrderData[[#This Row],[Customer ID]],Table2_1[[#All],[Customer ID]],Table2_1[[#All],[Customer Name]])</f>
        <v>Sharona Danilchik</v>
      </c>
      <c r="F764" s="2">
        <v>5</v>
      </c>
      <c r="G764" s="2" t="str">
        <f>VLOOKUP(OrderData[[#This Row],[Product ID]],products!A:B,2,0)</f>
        <v>Lib</v>
      </c>
      <c r="H764" s="2">
        <f>_xlfn.XLOOKUP(D764, products!A:A, products!E:E)</f>
        <v>8.73</v>
      </c>
      <c r="I764" s="2">
        <f>OrderData[[#This Row],[Quantity]]*OrderData[[#This Row],[Unit Price]]</f>
        <v>43.650000000000006</v>
      </c>
      <c r="J764" s="2" t="str">
        <f>_xlfn.XLOOKUP(OrderData[[#This Row],[Customer ID]],Table2_1[Customer ID],Table2_1[Country])</f>
        <v>United Kingdom</v>
      </c>
      <c r="K764" s="2" t="str" cm="1">
        <f t="array" ref="K764">_xlfn.XLOOKUP(OrderData[[#This Row],[Customer ID]],Table2_1[[#All],[Customer ID]],Table2_1[[#All],[Loyalty Card]])</f>
        <v>No</v>
      </c>
      <c r="L764" s="2" t="str">
        <f>_xlfn.XLOOKUP(OrderData[[#This Row],[Product ID]],products!A:A,products!C:C)</f>
        <v>M</v>
      </c>
      <c r="M764" s="2">
        <f>_xlfn.XLOOKUP(OrderData[[#This Row],[Product ID]],products!A:A,products!D:D)</f>
        <v>0.5</v>
      </c>
    </row>
    <row r="765" spans="1:13" x14ac:dyDescent="0.25">
      <c r="A765" s="2" t="s">
        <v>1496</v>
      </c>
      <c r="B765" s="3">
        <v>44587</v>
      </c>
      <c r="C765" s="2" t="s">
        <v>1497</v>
      </c>
      <c r="D765" t="s">
        <v>205</v>
      </c>
      <c r="E765" s="2" t="str" cm="1">
        <f t="array" ref="E765">_xlfn.XLOOKUP(OrderData[[#This Row],[Customer ID]],Table2_1[[#All],[Customer ID]],Table2_1[[#All],[Customer Name]])</f>
        <v>Sarajane Potter</v>
      </c>
      <c r="F765" s="2">
        <v>3</v>
      </c>
      <c r="G765" s="2" t="str">
        <f>VLOOKUP(OrderData[[#This Row],[Product ID]],products!A:B,2,0)</f>
        <v>Ara</v>
      </c>
      <c r="H765" s="2">
        <f>_xlfn.XLOOKUP(D765, products!A:A, products!E:E)</f>
        <v>7.77</v>
      </c>
      <c r="I765" s="2">
        <f>OrderData[[#This Row],[Quantity]]*OrderData[[#This Row],[Unit Price]]</f>
        <v>23.31</v>
      </c>
      <c r="J765" s="2" t="str">
        <f>_xlfn.XLOOKUP(OrderData[[#This Row],[Customer ID]],Table2_1[Customer ID],Table2_1[Country])</f>
        <v>United States</v>
      </c>
      <c r="K765" s="2" t="str" cm="1">
        <f t="array" ref="K765">_xlfn.XLOOKUP(OrderData[[#This Row],[Customer ID]],Table2_1[[#All],[Customer ID]],Table2_1[[#All],[Loyalty Card]])</f>
        <v>No</v>
      </c>
      <c r="L765" s="2" t="str">
        <f>_xlfn.XLOOKUP(OrderData[[#This Row],[Product ID]],products!A:A,products!C:C)</f>
        <v>L</v>
      </c>
      <c r="M765" s="2">
        <f>_xlfn.XLOOKUP(OrderData[[#This Row],[Product ID]],products!A:A,products!D:D)</f>
        <v>0.5</v>
      </c>
    </row>
    <row r="766" spans="1:13" x14ac:dyDescent="0.25">
      <c r="A766" s="2" t="s">
        <v>1498</v>
      </c>
      <c r="B766" s="3">
        <v>43797</v>
      </c>
      <c r="C766" s="2" t="s">
        <v>1499</v>
      </c>
      <c r="D766" t="s">
        <v>217</v>
      </c>
      <c r="E766" s="2" t="str" cm="1">
        <f t="array" ref="E766">_xlfn.XLOOKUP(OrderData[[#This Row],[Customer ID]],Table2_1[[#All],[Customer ID]],Table2_1[[#All],[Customer Name]])</f>
        <v>Bobby Folomkin</v>
      </c>
      <c r="F766" s="2">
        <v>6</v>
      </c>
      <c r="G766" s="2" t="str">
        <f>VLOOKUP(OrderData[[#This Row],[Product ID]],products!A:B,2,0)</f>
        <v>Ara</v>
      </c>
      <c r="H766" s="2">
        <f>_xlfn.XLOOKUP(D766, products!A:A, products!E:E)</f>
        <v>29.784999999999997</v>
      </c>
      <c r="I766" s="2">
        <f>OrderData[[#This Row],[Quantity]]*OrderData[[#This Row],[Unit Price]]</f>
        <v>178.70999999999998</v>
      </c>
      <c r="J766" s="2" t="str">
        <f>_xlfn.XLOOKUP(OrderData[[#This Row],[Customer ID]],Table2_1[Customer ID],Table2_1[Country])</f>
        <v>United States</v>
      </c>
      <c r="K766" s="2" t="str" cm="1">
        <f t="array" ref="K766">_xlfn.XLOOKUP(OrderData[[#This Row],[Customer ID]],Table2_1[[#All],[Customer ID]],Table2_1[[#All],[Loyalty Card]])</f>
        <v>Yes</v>
      </c>
      <c r="L766" s="2" t="str">
        <f>_xlfn.XLOOKUP(OrderData[[#This Row],[Product ID]],products!A:A,products!C:C)</f>
        <v>L</v>
      </c>
      <c r="M766" s="2">
        <f>_xlfn.XLOOKUP(OrderData[[#This Row],[Product ID]],products!A:A,products!D:D)</f>
        <v>2.5</v>
      </c>
    </row>
    <row r="767" spans="1:13" x14ac:dyDescent="0.25">
      <c r="A767" s="2" t="s">
        <v>1500</v>
      </c>
      <c r="B767" s="3">
        <v>43667</v>
      </c>
      <c r="C767" s="2" t="s">
        <v>1501</v>
      </c>
      <c r="D767" t="s">
        <v>15</v>
      </c>
      <c r="E767" s="2" t="str" cm="1">
        <f t="array" ref="E767">_xlfn.XLOOKUP(OrderData[[#This Row],[Customer ID]],Table2_1[[#All],[Customer ID]],Table2_1[[#All],[Customer Name]])</f>
        <v>Rafferty Pursglove</v>
      </c>
      <c r="F767" s="2">
        <v>6</v>
      </c>
      <c r="G767" s="2" t="str">
        <f>VLOOKUP(OrderData[[#This Row],[Product ID]],products!A:B,2,0)</f>
        <v>Rob</v>
      </c>
      <c r="H767" s="2">
        <f>_xlfn.XLOOKUP(D767, products!A:A, products!E:E)</f>
        <v>9.9499999999999993</v>
      </c>
      <c r="I767" s="2">
        <f>OrderData[[#This Row],[Quantity]]*OrderData[[#This Row],[Unit Price]]</f>
        <v>59.699999999999996</v>
      </c>
      <c r="J767" s="2" t="str">
        <f>_xlfn.XLOOKUP(OrderData[[#This Row],[Customer ID]],Table2_1[Customer ID],Table2_1[Country])</f>
        <v>United States</v>
      </c>
      <c r="K767" s="2" t="str" cm="1">
        <f t="array" ref="K767">_xlfn.XLOOKUP(OrderData[[#This Row],[Customer ID]],Table2_1[[#All],[Customer ID]],Table2_1[[#All],[Loyalty Card]])</f>
        <v>Yes</v>
      </c>
      <c r="L767" s="2" t="str">
        <f>_xlfn.XLOOKUP(OrderData[[#This Row],[Product ID]],products!A:A,products!C:C)</f>
        <v>M</v>
      </c>
      <c r="M767" s="2">
        <f>_xlfn.XLOOKUP(OrderData[[#This Row],[Product ID]],products!A:A,products!D:D)</f>
        <v>1</v>
      </c>
    </row>
    <row r="768" spans="1:13" x14ac:dyDescent="0.25">
      <c r="A768" s="2" t="s">
        <v>1500</v>
      </c>
      <c r="B768" s="3">
        <v>43667</v>
      </c>
      <c r="C768" s="2" t="s">
        <v>1501</v>
      </c>
      <c r="D768" t="s">
        <v>205</v>
      </c>
      <c r="E768" s="2" t="str" cm="1">
        <f t="array" ref="E768">_xlfn.XLOOKUP(OrderData[[#This Row],[Customer ID]],Table2_1[[#All],[Customer ID]],Table2_1[[#All],[Customer Name]])</f>
        <v>Rafferty Pursglove</v>
      </c>
      <c r="F768" s="2">
        <v>2</v>
      </c>
      <c r="G768" s="2" t="str">
        <f>VLOOKUP(OrderData[[#This Row],[Product ID]],products!A:B,2,0)</f>
        <v>Ara</v>
      </c>
      <c r="H768" s="2">
        <f>_xlfn.XLOOKUP(D768, products!A:A, products!E:E)</f>
        <v>7.77</v>
      </c>
      <c r="I768" s="2">
        <f>OrderData[[#This Row],[Quantity]]*OrderData[[#This Row],[Unit Price]]</f>
        <v>15.54</v>
      </c>
      <c r="J768" s="2" t="str">
        <f>_xlfn.XLOOKUP(OrderData[[#This Row],[Customer ID]],Table2_1[Customer ID],Table2_1[Country])</f>
        <v>United States</v>
      </c>
      <c r="K768" s="2" t="str" cm="1">
        <f t="array" ref="K768">_xlfn.XLOOKUP(OrderData[[#This Row],[Customer ID]],Table2_1[[#All],[Customer ID]],Table2_1[[#All],[Loyalty Card]])</f>
        <v>Yes</v>
      </c>
      <c r="L768" s="2" t="str">
        <f>_xlfn.XLOOKUP(OrderData[[#This Row],[Product ID]],products!A:A,products!C:C)</f>
        <v>L</v>
      </c>
      <c r="M768" s="2">
        <f>_xlfn.XLOOKUP(OrderData[[#This Row],[Product ID]],products!A:A,products!D:D)</f>
        <v>0.5</v>
      </c>
    </row>
    <row r="769" spans="1:13" x14ac:dyDescent="0.25">
      <c r="A769" s="2" t="s">
        <v>1502</v>
      </c>
      <c r="B769" s="3">
        <v>44267</v>
      </c>
      <c r="C769" s="2" t="s">
        <v>1481</v>
      </c>
      <c r="D769" t="s">
        <v>217</v>
      </c>
      <c r="E769" s="2" t="str" cm="1">
        <f t="array" ref="E769">_xlfn.XLOOKUP(OrderData[[#This Row],[Customer ID]],Table2_1[[#All],[Customer ID]],Table2_1[[#All],[Customer Name]])</f>
        <v>Foster Constance</v>
      </c>
      <c r="F769" s="2">
        <v>3</v>
      </c>
      <c r="G769" s="2" t="str">
        <f>VLOOKUP(OrderData[[#This Row],[Product ID]],products!A:B,2,0)</f>
        <v>Ara</v>
      </c>
      <c r="H769" s="2">
        <f>_xlfn.XLOOKUP(D769, products!A:A, products!E:E)</f>
        <v>29.784999999999997</v>
      </c>
      <c r="I769" s="2">
        <f>OrderData[[#This Row],[Quantity]]*OrderData[[#This Row],[Unit Price]]</f>
        <v>89.35499999999999</v>
      </c>
      <c r="J769" s="2" t="str">
        <f>_xlfn.XLOOKUP(OrderData[[#This Row],[Customer ID]],Table2_1[Customer ID],Table2_1[Country])</f>
        <v>United States</v>
      </c>
      <c r="K769" s="2" t="str" cm="1">
        <f t="array" ref="K769">_xlfn.XLOOKUP(OrderData[[#This Row],[Customer ID]],Table2_1[[#All],[Customer ID]],Table2_1[[#All],[Loyalty Card]])</f>
        <v>No</v>
      </c>
      <c r="L769" s="2" t="str">
        <f>_xlfn.XLOOKUP(OrderData[[#This Row],[Product ID]],products!A:A,products!C:C)</f>
        <v>L</v>
      </c>
      <c r="M769" s="2">
        <f>_xlfn.XLOOKUP(OrderData[[#This Row],[Product ID]],products!A:A,products!D:D)</f>
        <v>2.5</v>
      </c>
    </row>
    <row r="770" spans="1:13" x14ac:dyDescent="0.25">
      <c r="A770" s="2" t="s">
        <v>1503</v>
      </c>
      <c r="B770" s="3">
        <v>44562</v>
      </c>
      <c r="C770" s="2" t="s">
        <v>1481</v>
      </c>
      <c r="D770" t="s">
        <v>202</v>
      </c>
      <c r="E770" s="2" t="str" cm="1">
        <f t="array" ref="E770">_xlfn.XLOOKUP(OrderData[[#This Row],[Customer ID]],Table2_1[[#All],[Customer ID]],Table2_1[[#All],[Customer Name]])</f>
        <v>Foster Constance</v>
      </c>
      <c r="F770" s="2">
        <v>2</v>
      </c>
      <c r="G770" s="2" t="str">
        <f>VLOOKUP(OrderData[[#This Row],[Product ID]],products!A:B,2,0)</f>
        <v>Rob</v>
      </c>
      <c r="H770" s="2">
        <f>_xlfn.XLOOKUP(D770, products!A:A, products!E:E)</f>
        <v>11.95</v>
      </c>
      <c r="I770" s="2">
        <f>OrderData[[#This Row],[Quantity]]*OrderData[[#This Row],[Unit Price]]</f>
        <v>23.9</v>
      </c>
      <c r="J770" s="2" t="str">
        <f>_xlfn.XLOOKUP(OrderData[[#This Row],[Customer ID]],Table2_1[Customer ID],Table2_1[Country])</f>
        <v>United States</v>
      </c>
      <c r="K770" s="2" t="str" cm="1">
        <f t="array" ref="K770">_xlfn.XLOOKUP(OrderData[[#This Row],[Customer ID]],Table2_1[[#All],[Customer ID]],Table2_1[[#All],[Loyalty Card]])</f>
        <v>No</v>
      </c>
      <c r="L770" s="2" t="str">
        <f>_xlfn.XLOOKUP(OrderData[[#This Row],[Product ID]],products!A:A,products!C:C)</f>
        <v>L</v>
      </c>
      <c r="M770" s="2">
        <f>_xlfn.XLOOKUP(OrderData[[#This Row],[Product ID]],products!A:A,products!D:D)</f>
        <v>1</v>
      </c>
    </row>
    <row r="771" spans="1:13" x14ac:dyDescent="0.25">
      <c r="A771" s="2" t="s">
        <v>1504</v>
      </c>
      <c r="B771" s="3">
        <v>43912</v>
      </c>
      <c r="C771" s="2" t="s">
        <v>1505</v>
      </c>
      <c r="D771" t="s">
        <v>54</v>
      </c>
      <c r="E771" s="2" t="str" cm="1">
        <f t="array" ref="E771">_xlfn.XLOOKUP(OrderData[[#This Row],[Customer ID]],Table2_1[[#All],[Customer ID]],Table2_1[[#All],[Customer Name]])</f>
        <v>Dalia Eburah</v>
      </c>
      <c r="F771" s="2">
        <v>6</v>
      </c>
      <c r="G771" s="2" t="str">
        <f>VLOOKUP(OrderData[[#This Row],[Product ID]],products!A:B,2,0)</f>
        <v>Rob</v>
      </c>
      <c r="H771" s="2">
        <f>_xlfn.XLOOKUP(D771, products!A:A, products!E:E)</f>
        <v>22.884999999999998</v>
      </c>
      <c r="I771" s="2">
        <f>OrderData[[#This Row],[Quantity]]*OrderData[[#This Row],[Unit Price]]</f>
        <v>137.31</v>
      </c>
      <c r="J771" s="2" t="str">
        <f>_xlfn.XLOOKUP(OrderData[[#This Row],[Customer ID]],Table2_1[Customer ID],Table2_1[Country])</f>
        <v>United Kingdom</v>
      </c>
      <c r="K771" s="2" t="str" cm="1">
        <f t="array" ref="K771">_xlfn.XLOOKUP(OrderData[[#This Row],[Customer ID]],Table2_1[[#All],[Customer ID]],Table2_1[[#All],[Loyalty Card]])</f>
        <v>No</v>
      </c>
      <c r="L771" s="2" t="str">
        <f>_xlfn.XLOOKUP(OrderData[[#This Row],[Product ID]],products!A:A,products!C:C)</f>
        <v>M</v>
      </c>
      <c r="M771" s="2">
        <f>_xlfn.XLOOKUP(OrderData[[#This Row],[Product ID]],products!A:A,products!D:D)</f>
        <v>2.5</v>
      </c>
    </row>
    <row r="772" spans="1:13" x14ac:dyDescent="0.25">
      <c r="A772" s="2" t="s">
        <v>1506</v>
      </c>
      <c r="B772" s="3">
        <v>44092</v>
      </c>
      <c r="C772" s="2" t="s">
        <v>1507</v>
      </c>
      <c r="D772" t="s">
        <v>40</v>
      </c>
      <c r="E772" s="2" t="str" cm="1">
        <f t="array" ref="E772">_xlfn.XLOOKUP(OrderData[[#This Row],[Customer ID]],Table2_1[[#All],[Customer ID]],Table2_1[[#All],[Customer Name]])</f>
        <v>Martie Brimilcombe</v>
      </c>
      <c r="F772" s="2">
        <v>1</v>
      </c>
      <c r="G772" s="2" t="str">
        <f>VLOOKUP(OrderData[[#This Row],[Product ID]],products!A:B,2,0)</f>
        <v>Ara</v>
      </c>
      <c r="H772" s="2">
        <f>_xlfn.XLOOKUP(D772, products!A:A, products!E:E)</f>
        <v>9.9499999999999993</v>
      </c>
      <c r="I772" s="2">
        <f>OrderData[[#This Row],[Quantity]]*OrderData[[#This Row],[Unit Price]]</f>
        <v>9.9499999999999993</v>
      </c>
      <c r="J772" s="2" t="str">
        <f>_xlfn.XLOOKUP(OrderData[[#This Row],[Customer ID]],Table2_1[Customer ID],Table2_1[Country])</f>
        <v>United States</v>
      </c>
      <c r="K772" s="2" t="str" cm="1">
        <f t="array" ref="K772">_xlfn.XLOOKUP(OrderData[[#This Row],[Customer ID]],Table2_1[[#All],[Customer ID]],Table2_1[[#All],[Loyalty Card]])</f>
        <v>No</v>
      </c>
      <c r="L772" s="2" t="str">
        <f>_xlfn.XLOOKUP(OrderData[[#This Row],[Product ID]],products!A:A,products!C:C)</f>
        <v>D</v>
      </c>
      <c r="M772" s="2">
        <f>_xlfn.XLOOKUP(OrderData[[#This Row],[Product ID]],products!A:A,products!D:D)</f>
        <v>1</v>
      </c>
    </row>
    <row r="773" spans="1:13" x14ac:dyDescent="0.25">
      <c r="A773" s="2" t="s">
        <v>1508</v>
      </c>
      <c r="B773" s="3">
        <v>43468</v>
      </c>
      <c r="C773" s="2" t="s">
        <v>1509</v>
      </c>
      <c r="D773" t="s">
        <v>170</v>
      </c>
      <c r="E773" s="2" t="str" cm="1">
        <f t="array" ref="E773">_xlfn.XLOOKUP(OrderData[[#This Row],[Customer ID]],Table2_1[[#All],[Customer ID]],Table2_1[[#All],[Customer Name]])</f>
        <v>Suzanna Bollam</v>
      </c>
      <c r="F773" s="2">
        <v>3</v>
      </c>
      <c r="G773" s="2" t="str">
        <f>VLOOKUP(OrderData[[#This Row],[Product ID]],products!A:B,2,0)</f>
        <v>Rob</v>
      </c>
      <c r="H773" s="2">
        <f>_xlfn.XLOOKUP(D773, products!A:A, products!E:E)</f>
        <v>7.169999999999999</v>
      </c>
      <c r="I773" s="2">
        <f>OrderData[[#This Row],[Quantity]]*OrderData[[#This Row],[Unit Price]]</f>
        <v>21.509999999999998</v>
      </c>
      <c r="J773" s="2" t="str">
        <f>_xlfn.XLOOKUP(OrderData[[#This Row],[Customer ID]],Table2_1[Customer ID],Table2_1[Country])</f>
        <v>United States</v>
      </c>
      <c r="K773" s="2" t="str" cm="1">
        <f t="array" ref="K773">_xlfn.XLOOKUP(OrderData[[#This Row],[Customer ID]],Table2_1[[#All],[Customer ID]],Table2_1[[#All],[Loyalty Card]])</f>
        <v>No</v>
      </c>
      <c r="L773" s="2" t="str">
        <f>_xlfn.XLOOKUP(OrderData[[#This Row],[Product ID]],products!A:A,products!C:C)</f>
        <v>L</v>
      </c>
      <c r="M773" s="2">
        <f>_xlfn.XLOOKUP(OrderData[[#This Row],[Product ID]],products!A:A,products!D:D)</f>
        <v>0.5</v>
      </c>
    </row>
    <row r="774" spans="1:13" x14ac:dyDescent="0.25">
      <c r="A774" s="2" t="s">
        <v>1510</v>
      </c>
      <c r="B774" s="3">
        <v>44468</v>
      </c>
      <c r="C774" s="2" t="s">
        <v>1511</v>
      </c>
      <c r="D774" t="s">
        <v>22</v>
      </c>
      <c r="E774" s="2" t="str" cm="1">
        <f t="array" ref="E774">_xlfn.XLOOKUP(OrderData[[#This Row],[Customer ID]],Table2_1[[#All],[Customer ID]],Table2_1[[#All],[Customer Name]])</f>
        <v>Mellisa Mebes</v>
      </c>
      <c r="F774" s="2">
        <v>6</v>
      </c>
      <c r="G774" s="2" t="str">
        <f>VLOOKUP(OrderData[[#This Row],[Product ID]],products!A:B,2,0)</f>
        <v>Exc</v>
      </c>
      <c r="H774" s="2">
        <f>_xlfn.XLOOKUP(D774, products!A:A, products!E:E)</f>
        <v>13.75</v>
      </c>
      <c r="I774" s="2">
        <f>OrderData[[#This Row],[Quantity]]*OrderData[[#This Row],[Unit Price]]</f>
        <v>82.5</v>
      </c>
      <c r="J774" s="2" t="str">
        <f>_xlfn.XLOOKUP(OrderData[[#This Row],[Customer ID]],Table2_1[Customer ID],Table2_1[Country])</f>
        <v>United States</v>
      </c>
      <c r="K774" s="2" t="str" cm="1">
        <f t="array" ref="K774">_xlfn.XLOOKUP(OrderData[[#This Row],[Customer ID]],Table2_1[[#All],[Customer ID]],Table2_1[[#All],[Loyalty Card]])</f>
        <v>No</v>
      </c>
      <c r="L774" s="2" t="str">
        <f>_xlfn.XLOOKUP(OrderData[[#This Row],[Product ID]],products!A:A,products!C:C)</f>
        <v>M</v>
      </c>
      <c r="M774" s="2">
        <f>_xlfn.XLOOKUP(OrderData[[#This Row],[Product ID]],products!A:A,products!D:D)</f>
        <v>1</v>
      </c>
    </row>
    <row r="775" spans="1:13" x14ac:dyDescent="0.25">
      <c r="A775" s="2" t="s">
        <v>1512</v>
      </c>
      <c r="B775" s="3">
        <v>44488</v>
      </c>
      <c r="C775" s="2" t="s">
        <v>1513</v>
      </c>
      <c r="D775" t="s">
        <v>90</v>
      </c>
      <c r="E775" s="2" t="str" cm="1">
        <f t="array" ref="E775">_xlfn.XLOOKUP(OrderData[[#This Row],[Customer ID]],Table2_1[[#All],[Customer ID]],Table2_1[[#All],[Customer Name]])</f>
        <v>Alva Filipczak</v>
      </c>
      <c r="F775" s="2">
        <v>2</v>
      </c>
      <c r="G775" s="2" t="str">
        <f>VLOOKUP(OrderData[[#This Row],[Product ID]],products!A:B,2,0)</f>
        <v>Lib</v>
      </c>
      <c r="H775" s="2">
        <f>_xlfn.XLOOKUP(D775, products!A:A, products!E:E)</f>
        <v>4.3650000000000002</v>
      </c>
      <c r="I775" s="2">
        <f>OrderData[[#This Row],[Quantity]]*OrderData[[#This Row],[Unit Price]]</f>
        <v>8.73</v>
      </c>
      <c r="J775" s="2" t="str">
        <f>_xlfn.XLOOKUP(OrderData[[#This Row],[Customer ID]],Table2_1[Customer ID],Table2_1[Country])</f>
        <v>Ireland</v>
      </c>
      <c r="K775" s="2" t="str" cm="1">
        <f t="array" ref="K775">_xlfn.XLOOKUP(OrderData[[#This Row],[Customer ID]],Table2_1[[#All],[Customer ID]],Table2_1[[#All],[Loyalty Card]])</f>
        <v>No</v>
      </c>
      <c r="L775" s="2" t="str">
        <f>_xlfn.XLOOKUP(OrderData[[#This Row],[Product ID]],products!A:A,products!C:C)</f>
        <v>M</v>
      </c>
      <c r="M775" s="2">
        <f>_xlfn.XLOOKUP(OrderData[[#This Row],[Product ID]],products!A:A,products!D:D)</f>
        <v>0.2</v>
      </c>
    </row>
    <row r="776" spans="1:13" x14ac:dyDescent="0.25">
      <c r="A776" s="2" t="s">
        <v>1514</v>
      </c>
      <c r="B776" s="3">
        <v>44756</v>
      </c>
      <c r="C776" s="2" t="s">
        <v>1515</v>
      </c>
      <c r="D776" t="s">
        <v>15</v>
      </c>
      <c r="E776" s="2" t="str" cm="1">
        <f t="array" ref="E776">_xlfn.XLOOKUP(OrderData[[#This Row],[Customer ID]],Table2_1[[#All],[Customer ID]],Table2_1[[#All],[Customer Name]])</f>
        <v>Dorette Hinemoor</v>
      </c>
      <c r="F776" s="2">
        <v>2</v>
      </c>
      <c r="G776" s="2" t="str">
        <f>VLOOKUP(OrderData[[#This Row],[Product ID]],products!A:B,2,0)</f>
        <v>Rob</v>
      </c>
      <c r="H776" s="2">
        <f>_xlfn.XLOOKUP(D776, products!A:A, products!E:E)</f>
        <v>9.9499999999999993</v>
      </c>
      <c r="I776" s="2">
        <f>OrderData[[#This Row],[Quantity]]*OrderData[[#This Row],[Unit Price]]</f>
        <v>19.899999999999999</v>
      </c>
      <c r="J776" s="2" t="str">
        <f>_xlfn.XLOOKUP(OrderData[[#This Row],[Customer ID]],Table2_1[Customer ID],Table2_1[Country])</f>
        <v>United States</v>
      </c>
      <c r="K776" s="2" t="str" cm="1">
        <f t="array" ref="K776">_xlfn.XLOOKUP(OrderData[[#This Row],[Customer ID]],Table2_1[[#All],[Customer ID]],Table2_1[[#All],[Loyalty Card]])</f>
        <v>Yes</v>
      </c>
      <c r="L776" s="2" t="str">
        <f>_xlfn.XLOOKUP(OrderData[[#This Row],[Product ID]],products!A:A,products!C:C)</f>
        <v>M</v>
      </c>
      <c r="M776" s="2">
        <f>_xlfn.XLOOKUP(OrderData[[#This Row],[Product ID]],products!A:A,products!D:D)</f>
        <v>1</v>
      </c>
    </row>
    <row r="777" spans="1:13" x14ac:dyDescent="0.25">
      <c r="A777" s="2" t="s">
        <v>1516</v>
      </c>
      <c r="B777" s="3">
        <v>44396</v>
      </c>
      <c r="C777" s="2" t="s">
        <v>1517</v>
      </c>
      <c r="D777" t="s">
        <v>189</v>
      </c>
      <c r="E777" s="2" t="str" cm="1">
        <f t="array" ref="E777">_xlfn.XLOOKUP(OrderData[[#This Row],[Customer ID]],Table2_1[[#All],[Customer ID]],Table2_1[[#All],[Customer Name]])</f>
        <v>Rhetta Elnaugh</v>
      </c>
      <c r="F777" s="2">
        <v>2</v>
      </c>
      <c r="G777" s="2" t="str">
        <f>VLOOKUP(OrderData[[#This Row],[Product ID]],products!A:B,2,0)</f>
        <v>Exc</v>
      </c>
      <c r="H777" s="2">
        <f>_xlfn.XLOOKUP(D777, products!A:A, products!E:E)</f>
        <v>8.91</v>
      </c>
      <c r="I777" s="2">
        <f>OrderData[[#This Row],[Quantity]]*OrderData[[#This Row],[Unit Price]]</f>
        <v>17.82</v>
      </c>
      <c r="J777" s="2" t="str">
        <f>_xlfn.XLOOKUP(OrderData[[#This Row],[Customer ID]],Table2_1[Customer ID],Table2_1[Country])</f>
        <v>United States</v>
      </c>
      <c r="K777" s="2" t="str" cm="1">
        <f t="array" ref="K777">_xlfn.XLOOKUP(OrderData[[#This Row],[Customer ID]],Table2_1[[#All],[Customer ID]],Table2_1[[#All],[Loyalty Card]])</f>
        <v>Yes</v>
      </c>
      <c r="L777" s="2" t="str">
        <f>_xlfn.XLOOKUP(OrderData[[#This Row],[Product ID]],products!A:A,products!C:C)</f>
        <v>L</v>
      </c>
      <c r="M777" s="2">
        <f>_xlfn.XLOOKUP(OrderData[[#This Row],[Product ID]],products!A:A,products!D:D)</f>
        <v>0.5</v>
      </c>
    </row>
    <row r="778" spans="1:13" x14ac:dyDescent="0.25">
      <c r="A778" s="2" t="s">
        <v>1518</v>
      </c>
      <c r="B778" s="3">
        <v>44540</v>
      </c>
      <c r="C778" s="2" t="s">
        <v>1519</v>
      </c>
      <c r="D778" t="s">
        <v>80</v>
      </c>
      <c r="E778" s="2" t="str" cm="1">
        <f t="array" ref="E778">_xlfn.XLOOKUP(OrderData[[#This Row],[Customer ID]],Table2_1[[#All],[Customer ID]],Table2_1[[#All],[Customer Name]])</f>
        <v>Jule Deehan</v>
      </c>
      <c r="F778" s="2">
        <v>3</v>
      </c>
      <c r="G778" s="2" t="str">
        <f>VLOOKUP(OrderData[[#This Row],[Product ID]],products!A:B,2,0)</f>
        <v>Ara</v>
      </c>
      <c r="H778" s="2">
        <f>_xlfn.XLOOKUP(D778, products!A:A, products!E:E)</f>
        <v>6.75</v>
      </c>
      <c r="I778" s="2">
        <f>OrderData[[#This Row],[Quantity]]*OrderData[[#This Row],[Unit Price]]</f>
        <v>20.25</v>
      </c>
      <c r="J778" s="2" t="str">
        <f>_xlfn.XLOOKUP(OrderData[[#This Row],[Customer ID]],Table2_1[Customer ID],Table2_1[Country])</f>
        <v>United States</v>
      </c>
      <c r="K778" s="2" t="str" cm="1">
        <f t="array" ref="K778">_xlfn.XLOOKUP(OrderData[[#This Row],[Customer ID]],Table2_1[[#All],[Customer ID]],Table2_1[[#All],[Loyalty Card]])</f>
        <v>No</v>
      </c>
      <c r="L778" s="2" t="str">
        <f>_xlfn.XLOOKUP(OrderData[[#This Row],[Product ID]],products!A:A,products!C:C)</f>
        <v>M</v>
      </c>
      <c r="M778" s="2">
        <f>_xlfn.XLOOKUP(OrderData[[#This Row],[Product ID]],products!A:A,products!D:D)</f>
        <v>0.5</v>
      </c>
    </row>
    <row r="779" spans="1:13" x14ac:dyDescent="0.25">
      <c r="A779" s="2" t="s">
        <v>1520</v>
      </c>
      <c r="B779" s="3">
        <v>43541</v>
      </c>
      <c r="C779" s="2" t="s">
        <v>1521</v>
      </c>
      <c r="D779" t="s">
        <v>217</v>
      </c>
      <c r="E779" s="2" t="str" cm="1">
        <f t="array" ref="E779">_xlfn.XLOOKUP(OrderData[[#This Row],[Customer ID]],Table2_1[[#All],[Customer ID]],Table2_1[[#All],[Customer Name]])</f>
        <v>Janella Eden</v>
      </c>
      <c r="F779" s="2">
        <v>2</v>
      </c>
      <c r="G779" s="2" t="str">
        <f>VLOOKUP(OrderData[[#This Row],[Product ID]],products!A:B,2,0)</f>
        <v>Ara</v>
      </c>
      <c r="H779" s="2">
        <f>_xlfn.XLOOKUP(D779, products!A:A, products!E:E)</f>
        <v>29.784999999999997</v>
      </c>
      <c r="I779" s="2">
        <f>OrderData[[#This Row],[Quantity]]*OrderData[[#This Row],[Unit Price]]</f>
        <v>59.569999999999993</v>
      </c>
      <c r="J779" s="2" t="str">
        <f>_xlfn.XLOOKUP(OrderData[[#This Row],[Customer ID]],Table2_1[Customer ID],Table2_1[Country])</f>
        <v>United States</v>
      </c>
      <c r="K779" s="2" t="str" cm="1">
        <f t="array" ref="K779">_xlfn.XLOOKUP(OrderData[[#This Row],[Customer ID]],Table2_1[[#All],[Customer ID]],Table2_1[[#All],[Loyalty Card]])</f>
        <v>No</v>
      </c>
      <c r="L779" s="2" t="str">
        <f>_xlfn.XLOOKUP(OrderData[[#This Row],[Product ID]],products!A:A,products!C:C)</f>
        <v>L</v>
      </c>
      <c r="M779" s="2">
        <f>_xlfn.XLOOKUP(OrderData[[#This Row],[Product ID]],products!A:A,products!D:D)</f>
        <v>2.5</v>
      </c>
    </row>
    <row r="780" spans="1:13" x14ac:dyDescent="0.25">
      <c r="A780" s="2" t="s">
        <v>1522</v>
      </c>
      <c r="B780" s="3">
        <v>43889</v>
      </c>
      <c r="C780" s="2" t="s">
        <v>1523</v>
      </c>
      <c r="D780" t="s">
        <v>96</v>
      </c>
      <c r="E780" s="2" t="str" cm="1">
        <f t="array" ref="E780">_xlfn.XLOOKUP(OrderData[[#This Row],[Customer ID]],Table2_1[[#All],[Customer ID]],Table2_1[[#All],[Customer Name]])</f>
        <v>Cam Jewster</v>
      </c>
      <c r="F780" s="2">
        <v>2</v>
      </c>
      <c r="G780" s="2" t="str">
        <f>VLOOKUP(OrderData[[#This Row],[Product ID]],products!A:B,2,0)</f>
        <v>Lib</v>
      </c>
      <c r="H780" s="2">
        <f>_xlfn.XLOOKUP(D780, products!A:A, products!E:E)</f>
        <v>9.51</v>
      </c>
      <c r="I780" s="2">
        <f>OrderData[[#This Row],[Quantity]]*OrderData[[#This Row],[Unit Price]]</f>
        <v>19.02</v>
      </c>
      <c r="J780" s="2" t="str">
        <f>_xlfn.XLOOKUP(OrderData[[#This Row],[Customer ID]],Table2_1[Customer ID],Table2_1[Country])</f>
        <v>United States</v>
      </c>
      <c r="K780" s="2" t="str" cm="1">
        <f t="array" ref="K780">_xlfn.XLOOKUP(OrderData[[#This Row],[Customer ID]],Table2_1[[#All],[Customer ID]],Table2_1[[#All],[Loyalty Card]])</f>
        <v>Yes</v>
      </c>
      <c r="L780" s="2" t="str">
        <f>_xlfn.XLOOKUP(OrderData[[#This Row],[Product ID]],products!A:A,products!C:C)</f>
        <v>L</v>
      </c>
      <c r="M780" s="2">
        <f>_xlfn.XLOOKUP(OrderData[[#This Row],[Product ID]],products!A:A,products!D:D)</f>
        <v>0.5</v>
      </c>
    </row>
    <row r="781" spans="1:13" x14ac:dyDescent="0.25">
      <c r="A781" s="2" t="s">
        <v>1524</v>
      </c>
      <c r="B781" s="3">
        <v>43985</v>
      </c>
      <c r="C781" s="2" t="s">
        <v>1525</v>
      </c>
      <c r="D781" t="s">
        <v>26</v>
      </c>
      <c r="E781" s="2" t="str" cm="1">
        <f t="array" ref="E781">_xlfn.XLOOKUP(OrderData[[#This Row],[Customer ID]],Table2_1[[#All],[Customer ID]],Table2_1[[#All],[Customer Name]])</f>
        <v>Ugo Southerden</v>
      </c>
      <c r="F781" s="2">
        <v>6</v>
      </c>
      <c r="G781" s="2" t="str">
        <f>VLOOKUP(OrderData[[#This Row],[Product ID]],products!A:B,2,0)</f>
        <v>Lib</v>
      </c>
      <c r="H781" s="2">
        <f>_xlfn.XLOOKUP(D781, products!A:A, products!E:E)</f>
        <v>12.95</v>
      </c>
      <c r="I781" s="2">
        <f>OrderData[[#This Row],[Quantity]]*OrderData[[#This Row],[Unit Price]]</f>
        <v>77.699999999999989</v>
      </c>
      <c r="J781" s="2" t="str">
        <f>_xlfn.XLOOKUP(OrderData[[#This Row],[Customer ID]],Table2_1[Customer ID],Table2_1[Country])</f>
        <v>United States</v>
      </c>
      <c r="K781" s="2" t="str" cm="1">
        <f t="array" ref="K781">_xlfn.XLOOKUP(OrderData[[#This Row],[Customer ID]],Table2_1[[#All],[Customer ID]],Table2_1[[#All],[Loyalty Card]])</f>
        <v>Yes</v>
      </c>
      <c r="L781" s="2" t="str">
        <f>_xlfn.XLOOKUP(OrderData[[#This Row],[Product ID]],products!A:A,products!C:C)</f>
        <v>D</v>
      </c>
      <c r="M781" s="2">
        <f>_xlfn.XLOOKUP(OrderData[[#This Row],[Product ID]],products!A:A,products!D:D)</f>
        <v>1</v>
      </c>
    </row>
    <row r="782" spans="1:13" x14ac:dyDescent="0.25">
      <c r="A782" s="2" t="s">
        <v>1526</v>
      </c>
      <c r="B782" s="3">
        <v>43883</v>
      </c>
      <c r="C782" s="2" t="s">
        <v>1527</v>
      </c>
      <c r="D782" t="s">
        <v>22</v>
      </c>
      <c r="E782" s="2" t="str" cm="1">
        <f t="array" ref="E782">_xlfn.XLOOKUP(OrderData[[#This Row],[Customer ID]],Table2_1[[#All],[Customer ID]],Table2_1[[#All],[Customer Name]])</f>
        <v>Verne Dunkerley</v>
      </c>
      <c r="F782" s="2">
        <v>3</v>
      </c>
      <c r="G782" s="2" t="str">
        <f>VLOOKUP(OrderData[[#This Row],[Product ID]],products!A:B,2,0)</f>
        <v>Exc</v>
      </c>
      <c r="H782" s="2">
        <f>_xlfn.XLOOKUP(D782, products!A:A, products!E:E)</f>
        <v>13.75</v>
      </c>
      <c r="I782" s="2">
        <f>OrderData[[#This Row],[Quantity]]*OrderData[[#This Row],[Unit Price]]</f>
        <v>41.25</v>
      </c>
      <c r="J782" s="2" t="str">
        <f>_xlfn.XLOOKUP(OrderData[[#This Row],[Customer ID]],Table2_1[Customer ID],Table2_1[Country])</f>
        <v>United States</v>
      </c>
      <c r="K782" s="2" t="str" cm="1">
        <f t="array" ref="K782">_xlfn.XLOOKUP(OrderData[[#This Row],[Customer ID]],Table2_1[[#All],[Customer ID]],Table2_1[[#All],[Loyalty Card]])</f>
        <v>No</v>
      </c>
      <c r="L782" s="2" t="str">
        <f>_xlfn.XLOOKUP(OrderData[[#This Row],[Product ID]],products!A:A,products!C:C)</f>
        <v>M</v>
      </c>
      <c r="M782" s="2">
        <f>_xlfn.XLOOKUP(OrderData[[#This Row],[Product ID]],products!A:A,products!D:D)</f>
        <v>1</v>
      </c>
    </row>
    <row r="783" spans="1:13" x14ac:dyDescent="0.25">
      <c r="A783" s="2" t="s">
        <v>1528</v>
      </c>
      <c r="B783" s="3">
        <v>43778</v>
      </c>
      <c r="C783" s="2" t="s">
        <v>1529</v>
      </c>
      <c r="D783" t="s">
        <v>117</v>
      </c>
      <c r="E783" s="2" t="str" cm="1">
        <f t="array" ref="E783">_xlfn.XLOOKUP(OrderData[[#This Row],[Customer ID]],Table2_1[[#All],[Customer ID]],Table2_1[[#All],[Customer Name]])</f>
        <v>Lacee Burtenshaw</v>
      </c>
      <c r="F783" s="2">
        <v>4</v>
      </c>
      <c r="G783" s="2" t="str">
        <f>VLOOKUP(OrderData[[#This Row],[Product ID]],products!A:B,2,0)</f>
        <v>Lib</v>
      </c>
      <c r="H783" s="2">
        <f>_xlfn.XLOOKUP(D783, products!A:A, products!E:E)</f>
        <v>36.454999999999998</v>
      </c>
      <c r="I783" s="2">
        <f>OrderData[[#This Row],[Quantity]]*OrderData[[#This Row],[Unit Price]]</f>
        <v>145.82</v>
      </c>
      <c r="J783" s="2" t="str">
        <f>_xlfn.XLOOKUP(OrderData[[#This Row],[Customer ID]],Table2_1[Customer ID],Table2_1[Country])</f>
        <v>United States</v>
      </c>
      <c r="K783" s="2" t="str" cm="1">
        <f t="array" ref="K783">_xlfn.XLOOKUP(OrderData[[#This Row],[Customer ID]],Table2_1[[#All],[Customer ID]],Table2_1[[#All],[Loyalty Card]])</f>
        <v>No</v>
      </c>
      <c r="L783" s="2" t="str">
        <f>_xlfn.XLOOKUP(OrderData[[#This Row],[Product ID]],products!A:A,products!C:C)</f>
        <v>L</v>
      </c>
      <c r="M783" s="2">
        <f>_xlfn.XLOOKUP(OrderData[[#This Row],[Product ID]],products!A:A,products!D:D)</f>
        <v>2.5</v>
      </c>
    </row>
    <row r="784" spans="1:13" x14ac:dyDescent="0.25">
      <c r="A784" s="2" t="s">
        <v>1530</v>
      </c>
      <c r="B784" s="3">
        <v>43897</v>
      </c>
      <c r="C784" s="2" t="s">
        <v>1531</v>
      </c>
      <c r="D784" t="s">
        <v>267</v>
      </c>
      <c r="E784" s="2" t="str" cm="1">
        <f t="array" ref="E784">_xlfn.XLOOKUP(OrderData[[#This Row],[Customer ID]],Table2_1[[#All],[Customer ID]],Table2_1[[#All],[Customer Name]])</f>
        <v>Adorne Gregoratti</v>
      </c>
      <c r="F784" s="2">
        <v>6</v>
      </c>
      <c r="G784" s="2" t="str">
        <f>VLOOKUP(OrderData[[#This Row],[Product ID]],products!A:B,2,0)</f>
        <v>Exc</v>
      </c>
      <c r="H784" s="2">
        <f>_xlfn.XLOOKUP(D784, products!A:A, products!E:E)</f>
        <v>4.4550000000000001</v>
      </c>
      <c r="I784" s="2">
        <f>OrderData[[#This Row],[Quantity]]*OrderData[[#This Row],[Unit Price]]</f>
        <v>26.73</v>
      </c>
      <c r="J784" s="2" t="str">
        <f>_xlfn.XLOOKUP(OrderData[[#This Row],[Customer ID]],Table2_1[Customer ID],Table2_1[Country])</f>
        <v>Ireland</v>
      </c>
      <c r="K784" s="2" t="str" cm="1">
        <f t="array" ref="K784">_xlfn.XLOOKUP(OrderData[[#This Row],[Customer ID]],Table2_1[[#All],[Customer ID]],Table2_1[[#All],[Loyalty Card]])</f>
        <v>No</v>
      </c>
      <c r="L784" s="2" t="str">
        <f>_xlfn.XLOOKUP(OrderData[[#This Row],[Product ID]],products!A:A,products!C:C)</f>
        <v>L</v>
      </c>
      <c r="M784" s="2">
        <f>_xlfn.XLOOKUP(OrderData[[#This Row],[Product ID]],products!A:A,products!D:D)</f>
        <v>0.2</v>
      </c>
    </row>
    <row r="785" spans="1:13" x14ac:dyDescent="0.25">
      <c r="A785" s="2" t="s">
        <v>1532</v>
      </c>
      <c r="B785" s="3">
        <v>44312</v>
      </c>
      <c r="C785" s="2" t="s">
        <v>1533</v>
      </c>
      <c r="D785" t="s">
        <v>91</v>
      </c>
      <c r="E785" s="2" t="str" cm="1">
        <f t="array" ref="E785">_xlfn.XLOOKUP(OrderData[[#This Row],[Customer ID]],Table2_1[[#All],[Customer ID]],Table2_1[[#All],[Customer Name]])</f>
        <v>Chris Croster</v>
      </c>
      <c r="F785" s="2">
        <v>5</v>
      </c>
      <c r="G785" s="2" t="str">
        <f>VLOOKUP(OrderData[[#This Row],[Product ID]],products!A:B,2,0)</f>
        <v>Lib</v>
      </c>
      <c r="H785" s="2">
        <f>_xlfn.XLOOKUP(D785, products!A:A, products!E:E)</f>
        <v>8.73</v>
      </c>
      <c r="I785" s="2">
        <f>OrderData[[#This Row],[Quantity]]*OrderData[[#This Row],[Unit Price]]</f>
        <v>43.650000000000006</v>
      </c>
      <c r="J785" s="2" t="str">
        <f>_xlfn.XLOOKUP(OrderData[[#This Row],[Customer ID]],Table2_1[Customer ID],Table2_1[Country])</f>
        <v>United States</v>
      </c>
      <c r="K785" s="2" t="str" cm="1">
        <f t="array" ref="K785">_xlfn.XLOOKUP(OrderData[[#This Row],[Customer ID]],Table2_1[[#All],[Customer ID]],Table2_1[[#All],[Loyalty Card]])</f>
        <v>Yes</v>
      </c>
      <c r="L785" s="2" t="str">
        <f>_xlfn.XLOOKUP(OrderData[[#This Row],[Product ID]],products!A:A,products!C:C)</f>
        <v>M</v>
      </c>
      <c r="M785" s="2">
        <f>_xlfn.XLOOKUP(OrderData[[#This Row],[Product ID]],products!A:A,products!D:D)</f>
        <v>0.5</v>
      </c>
    </row>
    <row r="786" spans="1:13" x14ac:dyDescent="0.25">
      <c r="A786" s="2" t="s">
        <v>1534</v>
      </c>
      <c r="B786" s="3">
        <v>44511</v>
      </c>
      <c r="C786" s="2" t="s">
        <v>1535</v>
      </c>
      <c r="D786" t="s">
        <v>145</v>
      </c>
      <c r="E786" s="2" t="str" cm="1">
        <f t="array" ref="E786">_xlfn.XLOOKUP(OrderData[[#This Row],[Customer ID]],Table2_1[[#All],[Customer ID]],Table2_1[[#All],[Customer Name]])</f>
        <v>Graeme Whitehead</v>
      </c>
      <c r="F786" s="2">
        <v>2</v>
      </c>
      <c r="G786" s="2" t="str">
        <f>VLOOKUP(OrderData[[#This Row],[Product ID]],products!A:B,2,0)</f>
        <v>Lib</v>
      </c>
      <c r="H786" s="2">
        <f>_xlfn.XLOOKUP(D786, products!A:A, products!E:E)</f>
        <v>15.85</v>
      </c>
      <c r="I786" s="2">
        <f>OrderData[[#This Row],[Quantity]]*OrderData[[#This Row],[Unit Price]]</f>
        <v>31.7</v>
      </c>
      <c r="J786" s="2" t="str">
        <f>_xlfn.XLOOKUP(OrderData[[#This Row],[Customer ID]],Table2_1[Customer ID],Table2_1[Country])</f>
        <v>United States</v>
      </c>
      <c r="K786" s="2" t="str" cm="1">
        <f t="array" ref="K786">_xlfn.XLOOKUP(OrderData[[#This Row],[Customer ID]],Table2_1[[#All],[Customer ID]],Table2_1[[#All],[Loyalty Card]])</f>
        <v>No</v>
      </c>
      <c r="L786" s="2" t="str">
        <f>_xlfn.XLOOKUP(OrderData[[#This Row],[Product ID]],products!A:A,products!C:C)</f>
        <v>L</v>
      </c>
      <c r="M786" s="2">
        <f>_xlfn.XLOOKUP(OrderData[[#This Row],[Product ID]],products!A:A,products!D:D)</f>
        <v>1</v>
      </c>
    </row>
    <row r="787" spans="1:13" x14ac:dyDescent="0.25">
      <c r="A787" s="2" t="s">
        <v>1536</v>
      </c>
      <c r="B787" s="3">
        <v>44362</v>
      </c>
      <c r="C787" s="2" t="s">
        <v>1537</v>
      </c>
      <c r="D787" t="s">
        <v>131</v>
      </c>
      <c r="E787" s="2" t="str" cm="1">
        <f t="array" ref="E787">_xlfn.XLOOKUP(OrderData[[#This Row],[Customer ID]],Table2_1[[#All],[Customer ID]],Table2_1[[#All],[Customer Name]])</f>
        <v>Haslett Jodrelle</v>
      </c>
      <c r="F787" s="2">
        <v>1</v>
      </c>
      <c r="G787" s="2" t="str">
        <f>VLOOKUP(OrderData[[#This Row],[Product ID]],products!A:B,2,0)</f>
        <v>Ara</v>
      </c>
      <c r="H787" s="2">
        <f>_xlfn.XLOOKUP(D787, products!A:A, products!E:E)</f>
        <v>22.884999999999998</v>
      </c>
      <c r="I787" s="2">
        <f>OrderData[[#This Row],[Quantity]]*OrderData[[#This Row],[Unit Price]]</f>
        <v>22.884999999999998</v>
      </c>
      <c r="J787" s="2" t="str">
        <f>_xlfn.XLOOKUP(OrderData[[#This Row],[Customer ID]],Table2_1[Customer ID],Table2_1[Country])</f>
        <v>United States</v>
      </c>
      <c r="K787" s="2" t="str" cm="1">
        <f t="array" ref="K787">_xlfn.XLOOKUP(OrderData[[#This Row],[Customer ID]],Table2_1[[#All],[Customer ID]],Table2_1[[#All],[Loyalty Card]])</f>
        <v>No</v>
      </c>
      <c r="L787" s="2" t="str">
        <f>_xlfn.XLOOKUP(OrderData[[#This Row],[Product ID]],products!A:A,products!C:C)</f>
        <v>D</v>
      </c>
      <c r="M787" s="2">
        <f>_xlfn.XLOOKUP(OrderData[[#This Row],[Product ID]],products!A:A,products!D:D)</f>
        <v>2.5</v>
      </c>
    </row>
    <row r="788" spans="1:13" x14ac:dyDescent="0.25">
      <c r="A788" s="2" t="s">
        <v>1538</v>
      </c>
      <c r="B788" s="3">
        <v>43888</v>
      </c>
      <c r="C788" s="2" t="s">
        <v>1523</v>
      </c>
      <c r="D788" t="s">
        <v>543</v>
      </c>
      <c r="E788" s="2" t="str" cm="1">
        <f t="array" ref="E788">_xlfn.XLOOKUP(OrderData[[#This Row],[Customer ID]],Table2_1[[#All],[Customer ID]],Table2_1[[#All],[Customer Name]])</f>
        <v>Cam Jewster</v>
      </c>
      <c r="F788" s="2">
        <v>1</v>
      </c>
      <c r="G788" s="2" t="str">
        <f>VLOOKUP(OrderData[[#This Row],[Product ID]],products!A:B,2,0)</f>
        <v>Exc</v>
      </c>
      <c r="H788" s="2">
        <f>_xlfn.XLOOKUP(D788, products!A:A, products!E:E)</f>
        <v>27.945</v>
      </c>
      <c r="I788" s="2">
        <f>OrderData[[#This Row],[Quantity]]*OrderData[[#This Row],[Unit Price]]</f>
        <v>27.945</v>
      </c>
      <c r="J788" s="2" t="str">
        <f>_xlfn.XLOOKUP(OrderData[[#This Row],[Customer ID]],Table2_1[Customer ID],Table2_1[Country])</f>
        <v>United States</v>
      </c>
      <c r="K788" s="2" t="str" cm="1">
        <f t="array" ref="K788">_xlfn.XLOOKUP(OrderData[[#This Row],[Customer ID]],Table2_1[[#All],[Customer ID]],Table2_1[[#All],[Loyalty Card]])</f>
        <v>Yes</v>
      </c>
      <c r="L788" s="2" t="str">
        <f>_xlfn.XLOOKUP(OrderData[[#This Row],[Product ID]],products!A:A,products!C:C)</f>
        <v>D</v>
      </c>
      <c r="M788" s="2">
        <f>_xlfn.XLOOKUP(OrderData[[#This Row],[Product ID]],products!A:A,products!D:D)</f>
        <v>2.5</v>
      </c>
    </row>
    <row r="789" spans="1:13" x14ac:dyDescent="0.25">
      <c r="A789" s="2" t="s">
        <v>1539</v>
      </c>
      <c r="B789" s="3">
        <v>44305</v>
      </c>
      <c r="C789" s="2" t="s">
        <v>1540</v>
      </c>
      <c r="D789" t="s">
        <v>22</v>
      </c>
      <c r="E789" s="2" t="str" cm="1">
        <f t="array" ref="E789">_xlfn.XLOOKUP(OrderData[[#This Row],[Customer ID]],Table2_1[[#All],[Customer ID]],Table2_1[[#All],[Customer Name]])</f>
        <v>Beryl Osborn</v>
      </c>
      <c r="F789" s="2">
        <v>6</v>
      </c>
      <c r="G789" s="2" t="str">
        <f>VLOOKUP(OrderData[[#This Row],[Product ID]],products!A:B,2,0)</f>
        <v>Exc</v>
      </c>
      <c r="H789" s="2">
        <f>_xlfn.XLOOKUP(D789, products!A:A, products!E:E)</f>
        <v>13.75</v>
      </c>
      <c r="I789" s="2">
        <f>OrderData[[#This Row],[Quantity]]*OrderData[[#This Row],[Unit Price]]</f>
        <v>82.5</v>
      </c>
      <c r="J789" s="2" t="str">
        <f>_xlfn.XLOOKUP(OrderData[[#This Row],[Customer ID]],Table2_1[Customer ID],Table2_1[Country])</f>
        <v>United States</v>
      </c>
      <c r="K789" s="2" t="str" cm="1">
        <f t="array" ref="K789">_xlfn.XLOOKUP(OrderData[[#This Row],[Customer ID]],Table2_1[[#All],[Customer ID]],Table2_1[[#All],[Loyalty Card]])</f>
        <v>Yes</v>
      </c>
      <c r="L789" s="2" t="str">
        <f>_xlfn.XLOOKUP(OrderData[[#This Row],[Product ID]],products!A:A,products!C:C)</f>
        <v>M</v>
      </c>
      <c r="M789" s="2">
        <f>_xlfn.XLOOKUP(OrderData[[#This Row],[Product ID]],products!A:A,products!D:D)</f>
        <v>1</v>
      </c>
    </row>
    <row r="790" spans="1:13" x14ac:dyDescent="0.25">
      <c r="A790" s="2" t="s">
        <v>1541</v>
      </c>
      <c r="B790" s="3">
        <v>44771</v>
      </c>
      <c r="C790" s="2" t="s">
        <v>1542</v>
      </c>
      <c r="D790" t="s">
        <v>54</v>
      </c>
      <c r="E790" s="2" t="str" cm="1">
        <f t="array" ref="E790">_xlfn.XLOOKUP(OrderData[[#This Row],[Customer ID]],Table2_1[[#All],[Customer ID]],Table2_1[[#All],[Customer Name]])</f>
        <v>Kaela Nottram</v>
      </c>
      <c r="F790" s="2">
        <v>2</v>
      </c>
      <c r="G790" s="2" t="str">
        <f>VLOOKUP(OrderData[[#This Row],[Product ID]],products!A:B,2,0)</f>
        <v>Rob</v>
      </c>
      <c r="H790" s="2">
        <f>_xlfn.XLOOKUP(D790, products!A:A, products!E:E)</f>
        <v>22.884999999999998</v>
      </c>
      <c r="I790" s="2">
        <f>OrderData[[#This Row],[Quantity]]*OrderData[[#This Row],[Unit Price]]</f>
        <v>45.769999999999996</v>
      </c>
      <c r="J790" s="2" t="str">
        <f>_xlfn.XLOOKUP(OrderData[[#This Row],[Customer ID]],Table2_1[Customer ID],Table2_1[Country])</f>
        <v>Ireland</v>
      </c>
      <c r="K790" s="2" t="str" cm="1">
        <f t="array" ref="K790">_xlfn.XLOOKUP(OrderData[[#This Row],[Customer ID]],Table2_1[[#All],[Customer ID]],Table2_1[[#All],[Loyalty Card]])</f>
        <v>Yes</v>
      </c>
      <c r="L790" s="2" t="str">
        <f>_xlfn.XLOOKUP(OrderData[[#This Row],[Product ID]],products!A:A,products!C:C)</f>
        <v>M</v>
      </c>
      <c r="M790" s="2">
        <f>_xlfn.XLOOKUP(OrderData[[#This Row],[Product ID]],products!A:A,products!D:D)</f>
        <v>2.5</v>
      </c>
    </row>
    <row r="791" spans="1:13" x14ac:dyDescent="0.25">
      <c r="A791" s="2" t="s">
        <v>1543</v>
      </c>
      <c r="B791" s="3">
        <v>43485</v>
      </c>
      <c r="C791" s="2" t="s">
        <v>1544</v>
      </c>
      <c r="D791" t="s">
        <v>19</v>
      </c>
      <c r="E791" s="2" t="str" cm="1">
        <f t="array" ref="E791">_xlfn.XLOOKUP(OrderData[[#This Row],[Customer ID]],Table2_1[[#All],[Customer ID]],Table2_1[[#All],[Customer Name]])</f>
        <v>Nobe Buney</v>
      </c>
      <c r="F791" s="2">
        <v>6</v>
      </c>
      <c r="G791" s="2" t="str">
        <f>VLOOKUP(OrderData[[#This Row],[Product ID]],products!A:B,2,0)</f>
        <v>Ara</v>
      </c>
      <c r="H791" s="2">
        <f>_xlfn.XLOOKUP(D791, products!A:A, products!E:E)</f>
        <v>12.95</v>
      </c>
      <c r="I791" s="2">
        <f>OrderData[[#This Row],[Quantity]]*OrderData[[#This Row],[Unit Price]]</f>
        <v>77.699999999999989</v>
      </c>
      <c r="J791" s="2" t="str">
        <f>_xlfn.XLOOKUP(OrderData[[#This Row],[Customer ID]],Table2_1[Customer ID],Table2_1[Country])</f>
        <v>United States</v>
      </c>
      <c r="K791" s="2" t="str" cm="1">
        <f t="array" ref="K791">_xlfn.XLOOKUP(OrderData[[#This Row],[Customer ID]],Table2_1[[#All],[Customer ID]],Table2_1[[#All],[Loyalty Card]])</f>
        <v>No</v>
      </c>
      <c r="L791" s="2" t="str">
        <f>_xlfn.XLOOKUP(OrderData[[#This Row],[Product ID]],products!A:A,products!C:C)</f>
        <v>L</v>
      </c>
      <c r="M791" s="2">
        <f>_xlfn.XLOOKUP(OrderData[[#This Row],[Product ID]],products!A:A,products!D:D)</f>
        <v>1</v>
      </c>
    </row>
    <row r="792" spans="1:13" x14ac:dyDescent="0.25">
      <c r="A792" s="2" t="s">
        <v>1545</v>
      </c>
      <c r="B792" s="3">
        <v>44613</v>
      </c>
      <c r="C792" s="2" t="s">
        <v>1546</v>
      </c>
      <c r="D792" t="s">
        <v>205</v>
      </c>
      <c r="E792" s="2" t="str" cm="1">
        <f t="array" ref="E792">_xlfn.XLOOKUP(OrderData[[#This Row],[Customer ID]],Table2_1[[#All],[Customer ID]],Table2_1[[#All],[Customer Name]])</f>
        <v>Silvan McShea</v>
      </c>
      <c r="F792" s="2">
        <v>3</v>
      </c>
      <c r="G792" s="2" t="str">
        <f>VLOOKUP(OrderData[[#This Row],[Product ID]],products!A:B,2,0)</f>
        <v>Ara</v>
      </c>
      <c r="H792" s="2">
        <f>_xlfn.XLOOKUP(D792, products!A:A, products!E:E)</f>
        <v>7.77</v>
      </c>
      <c r="I792" s="2">
        <f>OrderData[[#This Row],[Quantity]]*OrderData[[#This Row],[Unit Price]]</f>
        <v>23.31</v>
      </c>
      <c r="J792" s="2" t="str">
        <f>_xlfn.XLOOKUP(OrderData[[#This Row],[Customer ID]],Table2_1[Customer ID],Table2_1[Country])</f>
        <v>United States</v>
      </c>
      <c r="K792" s="2" t="str" cm="1">
        <f t="array" ref="K792">_xlfn.XLOOKUP(OrderData[[#This Row],[Customer ID]],Table2_1[[#All],[Customer ID]],Table2_1[[#All],[Loyalty Card]])</f>
        <v>No</v>
      </c>
      <c r="L792" s="2" t="str">
        <f>_xlfn.XLOOKUP(OrderData[[#This Row],[Product ID]],products!A:A,products!C:C)</f>
        <v>L</v>
      </c>
      <c r="M792" s="2">
        <f>_xlfn.XLOOKUP(OrderData[[#This Row],[Product ID]],products!A:A,products!D:D)</f>
        <v>0.5</v>
      </c>
    </row>
    <row r="793" spans="1:13" x14ac:dyDescent="0.25">
      <c r="A793" s="2" t="s">
        <v>1547</v>
      </c>
      <c r="B793" s="3">
        <v>43954</v>
      </c>
      <c r="C793" s="2" t="s">
        <v>1548</v>
      </c>
      <c r="D793" t="s">
        <v>32</v>
      </c>
      <c r="E793" s="2" t="str" cm="1">
        <f t="array" ref="E793">_xlfn.XLOOKUP(OrderData[[#This Row],[Customer ID]],Table2_1[[#All],[Customer ID]],Table2_1[[#All],[Customer Name]])</f>
        <v>Karylin Huddart</v>
      </c>
      <c r="F793" s="2">
        <v>5</v>
      </c>
      <c r="G793" s="2" t="str">
        <f>VLOOKUP(OrderData[[#This Row],[Product ID]],products!A:B,2,0)</f>
        <v>Lib</v>
      </c>
      <c r="H793" s="2">
        <f>_xlfn.XLOOKUP(D793, products!A:A, products!E:E)</f>
        <v>4.7549999999999999</v>
      </c>
      <c r="I793" s="2">
        <f>OrderData[[#This Row],[Quantity]]*OrderData[[#This Row],[Unit Price]]</f>
        <v>23.774999999999999</v>
      </c>
      <c r="J793" s="2" t="str">
        <f>_xlfn.XLOOKUP(OrderData[[#This Row],[Customer ID]],Table2_1[Customer ID],Table2_1[Country])</f>
        <v>United States</v>
      </c>
      <c r="K793" s="2" t="str" cm="1">
        <f t="array" ref="K793">_xlfn.XLOOKUP(OrderData[[#This Row],[Customer ID]],Table2_1[[#All],[Customer ID]],Table2_1[[#All],[Loyalty Card]])</f>
        <v>Yes</v>
      </c>
      <c r="L793" s="2" t="str">
        <f>_xlfn.XLOOKUP(OrderData[[#This Row],[Product ID]],products!A:A,products!C:C)</f>
        <v>L</v>
      </c>
      <c r="M793" s="2">
        <f>_xlfn.XLOOKUP(OrderData[[#This Row],[Product ID]],products!A:A,products!D:D)</f>
        <v>0.2</v>
      </c>
    </row>
    <row r="794" spans="1:13" x14ac:dyDescent="0.25">
      <c r="A794" s="2" t="s">
        <v>1549</v>
      </c>
      <c r="B794" s="3">
        <v>43545</v>
      </c>
      <c r="C794" s="2" t="s">
        <v>1550</v>
      </c>
      <c r="D794" t="s">
        <v>91</v>
      </c>
      <c r="E794" s="2" t="str" cm="1">
        <f t="array" ref="E794">_xlfn.XLOOKUP(OrderData[[#This Row],[Customer ID]],Table2_1[[#All],[Customer ID]],Table2_1[[#All],[Customer Name]])</f>
        <v>Jereme Gippes</v>
      </c>
      <c r="F794" s="2">
        <v>6</v>
      </c>
      <c r="G794" s="2" t="str">
        <f>VLOOKUP(OrderData[[#This Row],[Product ID]],products!A:B,2,0)</f>
        <v>Lib</v>
      </c>
      <c r="H794" s="2">
        <f>_xlfn.XLOOKUP(D794, products!A:A, products!E:E)</f>
        <v>8.73</v>
      </c>
      <c r="I794" s="2">
        <f>OrderData[[#This Row],[Quantity]]*OrderData[[#This Row],[Unit Price]]</f>
        <v>52.38</v>
      </c>
      <c r="J794" s="2" t="str">
        <f>_xlfn.XLOOKUP(OrderData[[#This Row],[Customer ID]],Table2_1[Customer ID],Table2_1[Country])</f>
        <v>United Kingdom</v>
      </c>
      <c r="K794" s="2" t="str" cm="1">
        <f t="array" ref="K794">_xlfn.XLOOKUP(OrderData[[#This Row],[Customer ID]],Table2_1[[#All],[Customer ID]],Table2_1[[#All],[Loyalty Card]])</f>
        <v>Yes</v>
      </c>
      <c r="L794" s="2" t="str">
        <f>_xlfn.XLOOKUP(OrderData[[#This Row],[Product ID]],products!A:A,products!C:C)</f>
        <v>M</v>
      </c>
      <c r="M794" s="2">
        <f>_xlfn.XLOOKUP(OrderData[[#This Row],[Product ID]],products!A:A,products!D:D)</f>
        <v>0.5</v>
      </c>
    </row>
    <row r="795" spans="1:13" x14ac:dyDescent="0.25">
      <c r="A795" s="2" t="s">
        <v>1551</v>
      </c>
      <c r="B795" s="3">
        <v>43629</v>
      </c>
      <c r="C795" s="2" t="s">
        <v>1552</v>
      </c>
      <c r="D795" t="s">
        <v>195</v>
      </c>
      <c r="E795" s="2" t="str" cm="1">
        <f t="array" ref="E795">_xlfn.XLOOKUP(OrderData[[#This Row],[Customer ID]],Table2_1[[#All],[Customer ID]],Table2_1[[#All],[Customer Name]])</f>
        <v>Lukas Whittlesee</v>
      </c>
      <c r="F795" s="2">
        <v>5</v>
      </c>
      <c r="G795" s="2" t="str">
        <f>VLOOKUP(OrderData[[#This Row],[Product ID]],products!A:B,2,0)</f>
        <v>Rob</v>
      </c>
      <c r="H795" s="2">
        <f>_xlfn.XLOOKUP(D795, products!A:A, products!E:E)</f>
        <v>3.5849999999999995</v>
      </c>
      <c r="I795" s="2">
        <f>OrderData[[#This Row],[Quantity]]*OrderData[[#This Row],[Unit Price]]</f>
        <v>17.924999999999997</v>
      </c>
      <c r="J795" s="2" t="str">
        <f>_xlfn.XLOOKUP(OrderData[[#This Row],[Customer ID]],Table2_1[Customer ID],Table2_1[Country])</f>
        <v>United States</v>
      </c>
      <c r="K795" s="2" t="str" cm="1">
        <f t="array" ref="K795">_xlfn.XLOOKUP(OrderData[[#This Row],[Customer ID]],Table2_1[[#All],[Customer ID]],Table2_1[[#All],[Loyalty Card]])</f>
        <v>No</v>
      </c>
      <c r="L795" s="2" t="str">
        <f>_xlfn.XLOOKUP(OrderData[[#This Row],[Product ID]],products!A:A,products!C:C)</f>
        <v>L</v>
      </c>
      <c r="M795" s="2">
        <f>_xlfn.XLOOKUP(OrderData[[#This Row],[Product ID]],products!A:A,products!D:D)</f>
        <v>0.2</v>
      </c>
    </row>
    <row r="796" spans="1:13" x14ac:dyDescent="0.25">
      <c r="A796" s="2" t="s">
        <v>1553</v>
      </c>
      <c r="B796" s="3">
        <v>43987</v>
      </c>
      <c r="C796" s="2" t="s">
        <v>1554</v>
      </c>
      <c r="D796" t="s">
        <v>217</v>
      </c>
      <c r="E796" s="2" t="str" cm="1">
        <f t="array" ref="E796">_xlfn.XLOOKUP(OrderData[[#This Row],[Customer ID]],Table2_1[[#All],[Customer ID]],Table2_1[[#All],[Customer Name]])</f>
        <v>Gregorius Trengrove</v>
      </c>
      <c r="F796" s="2">
        <v>5</v>
      </c>
      <c r="G796" s="2" t="str">
        <f>VLOOKUP(OrderData[[#This Row],[Product ID]],products!A:B,2,0)</f>
        <v>Ara</v>
      </c>
      <c r="H796" s="2">
        <f>_xlfn.XLOOKUP(D796, products!A:A, products!E:E)</f>
        <v>29.784999999999997</v>
      </c>
      <c r="I796" s="2">
        <f>OrderData[[#This Row],[Quantity]]*OrderData[[#This Row],[Unit Price]]</f>
        <v>148.92499999999998</v>
      </c>
      <c r="J796" s="2" t="str">
        <f>_xlfn.XLOOKUP(OrderData[[#This Row],[Customer ID]],Table2_1[Customer ID],Table2_1[Country])</f>
        <v>United States</v>
      </c>
      <c r="K796" s="2" t="str" cm="1">
        <f t="array" ref="K796">_xlfn.XLOOKUP(OrderData[[#This Row],[Customer ID]],Table2_1[[#All],[Customer ID]],Table2_1[[#All],[Loyalty Card]])</f>
        <v>No</v>
      </c>
      <c r="L796" s="2" t="str">
        <f>_xlfn.XLOOKUP(OrderData[[#This Row],[Product ID]],products!A:A,products!C:C)</f>
        <v>L</v>
      </c>
      <c r="M796" s="2">
        <f>_xlfn.XLOOKUP(OrderData[[#This Row],[Product ID]],products!A:A,products!D:D)</f>
        <v>2.5</v>
      </c>
    </row>
    <row r="797" spans="1:13" x14ac:dyDescent="0.25">
      <c r="A797" s="2" t="s">
        <v>1555</v>
      </c>
      <c r="B797" s="3">
        <v>43540</v>
      </c>
      <c r="C797" s="2" t="s">
        <v>1556</v>
      </c>
      <c r="D797" t="s">
        <v>170</v>
      </c>
      <c r="E797" s="2" t="str" cm="1">
        <f t="array" ref="E797">_xlfn.XLOOKUP(OrderData[[#This Row],[Customer ID]],Table2_1[[#All],[Customer ID]],Table2_1[[#All],[Customer Name]])</f>
        <v>Wright Caldero</v>
      </c>
      <c r="F797" s="2">
        <v>4</v>
      </c>
      <c r="G797" s="2" t="str">
        <f>VLOOKUP(OrderData[[#This Row],[Product ID]],products!A:B,2,0)</f>
        <v>Rob</v>
      </c>
      <c r="H797" s="2">
        <f>_xlfn.XLOOKUP(D797, products!A:A, products!E:E)</f>
        <v>7.169999999999999</v>
      </c>
      <c r="I797" s="2">
        <f>OrderData[[#This Row],[Quantity]]*OrderData[[#This Row],[Unit Price]]</f>
        <v>28.679999999999996</v>
      </c>
      <c r="J797" s="2" t="str">
        <f>_xlfn.XLOOKUP(OrderData[[#This Row],[Customer ID]],Table2_1[Customer ID],Table2_1[Country])</f>
        <v>United States</v>
      </c>
      <c r="K797" s="2" t="str" cm="1">
        <f t="array" ref="K797">_xlfn.XLOOKUP(OrderData[[#This Row],[Customer ID]],Table2_1[[#All],[Customer ID]],Table2_1[[#All],[Loyalty Card]])</f>
        <v>No</v>
      </c>
      <c r="L797" s="2" t="str">
        <f>_xlfn.XLOOKUP(OrderData[[#This Row],[Product ID]],products!A:A,products!C:C)</f>
        <v>L</v>
      </c>
      <c r="M797" s="2">
        <f>_xlfn.XLOOKUP(OrderData[[#This Row],[Product ID]],products!A:A,products!D:D)</f>
        <v>0.5</v>
      </c>
    </row>
    <row r="798" spans="1:13" x14ac:dyDescent="0.25">
      <c r="A798" s="2" t="s">
        <v>1557</v>
      </c>
      <c r="B798" s="3">
        <v>44533</v>
      </c>
      <c r="C798" s="2" t="s">
        <v>1558</v>
      </c>
      <c r="D798" t="s">
        <v>96</v>
      </c>
      <c r="E798" s="2" t="str" cm="1">
        <f t="array" ref="E798">_xlfn.XLOOKUP(OrderData[[#This Row],[Customer ID]],Table2_1[[#All],[Customer ID]],Table2_1[[#All],[Customer Name]])</f>
        <v>Merell Zanazzi</v>
      </c>
      <c r="F798" s="2">
        <v>1</v>
      </c>
      <c r="G798" s="2" t="str">
        <f>VLOOKUP(OrderData[[#This Row],[Product ID]],products!A:B,2,0)</f>
        <v>Lib</v>
      </c>
      <c r="H798" s="2">
        <f>_xlfn.XLOOKUP(D798, products!A:A, products!E:E)</f>
        <v>9.51</v>
      </c>
      <c r="I798" s="2">
        <f>OrderData[[#This Row],[Quantity]]*OrderData[[#This Row],[Unit Price]]</f>
        <v>9.51</v>
      </c>
      <c r="J798" s="2" t="str">
        <f>_xlfn.XLOOKUP(OrderData[[#This Row],[Customer ID]],Table2_1[Customer ID],Table2_1[Country])</f>
        <v>United States</v>
      </c>
      <c r="K798" s="2" t="str" cm="1">
        <f t="array" ref="K798">_xlfn.XLOOKUP(OrderData[[#This Row],[Customer ID]],Table2_1[[#All],[Customer ID]],Table2_1[[#All],[Loyalty Card]])</f>
        <v>No</v>
      </c>
      <c r="L798" s="2" t="str">
        <f>_xlfn.XLOOKUP(OrderData[[#This Row],[Product ID]],products!A:A,products!C:C)</f>
        <v>L</v>
      </c>
      <c r="M798" s="2">
        <f>_xlfn.XLOOKUP(OrderData[[#This Row],[Product ID]],products!A:A,products!D:D)</f>
        <v>0.5</v>
      </c>
    </row>
    <row r="799" spans="1:13" x14ac:dyDescent="0.25">
      <c r="A799" s="2" t="s">
        <v>1559</v>
      </c>
      <c r="B799" s="3">
        <v>44751</v>
      </c>
      <c r="C799" s="2" t="s">
        <v>1560</v>
      </c>
      <c r="D799" t="s">
        <v>205</v>
      </c>
      <c r="E799" s="2" t="str" cm="1">
        <f t="array" ref="E799">_xlfn.XLOOKUP(OrderData[[#This Row],[Customer ID]],Table2_1[[#All],[Customer ID]],Table2_1[[#All],[Customer Name]])</f>
        <v>Jed Kennicott</v>
      </c>
      <c r="F799" s="2">
        <v>4</v>
      </c>
      <c r="G799" s="2" t="str">
        <f>VLOOKUP(OrderData[[#This Row],[Product ID]],products!A:B,2,0)</f>
        <v>Ara</v>
      </c>
      <c r="H799" s="2">
        <f>_xlfn.XLOOKUP(D799, products!A:A, products!E:E)</f>
        <v>7.77</v>
      </c>
      <c r="I799" s="2">
        <f>OrderData[[#This Row],[Quantity]]*OrderData[[#This Row],[Unit Price]]</f>
        <v>31.08</v>
      </c>
      <c r="J799" s="2" t="str">
        <f>_xlfn.XLOOKUP(OrderData[[#This Row],[Customer ID]],Table2_1[Customer ID],Table2_1[Country])</f>
        <v>United States</v>
      </c>
      <c r="K799" s="2" t="str" cm="1">
        <f t="array" ref="K799">_xlfn.XLOOKUP(OrderData[[#This Row],[Customer ID]],Table2_1[[#All],[Customer ID]],Table2_1[[#All],[Loyalty Card]])</f>
        <v>No</v>
      </c>
      <c r="L799" s="2" t="str">
        <f>_xlfn.XLOOKUP(OrderData[[#This Row],[Product ID]],products!A:A,products!C:C)</f>
        <v>L</v>
      </c>
      <c r="M799" s="2">
        <f>_xlfn.XLOOKUP(OrderData[[#This Row],[Product ID]],products!A:A,products!D:D)</f>
        <v>0.5</v>
      </c>
    </row>
    <row r="800" spans="1:13" x14ac:dyDescent="0.25">
      <c r="A800" s="2" t="s">
        <v>1561</v>
      </c>
      <c r="B800" s="3">
        <v>43950</v>
      </c>
      <c r="C800" s="2" t="s">
        <v>1562</v>
      </c>
      <c r="D800" t="s">
        <v>114</v>
      </c>
      <c r="E800" s="2" t="str" cm="1">
        <f t="array" ref="E800">_xlfn.XLOOKUP(OrderData[[#This Row],[Customer ID]],Table2_1[[#All],[Customer ID]],Table2_1[[#All],[Customer Name]])</f>
        <v>Guenevere Ruggen</v>
      </c>
      <c r="F800" s="2">
        <v>3</v>
      </c>
      <c r="G800" s="2" t="str">
        <f>VLOOKUP(OrderData[[#This Row],[Product ID]],products!A:B,2,0)</f>
        <v>Rob</v>
      </c>
      <c r="H800" s="2">
        <f>_xlfn.XLOOKUP(D800, products!A:A, products!E:E)</f>
        <v>2.6849999999999996</v>
      </c>
      <c r="I800" s="2">
        <f>OrderData[[#This Row],[Quantity]]*OrderData[[#This Row],[Unit Price]]</f>
        <v>8.0549999999999997</v>
      </c>
      <c r="J800" s="2" t="str">
        <f>_xlfn.XLOOKUP(OrderData[[#This Row],[Customer ID]],Table2_1[Customer ID],Table2_1[Country])</f>
        <v>United States</v>
      </c>
      <c r="K800" s="2" t="str" cm="1">
        <f t="array" ref="K800">_xlfn.XLOOKUP(OrderData[[#This Row],[Customer ID]],Table2_1[[#All],[Customer ID]],Table2_1[[#All],[Loyalty Card]])</f>
        <v>Yes</v>
      </c>
      <c r="L800" s="2" t="str">
        <f>_xlfn.XLOOKUP(OrderData[[#This Row],[Product ID]],products!A:A,products!C:C)</f>
        <v>D</v>
      </c>
      <c r="M800" s="2">
        <f>_xlfn.XLOOKUP(OrderData[[#This Row],[Product ID]],products!A:A,products!D:D)</f>
        <v>0.2</v>
      </c>
    </row>
    <row r="801" spans="1:13" x14ac:dyDescent="0.25">
      <c r="A801" s="2" t="s">
        <v>1563</v>
      </c>
      <c r="B801" s="3">
        <v>44588</v>
      </c>
      <c r="C801" s="2" t="s">
        <v>1564</v>
      </c>
      <c r="D801" t="s">
        <v>258</v>
      </c>
      <c r="E801" s="2" t="str" cm="1">
        <f t="array" ref="E801">_xlfn.XLOOKUP(OrderData[[#This Row],[Customer ID]],Table2_1[[#All],[Customer ID]],Table2_1[[#All],[Customer Name]])</f>
        <v>Gonzales Cicculi</v>
      </c>
      <c r="F801" s="2">
        <v>3</v>
      </c>
      <c r="G801" s="2" t="str">
        <f>VLOOKUP(OrderData[[#This Row],[Product ID]],products!A:B,2,0)</f>
        <v>Exc</v>
      </c>
      <c r="H801" s="2">
        <f>_xlfn.XLOOKUP(D801, products!A:A, products!E:E)</f>
        <v>12.15</v>
      </c>
      <c r="I801" s="2">
        <f>OrderData[[#This Row],[Quantity]]*OrderData[[#This Row],[Unit Price]]</f>
        <v>36.450000000000003</v>
      </c>
      <c r="J801" s="2" t="str">
        <f>_xlfn.XLOOKUP(OrderData[[#This Row],[Customer ID]],Table2_1[Customer ID],Table2_1[Country])</f>
        <v>United States</v>
      </c>
      <c r="K801" s="2" t="str" cm="1">
        <f t="array" ref="K801">_xlfn.XLOOKUP(OrderData[[#This Row],[Customer ID]],Table2_1[[#All],[Customer ID]],Table2_1[[#All],[Loyalty Card]])</f>
        <v>Yes</v>
      </c>
      <c r="L801" s="2" t="str">
        <f>_xlfn.XLOOKUP(OrderData[[#This Row],[Product ID]],products!A:A,products!C:C)</f>
        <v>D</v>
      </c>
      <c r="M801" s="2">
        <f>_xlfn.XLOOKUP(OrderData[[#This Row],[Product ID]],products!A:A,products!D:D)</f>
        <v>1</v>
      </c>
    </row>
    <row r="802" spans="1:13" x14ac:dyDescent="0.25">
      <c r="A802" s="2" t="s">
        <v>1565</v>
      </c>
      <c r="B802" s="3">
        <v>44240</v>
      </c>
      <c r="C802" s="2" t="s">
        <v>1566</v>
      </c>
      <c r="D802" t="s">
        <v>114</v>
      </c>
      <c r="E802" s="2" t="str" cm="1">
        <f t="array" ref="E802">_xlfn.XLOOKUP(OrderData[[#This Row],[Customer ID]],Table2_1[[#All],[Customer ID]],Table2_1[[#All],[Customer Name]])</f>
        <v>Man Fright</v>
      </c>
      <c r="F802" s="2">
        <v>6</v>
      </c>
      <c r="G802" s="2" t="str">
        <f>VLOOKUP(OrderData[[#This Row],[Product ID]],products!A:B,2,0)</f>
        <v>Rob</v>
      </c>
      <c r="H802" s="2">
        <f>_xlfn.XLOOKUP(D802, products!A:A, products!E:E)</f>
        <v>2.6849999999999996</v>
      </c>
      <c r="I802" s="2">
        <f>OrderData[[#This Row],[Quantity]]*OrderData[[#This Row],[Unit Price]]</f>
        <v>16.11</v>
      </c>
      <c r="J802" s="2" t="str">
        <f>_xlfn.XLOOKUP(OrderData[[#This Row],[Customer ID]],Table2_1[Customer ID],Table2_1[Country])</f>
        <v>Ireland</v>
      </c>
      <c r="K802" s="2" t="str" cm="1">
        <f t="array" ref="K802">_xlfn.XLOOKUP(OrderData[[#This Row],[Customer ID]],Table2_1[[#All],[Customer ID]],Table2_1[[#All],[Loyalty Card]])</f>
        <v>No</v>
      </c>
      <c r="L802" s="2" t="str">
        <f>_xlfn.XLOOKUP(OrderData[[#This Row],[Product ID]],products!A:A,products!C:C)</f>
        <v>D</v>
      </c>
      <c r="M802" s="2">
        <f>_xlfn.XLOOKUP(OrderData[[#This Row],[Product ID]],products!A:A,products!D:D)</f>
        <v>0.2</v>
      </c>
    </row>
    <row r="803" spans="1:13" x14ac:dyDescent="0.25">
      <c r="A803" s="2" t="s">
        <v>1567</v>
      </c>
      <c r="B803" s="3">
        <v>44025</v>
      </c>
      <c r="C803" s="2" t="s">
        <v>1568</v>
      </c>
      <c r="D803" t="s">
        <v>48</v>
      </c>
      <c r="E803" s="2" t="str" cm="1">
        <f t="array" ref="E803">_xlfn.XLOOKUP(OrderData[[#This Row],[Customer ID]],Table2_1[[#All],[Customer ID]],Table2_1[[#All],[Customer Name]])</f>
        <v>Boyce Tarte</v>
      </c>
      <c r="F803" s="2">
        <v>2</v>
      </c>
      <c r="G803" s="2" t="str">
        <f>VLOOKUP(OrderData[[#This Row],[Product ID]],products!A:B,2,0)</f>
        <v>Rob</v>
      </c>
      <c r="H803" s="2">
        <f>_xlfn.XLOOKUP(D803, products!A:A, products!E:E)</f>
        <v>20.584999999999997</v>
      </c>
      <c r="I803" s="2">
        <f>OrderData[[#This Row],[Quantity]]*OrderData[[#This Row],[Unit Price]]</f>
        <v>41.169999999999995</v>
      </c>
      <c r="J803" s="2" t="str">
        <f>_xlfn.XLOOKUP(OrderData[[#This Row],[Customer ID]],Table2_1[Customer ID],Table2_1[Country])</f>
        <v>United States</v>
      </c>
      <c r="K803" s="2" t="str" cm="1">
        <f t="array" ref="K803">_xlfn.XLOOKUP(OrderData[[#This Row],[Customer ID]],Table2_1[[#All],[Customer ID]],Table2_1[[#All],[Loyalty Card]])</f>
        <v>Yes</v>
      </c>
      <c r="L803" s="2" t="str">
        <f>_xlfn.XLOOKUP(OrderData[[#This Row],[Product ID]],products!A:A,products!C:C)</f>
        <v>D</v>
      </c>
      <c r="M803" s="2">
        <f>_xlfn.XLOOKUP(OrderData[[#This Row],[Product ID]],products!A:A,products!D:D)</f>
        <v>2.5</v>
      </c>
    </row>
    <row r="804" spans="1:13" x14ac:dyDescent="0.25">
      <c r="A804" s="2" t="s">
        <v>1569</v>
      </c>
      <c r="B804" s="3">
        <v>43902</v>
      </c>
      <c r="C804" s="2" t="s">
        <v>1570</v>
      </c>
      <c r="D804" t="s">
        <v>114</v>
      </c>
      <c r="E804" s="2" t="str" cm="1">
        <f t="array" ref="E804">_xlfn.XLOOKUP(OrderData[[#This Row],[Customer ID]],Table2_1[[#All],[Customer ID]],Table2_1[[#All],[Customer Name]])</f>
        <v>Caddric Krzysztofiak</v>
      </c>
      <c r="F804" s="2">
        <v>4</v>
      </c>
      <c r="G804" s="2" t="str">
        <f>VLOOKUP(OrderData[[#This Row],[Product ID]],products!A:B,2,0)</f>
        <v>Rob</v>
      </c>
      <c r="H804" s="2">
        <f>_xlfn.XLOOKUP(D804, products!A:A, products!E:E)</f>
        <v>2.6849999999999996</v>
      </c>
      <c r="I804" s="2">
        <f>OrderData[[#This Row],[Quantity]]*OrderData[[#This Row],[Unit Price]]</f>
        <v>10.739999999999998</v>
      </c>
      <c r="J804" s="2" t="str">
        <f>_xlfn.XLOOKUP(OrderData[[#This Row],[Customer ID]],Table2_1[Customer ID],Table2_1[Country])</f>
        <v>United States</v>
      </c>
      <c r="K804" s="2" t="str" cm="1">
        <f t="array" ref="K804">_xlfn.XLOOKUP(OrderData[[#This Row],[Customer ID]],Table2_1[[#All],[Customer ID]],Table2_1[[#All],[Loyalty Card]])</f>
        <v>No</v>
      </c>
      <c r="L804" s="2" t="str">
        <f>_xlfn.XLOOKUP(OrderData[[#This Row],[Product ID]],products!A:A,products!C:C)</f>
        <v>D</v>
      </c>
      <c r="M804" s="2">
        <f>_xlfn.XLOOKUP(OrderData[[#This Row],[Product ID]],products!A:A,products!D:D)</f>
        <v>0.2</v>
      </c>
    </row>
    <row r="805" spans="1:13" x14ac:dyDescent="0.25">
      <c r="A805" s="2" t="s">
        <v>1571</v>
      </c>
      <c r="B805" s="3">
        <v>43955</v>
      </c>
      <c r="C805" s="2" t="s">
        <v>1572</v>
      </c>
      <c r="D805" t="s">
        <v>125</v>
      </c>
      <c r="E805" s="2" t="str" cm="1">
        <f t="array" ref="E805">_xlfn.XLOOKUP(OrderData[[#This Row],[Customer ID]],Table2_1[[#All],[Customer ID]],Table2_1[[#All],[Customer Name]])</f>
        <v>Darn Penquet</v>
      </c>
      <c r="F805" s="2">
        <v>4</v>
      </c>
      <c r="G805" s="2" t="str">
        <f>VLOOKUP(OrderData[[#This Row],[Product ID]],products!A:B,2,0)</f>
        <v>Exc</v>
      </c>
      <c r="H805" s="2">
        <f>_xlfn.XLOOKUP(D805, products!A:A, products!E:E)</f>
        <v>31.624999999999996</v>
      </c>
      <c r="I805" s="2">
        <f>OrderData[[#This Row],[Quantity]]*OrderData[[#This Row],[Unit Price]]</f>
        <v>126.49999999999999</v>
      </c>
      <c r="J805" s="2" t="str">
        <f>_xlfn.XLOOKUP(OrderData[[#This Row],[Customer ID]],Table2_1[Customer ID],Table2_1[Country])</f>
        <v>United States</v>
      </c>
      <c r="K805" s="2" t="str" cm="1">
        <f t="array" ref="K805">_xlfn.XLOOKUP(OrderData[[#This Row],[Customer ID]],Table2_1[[#All],[Customer ID]],Table2_1[[#All],[Loyalty Card]])</f>
        <v>No</v>
      </c>
      <c r="L805" s="2" t="str">
        <f>_xlfn.XLOOKUP(OrderData[[#This Row],[Product ID]],products!A:A,products!C:C)</f>
        <v>M</v>
      </c>
      <c r="M805" s="2">
        <f>_xlfn.XLOOKUP(OrderData[[#This Row],[Product ID]],products!A:A,products!D:D)</f>
        <v>2.5</v>
      </c>
    </row>
    <row r="806" spans="1:13" x14ac:dyDescent="0.25">
      <c r="A806" s="2" t="s">
        <v>1573</v>
      </c>
      <c r="B806" s="3">
        <v>44289</v>
      </c>
      <c r="C806" s="2" t="s">
        <v>1574</v>
      </c>
      <c r="D806" t="s">
        <v>202</v>
      </c>
      <c r="E806" s="2" t="str" cm="1">
        <f t="array" ref="E806">_xlfn.XLOOKUP(OrderData[[#This Row],[Customer ID]],Table2_1[[#All],[Customer ID]],Table2_1[[#All],[Customer Name]])</f>
        <v>Jammie Cloke</v>
      </c>
      <c r="F806" s="2">
        <v>2</v>
      </c>
      <c r="G806" s="2" t="str">
        <f>VLOOKUP(OrderData[[#This Row],[Product ID]],products!A:B,2,0)</f>
        <v>Rob</v>
      </c>
      <c r="H806" s="2">
        <f>_xlfn.XLOOKUP(D806, products!A:A, products!E:E)</f>
        <v>11.95</v>
      </c>
      <c r="I806" s="2">
        <f>OrderData[[#This Row],[Quantity]]*OrderData[[#This Row],[Unit Price]]</f>
        <v>23.9</v>
      </c>
      <c r="J806" s="2" t="str">
        <f>_xlfn.XLOOKUP(OrderData[[#This Row],[Customer ID]],Table2_1[Customer ID],Table2_1[Country])</f>
        <v>United Kingdom</v>
      </c>
      <c r="K806" s="2" t="str" cm="1">
        <f t="array" ref="K806">_xlfn.XLOOKUP(OrderData[[#This Row],[Customer ID]],Table2_1[[#All],[Customer ID]],Table2_1[[#All],[Loyalty Card]])</f>
        <v>No</v>
      </c>
      <c r="L806" s="2" t="str">
        <f>_xlfn.XLOOKUP(OrderData[[#This Row],[Product ID]],products!A:A,products!C:C)</f>
        <v>L</v>
      </c>
      <c r="M806" s="2">
        <f>_xlfn.XLOOKUP(OrderData[[#This Row],[Product ID]],products!A:A,products!D:D)</f>
        <v>1</v>
      </c>
    </row>
    <row r="807" spans="1:13" x14ac:dyDescent="0.25">
      <c r="A807" s="2" t="s">
        <v>1575</v>
      </c>
      <c r="B807" s="3">
        <v>44713</v>
      </c>
      <c r="C807" s="2" t="s">
        <v>1576</v>
      </c>
      <c r="D807" t="s">
        <v>35</v>
      </c>
      <c r="E807" s="2" t="str" cm="1">
        <f t="array" ref="E807">_xlfn.XLOOKUP(OrderData[[#This Row],[Customer ID]],Table2_1[[#All],[Customer ID]],Table2_1[[#All],[Customer Name]])</f>
        <v>Chester Clowton</v>
      </c>
      <c r="F807" s="2">
        <v>1</v>
      </c>
      <c r="G807" s="2" t="str">
        <f>VLOOKUP(OrderData[[#This Row],[Product ID]],products!A:B,2,0)</f>
        <v>Rob</v>
      </c>
      <c r="H807" s="2">
        <f>_xlfn.XLOOKUP(D807, products!A:A, products!E:E)</f>
        <v>5.97</v>
      </c>
      <c r="I807" s="2">
        <f>OrderData[[#This Row],[Quantity]]*OrderData[[#This Row],[Unit Price]]</f>
        <v>5.97</v>
      </c>
      <c r="J807" s="2" t="str">
        <f>_xlfn.XLOOKUP(OrderData[[#This Row],[Customer ID]],Table2_1[Customer ID],Table2_1[Country])</f>
        <v>United States</v>
      </c>
      <c r="K807" s="2" t="str" cm="1">
        <f t="array" ref="K807">_xlfn.XLOOKUP(OrderData[[#This Row],[Customer ID]],Table2_1[[#All],[Customer ID]],Table2_1[[#All],[Loyalty Card]])</f>
        <v>No</v>
      </c>
      <c r="L807" s="2" t="str">
        <f>_xlfn.XLOOKUP(OrderData[[#This Row],[Product ID]],products!A:A,products!C:C)</f>
        <v>M</v>
      </c>
      <c r="M807" s="2">
        <f>_xlfn.XLOOKUP(OrderData[[#This Row],[Product ID]],products!A:A,products!D:D)</f>
        <v>0.5</v>
      </c>
    </row>
    <row r="808" spans="1:13" x14ac:dyDescent="0.25">
      <c r="A808" s="2" t="s">
        <v>1577</v>
      </c>
      <c r="B808" s="3">
        <v>44241</v>
      </c>
      <c r="C808" s="2" t="s">
        <v>1578</v>
      </c>
      <c r="D808" t="s">
        <v>51</v>
      </c>
      <c r="E808" s="2" t="str" cm="1">
        <f t="array" ref="E808">_xlfn.XLOOKUP(OrderData[[#This Row],[Customer ID]],Table2_1[[#All],[Customer ID]],Table2_1[[#All],[Customer Name]])</f>
        <v>Kathleen Diable</v>
      </c>
      <c r="F808" s="2">
        <v>2</v>
      </c>
      <c r="G808" s="2" t="str">
        <f>VLOOKUP(OrderData[[#This Row],[Product ID]],products!A:B,2,0)</f>
        <v>Lib</v>
      </c>
      <c r="H808" s="2">
        <f>_xlfn.XLOOKUP(D808, products!A:A, products!E:E)</f>
        <v>3.8849999999999998</v>
      </c>
      <c r="I808" s="2">
        <f>OrderData[[#This Row],[Quantity]]*OrderData[[#This Row],[Unit Price]]</f>
        <v>7.77</v>
      </c>
      <c r="J808" s="2" t="str">
        <f>_xlfn.XLOOKUP(OrderData[[#This Row],[Customer ID]],Table2_1[Customer ID],Table2_1[Country])</f>
        <v>United Kingdom</v>
      </c>
      <c r="K808" s="2" t="str" cm="1">
        <f t="array" ref="K808">_xlfn.XLOOKUP(OrderData[[#This Row],[Customer ID]],Table2_1[[#All],[Customer ID]],Table2_1[[#All],[Loyalty Card]])</f>
        <v>Yes</v>
      </c>
      <c r="L808" s="2" t="str">
        <f>_xlfn.XLOOKUP(OrderData[[#This Row],[Product ID]],products!A:A,products!C:C)</f>
        <v>D</v>
      </c>
      <c r="M808" s="2">
        <f>_xlfn.XLOOKUP(OrderData[[#This Row],[Product ID]],products!A:A,products!D:D)</f>
        <v>0.2</v>
      </c>
    </row>
    <row r="809" spans="1:13" x14ac:dyDescent="0.25">
      <c r="A809" s="2" t="s">
        <v>1579</v>
      </c>
      <c r="B809" s="3">
        <v>44543</v>
      </c>
      <c r="C809" s="2" t="s">
        <v>1580</v>
      </c>
      <c r="D809" t="s">
        <v>136</v>
      </c>
      <c r="E809" s="2" t="str" cm="1">
        <f t="array" ref="E809">_xlfn.XLOOKUP(OrderData[[#This Row],[Customer ID]],Table2_1[[#All],[Customer ID]],Table2_1[[#All],[Customer Name]])</f>
        <v>Koren Ferretti</v>
      </c>
      <c r="F809" s="2">
        <v>3</v>
      </c>
      <c r="G809" s="2" t="str">
        <f>VLOOKUP(OrderData[[#This Row],[Product ID]],products!A:B,2,0)</f>
        <v>Lib</v>
      </c>
      <c r="H809" s="2">
        <f>_xlfn.XLOOKUP(D809, products!A:A, products!E:E)</f>
        <v>7.77</v>
      </c>
      <c r="I809" s="2">
        <f>OrderData[[#This Row],[Quantity]]*OrderData[[#This Row],[Unit Price]]</f>
        <v>23.31</v>
      </c>
      <c r="J809" s="2" t="str">
        <f>_xlfn.XLOOKUP(OrderData[[#This Row],[Customer ID]],Table2_1[Customer ID],Table2_1[Country])</f>
        <v>Ireland</v>
      </c>
      <c r="K809" s="2" t="str" cm="1">
        <f t="array" ref="K809">_xlfn.XLOOKUP(OrderData[[#This Row],[Customer ID]],Table2_1[[#All],[Customer ID]],Table2_1[[#All],[Loyalty Card]])</f>
        <v>No</v>
      </c>
      <c r="L809" s="2" t="str">
        <f>_xlfn.XLOOKUP(OrderData[[#This Row],[Product ID]],products!A:A,products!C:C)</f>
        <v>D</v>
      </c>
      <c r="M809" s="2">
        <f>_xlfn.XLOOKUP(OrderData[[#This Row],[Product ID]],products!A:A,products!D:D)</f>
        <v>0.5</v>
      </c>
    </row>
    <row r="810" spans="1:13" x14ac:dyDescent="0.25">
      <c r="A810" s="2" t="s">
        <v>1581</v>
      </c>
      <c r="B810" s="3">
        <v>43868</v>
      </c>
      <c r="C810" s="2" t="s">
        <v>1582</v>
      </c>
      <c r="D810" t="s">
        <v>23</v>
      </c>
      <c r="E810" s="2" t="str" cm="1">
        <f t="array" ref="E810">_xlfn.XLOOKUP(OrderData[[#This Row],[Customer ID]],Table2_1[[#All],[Customer ID]],Table2_1[[#All],[Customer Name]])</f>
        <v>Allis Wilmore</v>
      </c>
      <c r="F810" s="2">
        <v>5</v>
      </c>
      <c r="G810" s="2" t="str">
        <f>VLOOKUP(OrderData[[#This Row],[Product ID]],products!A:B,2,0)</f>
        <v>Rob</v>
      </c>
      <c r="H810" s="2">
        <f>_xlfn.XLOOKUP(D810, products!A:A, products!E:E)</f>
        <v>27.484999999999996</v>
      </c>
      <c r="I810" s="2">
        <f>OrderData[[#This Row],[Quantity]]*OrderData[[#This Row],[Unit Price]]</f>
        <v>137.42499999999998</v>
      </c>
      <c r="J810" s="2" t="str">
        <f>_xlfn.XLOOKUP(OrderData[[#This Row],[Customer ID]],Table2_1[Customer ID],Table2_1[Country])</f>
        <v>United States</v>
      </c>
      <c r="K810" s="2" t="str" cm="1">
        <f t="array" ref="K810">_xlfn.XLOOKUP(OrderData[[#This Row],[Customer ID]],Table2_1[[#All],[Customer ID]],Table2_1[[#All],[Loyalty Card]])</f>
        <v>No</v>
      </c>
      <c r="L810" s="2" t="str">
        <f>_xlfn.XLOOKUP(OrderData[[#This Row],[Product ID]],products!A:A,products!C:C)</f>
        <v>L</v>
      </c>
      <c r="M810" s="2">
        <f>_xlfn.XLOOKUP(OrderData[[#This Row],[Product ID]],products!A:A,products!D:D)</f>
        <v>2.5</v>
      </c>
    </row>
    <row r="811" spans="1:13" x14ac:dyDescent="0.25">
      <c r="A811" s="2" t="s">
        <v>1583</v>
      </c>
      <c r="B811" s="3">
        <v>44235</v>
      </c>
      <c r="C811" s="2" t="s">
        <v>1584</v>
      </c>
      <c r="D811" t="s">
        <v>114</v>
      </c>
      <c r="E811" s="2" t="str" cm="1">
        <f t="array" ref="E811">_xlfn.XLOOKUP(OrderData[[#This Row],[Customer ID]],Table2_1[[#All],[Customer ID]],Table2_1[[#All],[Customer Name]])</f>
        <v>Chaddie Bennie</v>
      </c>
      <c r="F811" s="2">
        <v>3</v>
      </c>
      <c r="G811" s="2" t="str">
        <f>VLOOKUP(OrderData[[#This Row],[Product ID]],products!A:B,2,0)</f>
        <v>Rob</v>
      </c>
      <c r="H811" s="2">
        <f>_xlfn.XLOOKUP(D811, products!A:A, products!E:E)</f>
        <v>2.6849999999999996</v>
      </c>
      <c r="I811" s="2">
        <f>OrderData[[#This Row],[Quantity]]*OrderData[[#This Row],[Unit Price]]</f>
        <v>8.0549999999999997</v>
      </c>
      <c r="J811" s="2" t="str">
        <f>_xlfn.XLOOKUP(OrderData[[#This Row],[Customer ID]],Table2_1[Customer ID],Table2_1[Country])</f>
        <v>United States</v>
      </c>
      <c r="K811" s="2" t="str" cm="1">
        <f t="array" ref="K811">_xlfn.XLOOKUP(OrderData[[#This Row],[Customer ID]],Table2_1[[#All],[Customer ID]],Table2_1[[#All],[Loyalty Card]])</f>
        <v>Yes</v>
      </c>
      <c r="L811" s="2" t="str">
        <f>_xlfn.XLOOKUP(OrderData[[#This Row],[Product ID]],products!A:A,products!C:C)</f>
        <v>D</v>
      </c>
      <c r="M811" s="2">
        <f>_xlfn.XLOOKUP(OrderData[[#This Row],[Product ID]],products!A:A,products!D:D)</f>
        <v>0.2</v>
      </c>
    </row>
    <row r="812" spans="1:13" x14ac:dyDescent="0.25">
      <c r="A812" s="2" t="s">
        <v>1585</v>
      </c>
      <c r="B812" s="3">
        <v>44054</v>
      </c>
      <c r="C812" s="2" t="s">
        <v>1586</v>
      </c>
      <c r="D812" t="s">
        <v>96</v>
      </c>
      <c r="E812" s="2" t="str" cm="1">
        <f t="array" ref="E812">_xlfn.XLOOKUP(OrderData[[#This Row],[Customer ID]],Table2_1[[#All],[Customer ID]],Table2_1[[#All],[Customer Name]])</f>
        <v>Alberta Balsdone</v>
      </c>
      <c r="F812" s="2">
        <v>3</v>
      </c>
      <c r="G812" s="2" t="str">
        <f>VLOOKUP(OrderData[[#This Row],[Product ID]],products!A:B,2,0)</f>
        <v>Lib</v>
      </c>
      <c r="H812" s="2">
        <f>_xlfn.XLOOKUP(D812, products!A:A, products!E:E)</f>
        <v>9.51</v>
      </c>
      <c r="I812" s="2">
        <f>OrderData[[#This Row],[Quantity]]*OrderData[[#This Row],[Unit Price]]</f>
        <v>28.53</v>
      </c>
      <c r="J812" s="2" t="str">
        <f>_xlfn.XLOOKUP(OrderData[[#This Row],[Customer ID]],Table2_1[Customer ID],Table2_1[Country])</f>
        <v>United States</v>
      </c>
      <c r="K812" s="2" t="str" cm="1">
        <f t="array" ref="K812">_xlfn.XLOOKUP(OrderData[[#This Row],[Customer ID]],Table2_1[[#All],[Customer ID]],Table2_1[[#All],[Loyalty Card]])</f>
        <v>No</v>
      </c>
      <c r="L812" s="2" t="str">
        <f>_xlfn.XLOOKUP(OrderData[[#This Row],[Product ID]],products!A:A,products!C:C)</f>
        <v>L</v>
      </c>
      <c r="M812" s="2">
        <f>_xlfn.XLOOKUP(OrderData[[#This Row],[Product ID]],products!A:A,products!D:D)</f>
        <v>0.5</v>
      </c>
    </row>
    <row r="813" spans="1:13" x14ac:dyDescent="0.25">
      <c r="A813" s="2" t="s">
        <v>1587</v>
      </c>
      <c r="B813" s="3">
        <v>44114</v>
      </c>
      <c r="C813" s="2" t="s">
        <v>1588</v>
      </c>
      <c r="D813" t="s">
        <v>74</v>
      </c>
      <c r="E813" s="2" t="str" cm="1">
        <f t="array" ref="E813">_xlfn.XLOOKUP(OrderData[[#This Row],[Customer ID]],Table2_1[[#All],[Customer ID]],Table2_1[[#All],[Customer Name]])</f>
        <v>Brice Romera</v>
      </c>
      <c r="F813" s="2">
        <v>6</v>
      </c>
      <c r="G813" s="2" t="str">
        <f>VLOOKUP(OrderData[[#This Row],[Product ID]],products!A:B,2,0)</f>
        <v>Ara</v>
      </c>
      <c r="H813" s="2">
        <f>_xlfn.XLOOKUP(D813, products!A:A, products!E:E)</f>
        <v>11.25</v>
      </c>
      <c r="I813" s="2">
        <f>OrderData[[#This Row],[Quantity]]*OrderData[[#This Row],[Unit Price]]</f>
        <v>67.5</v>
      </c>
      <c r="J813" s="2" t="str">
        <f>_xlfn.XLOOKUP(OrderData[[#This Row],[Customer ID]],Table2_1[Customer ID],Table2_1[Country])</f>
        <v>Ireland</v>
      </c>
      <c r="K813" s="2" t="str" cm="1">
        <f t="array" ref="K813">_xlfn.XLOOKUP(OrderData[[#This Row],[Customer ID]],Table2_1[[#All],[Customer ID]],Table2_1[[#All],[Loyalty Card]])</f>
        <v>Yes</v>
      </c>
      <c r="L813" s="2" t="str">
        <f>_xlfn.XLOOKUP(OrderData[[#This Row],[Product ID]],products!A:A,products!C:C)</f>
        <v>M</v>
      </c>
      <c r="M813" s="2">
        <f>_xlfn.XLOOKUP(OrderData[[#This Row],[Product ID]],products!A:A,products!D:D)</f>
        <v>1</v>
      </c>
    </row>
    <row r="814" spans="1:13" x14ac:dyDescent="0.25">
      <c r="A814" s="2" t="s">
        <v>1587</v>
      </c>
      <c r="B814" s="3">
        <v>44114</v>
      </c>
      <c r="C814" s="2" t="s">
        <v>1588</v>
      </c>
      <c r="D814" t="s">
        <v>122</v>
      </c>
      <c r="E814" s="2" t="str" cm="1">
        <f t="array" ref="E814">_xlfn.XLOOKUP(OrderData[[#This Row],[Customer ID]],Table2_1[[#All],[Customer ID]],Table2_1[[#All],[Customer Name]])</f>
        <v>Brice Romera</v>
      </c>
      <c r="F814" s="2">
        <v>6</v>
      </c>
      <c r="G814" s="2" t="str">
        <f>VLOOKUP(OrderData[[#This Row],[Product ID]],products!A:B,2,0)</f>
        <v>Lib</v>
      </c>
      <c r="H814" s="2">
        <f>_xlfn.XLOOKUP(D814, products!A:A, products!E:E)</f>
        <v>29.784999999999997</v>
      </c>
      <c r="I814" s="2">
        <f>OrderData[[#This Row],[Quantity]]*OrderData[[#This Row],[Unit Price]]</f>
        <v>178.70999999999998</v>
      </c>
      <c r="J814" s="2" t="str">
        <f>_xlfn.XLOOKUP(OrderData[[#This Row],[Customer ID]],Table2_1[Customer ID],Table2_1[Country])</f>
        <v>Ireland</v>
      </c>
      <c r="K814" s="2" t="str" cm="1">
        <f t="array" ref="K814">_xlfn.XLOOKUP(OrderData[[#This Row],[Customer ID]],Table2_1[[#All],[Customer ID]],Table2_1[[#All],[Loyalty Card]])</f>
        <v>Yes</v>
      </c>
      <c r="L814" s="2" t="str">
        <f>_xlfn.XLOOKUP(OrderData[[#This Row],[Product ID]],products!A:A,products!C:C)</f>
        <v>D</v>
      </c>
      <c r="M814" s="2">
        <f>_xlfn.XLOOKUP(OrderData[[#This Row],[Product ID]],products!A:A,products!D:D)</f>
        <v>2.5</v>
      </c>
    </row>
    <row r="815" spans="1:13" x14ac:dyDescent="0.25">
      <c r="A815" s="2" t="s">
        <v>1589</v>
      </c>
      <c r="B815" s="3">
        <v>44173</v>
      </c>
      <c r="C815" s="2" t="s">
        <v>1590</v>
      </c>
      <c r="D815" t="s">
        <v>125</v>
      </c>
      <c r="E815" s="2" t="str" cm="1">
        <f t="array" ref="E815">_xlfn.XLOOKUP(OrderData[[#This Row],[Customer ID]],Table2_1[[#All],[Customer ID]],Table2_1[[#All],[Customer Name]])</f>
        <v>Conchita Bryde</v>
      </c>
      <c r="F815" s="2">
        <v>1</v>
      </c>
      <c r="G815" s="2" t="str">
        <f>VLOOKUP(OrderData[[#This Row],[Product ID]],products!A:B,2,0)</f>
        <v>Exc</v>
      </c>
      <c r="H815" s="2">
        <f>_xlfn.XLOOKUP(D815, products!A:A, products!E:E)</f>
        <v>31.624999999999996</v>
      </c>
      <c r="I815" s="2">
        <f>OrderData[[#This Row],[Quantity]]*OrderData[[#This Row],[Unit Price]]</f>
        <v>31.624999999999996</v>
      </c>
      <c r="J815" s="2" t="str">
        <f>_xlfn.XLOOKUP(OrderData[[#This Row],[Customer ID]],Table2_1[Customer ID],Table2_1[Country])</f>
        <v>United States</v>
      </c>
      <c r="K815" s="2" t="str" cm="1">
        <f t="array" ref="K815">_xlfn.XLOOKUP(OrderData[[#This Row],[Customer ID]],Table2_1[[#All],[Customer ID]],Table2_1[[#All],[Loyalty Card]])</f>
        <v>Yes</v>
      </c>
      <c r="L815" s="2" t="str">
        <f>_xlfn.XLOOKUP(OrderData[[#This Row],[Product ID]],products!A:A,products!C:C)</f>
        <v>M</v>
      </c>
      <c r="M815" s="2">
        <f>_xlfn.XLOOKUP(OrderData[[#This Row],[Product ID]],products!A:A,products!D:D)</f>
        <v>2.5</v>
      </c>
    </row>
    <row r="816" spans="1:13" x14ac:dyDescent="0.25">
      <c r="A816" s="2" t="s">
        <v>1591</v>
      </c>
      <c r="B816" s="3">
        <v>43573</v>
      </c>
      <c r="C816" s="2" t="s">
        <v>1592</v>
      </c>
      <c r="D816" t="s">
        <v>267</v>
      </c>
      <c r="E816" s="2" t="str" cm="1">
        <f t="array" ref="E816">_xlfn.XLOOKUP(OrderData[[#This Row],[Customer ID]],Table2_1[[#All],[Customer ID]],Table2_1[[#All],[Customer Name]])</f>
        <v>Silvanus Enefer</v>
      </c>
      <c r="F816" s="2">
        <v>2</v>
      </c>
      <c r="G816" s="2" t="str">
        <f>VLOOKUP(OrderData[[#This Row],[Product ID]],products!A:B,2,0)</f>
        <v>Exc</v>
      </c>
      <c r="H816" s="2">
        <f>_xlfn.XLOOKUP(D816, products!A:A, products!E:E)</f>
        <v>4.4550000000000001</v>
      </c>
      <c r="I816" s="2">
        <f>OrderData[[#This Row],[Quantity]]*OrderData[[#This Row],[Unit Price]]</f>
        <v>8.91</v>
      </c>
      <c r="J816" s="2" t="str">
        <f>_xlfn.XLOOKUP(OrderData[[#This Row],[Customer ID]],Table2_1[Customer ID],Table2_1[Country])</f>
        <v>United States</v>
      </c>
      <c r="K816" s="2" t="str" cm="1">
        <f t="array" ref="K816">_xlfn.XLOOKUP(OrderData[[#This Row],[Customer ID]],Table2_1[[#All],[Customer ID]],Table2_1[[#All],[Loyalty Card]])</f>
        <v>No</v>
      </c>
      <c r="L816" s="2" t="str">
        <f>_xlfn.XLOOKUP(OrderData[[#This Row],[Product ID]],products!A:A,products!C:C)</f>
        <v>L</v>
      </c>
      <c r="M816" s="2">
        <f>_xlfn.XLOOKUP(OrderData[[#This Row],[Product ID]],products!A:A,products!D:D)</f>
        <v>0.2</v>
      </c>
    </row>
    <row r="817" spans="1:13" x14ac:dyDescent="0.25">
      <c r="A817" s="2" t="s">
        <v>1593</v>
      </c>
      <c r="B817" s="3">
        <v>44200</v>
      </c>
      <c r="C817" s="2" t="s">
        <v>1594</v>
      </c>
      <c r="D817" t="s">
        <v>35</v>
      </c>
      <c r="E817" s="2" t="str" cm="1">
        <f t="array" ref="E817">_xlfn.XLOOKUP(OrderData[[#This Row],[Customer ID]],Table2_1[[#All],[Customer ID]],Table2_1[[#All],[Customer Name]])</f>
        <v>Lenci Haggerstone</v>
      </c>
      <c r="F817" s="2">
        <v>6</v>
      </c>
      <c r="G817" s="2" t="str">
        <f>VLOOKUP(OrderData[[#This Row],[Product ID]],products!A:B,2,0)</f>
        <v>Rob</v>
      </c>
      <c r="H817" s="2">
        <f>_xlfn.XLOOKUP(D817, products!A:A, products!E:E)</f>
        <v>5.97</v>
      </c>
      <c r="I817" s="2">
        <f>OrderData[[#This Row],[Quantity]]*OrderData[[#This Row],[Unit Price]]</f>
        <v>35.82</v>
      </c>
      <c r="J817" s="2" t="str">
        <f>_xlfn.XLOOKUP(OrderData[[#This Row],[Customer ID]],Table2_1[Customer ID],Table2_1[Country])</f>
        <v>United States</v>
      </c>
      <c r="K817" s="2" t="str" cm="1">
        <f t="array" ref="K817">_xlfn.XLOOKUP(OrderData[[#This Row],[Customer ID]],Table2_1[[#All],[Customer ID]],Table2_1[[#All],[Loyalty Card]])</f>
        <v>No</v>
      </c>
      <c r="L817" s="2" t="str">
        <f>_xlfn.XLOOKUP(OrderData[[#This Row],[Product ID]],products!A:A,products!C:C)</f>
        <v>M</v>
      </c>
      <c r="M817" s="2">
        <f>_xlfn.XLOOKUP(OrderData[[#This Row],[Product ID]],products!A:A,products!D:D)</f>
        <v>0.5</v>
      </c>
    </row>
    <row r="818" spans="1:13" x14ac:dyDescent="0.25">
      <c r="A818" s="2" t="s">
        <v>1595</v>
      </c>
      <c r="B818" s="3">
        <v>43534</v>
      </c>
      <c r="C818" s="2" t="s">
        <v>1596</v>
      </c>
      <c r="D818" t="s">
        <v>96</v>
      </c>
      <c r="E818" s="2" t="str" cm="1">
        <f t="array" ref="E818">_xlfn.XLOOKUP(OrderData[[#This Row],[Customer ID]],Table2_1[[#All],[Customer ID]],Table2_1[[#All],[Customer Name]])</f>
        <v>Marvin Gundry</v>
      </c>
      <c r="F818" s="2">
        <v>4</v>
      </c>
      <c r="G818" s="2" t="str">
        <f>VLOOKUP(OrderData[[#This Row],[Product ID]],products!A:B,2,0)</f>
        <v>Lib</v>
      </c>
      <c r="H818" s="2">
        <f>_xlfn.XLOOKUP(D818, products!A:A, products!E:E)</f>
        <v>9.51</v>
      </c>
      <c r="I818" s="2">
        <f>OrderData[[#This Row],[Quantity]]*OrderData[[#This Row],[Unit Price]]</f>
        <v>38.04</v>
      </c>
      <c r="J818" s="2" t="str">
        <f>_xlfn.XLOOKUP(OrderData[[#This Row],[Customer ID]],Table2_1[Customer ID],Table2_1[Country])</f>
        <v>Ireland</v>
      </c>
      <c r="K818" s="2" t="str" cm="1">
        <f t="array" ref="K818">_xlfn.XLOOKUP(OrderData[[#This Row],[Customer ID]],Table2_1[[#All],[Customer ID]],Table2_1[[#All],[Loyalty Card]])</f>
        <v>No</v>
      </c>
      <c r="L818" s="2" t="str">
        <f>_xlfn.XLOOKUP(OrderData[[#This Row],[Product ID]],products!A:A,products!C:C)</f>
        <v>L</v>
      </c>
      <c r="M818" s="2">
        <f>_xlfn.XLOOKUP(OrderData[[#This Row],[Product ID]],products!A:A,products!D:D)</f>
        <v>0.5</v>
      </c>
    </row>
    <row r="819" spans="1:13" x14ac:dyDescent="0.25">
      <c r="A819" s="2" t="s">
        <v>1597</v>
      </c>
      <c r="B819" s="3">
        <v>43798</v>
      </c>
      <c r="C819" s="2" t="s">
        <v>1598</v>
      </c>
      <c r="D819" t="s">
        <v>136</v>
      </c>
      <c r="E819" s="2" t="str" cm="1">
        <f t="array" ref="E819">_xlfn.XLOOKUP(OrderData[[#This Row],[Customer ID]],Table2_1[[#All],[Customer ID]],Table2_1[[#All],[Customer Name]])</f>
        <v>Bayard Wellan</v>
      </c>
      <c r="F819" s="2">
        <v>2</v>
      </c>
      <c r="G819" s="2" t="str">
        <f>VLOOKUP(OrderData[[#This Row],[Product ID]],products!A:B,2,0)</f>
        <v>Lib</v>
      </c>
      <c r="H819" s="2">
        <f>_xlfn.XLOOKUP(D819, products!A:A, products!E:E)</f>
        <v>7.77</v>
      </c>
      <c r="I819" s="2">
        <f>OrderData[[#This Row],[Quantity]]*OrderData[[#This Row],[Unit Price]]</f>
        <v>15.54</v>
      </c>
      <c r="J819" s="2" t="str">
        <f>_xlfn.XLOOKUP(OrderData[[#This Row],[Customer ID]],Table2_1[Customer ID],Table2_1[Country])</f>
        <v>United States</v>
      </c>
      <c r="K819" s="2" t="str" cm="1">
        <f t="array" ref="K819">_xlfn.XLOOKUP(OrderData[[#This Row],[Customer ID]],Table2_1[[#All],[Customer ID]],Table2_1[[#All],[Loyalty Card]])</f>
        <v>No</v>
      </c>
      <c r="L819" s="2" t="str">
        <f>_xlfn.XLOOKUP(OrderData[[#This Row],[Product ID]],products!A:A,products!C:C)</f>
        <v>D</v>
      </c>
      <c r="M819" s="2">
        <f>_xlfn.XLOOKUP(OrderData[[#This Row],[Product ID]],products!A:A,products!D:D)</f>
        <v>0.5</v>
      </c>
    </row>
    <row r="820" spans="1:13" x14ac:dyDescent="0.25">
      <c r="A820" s="2" t="s">
        <v>1599</v>
      </c>
      <c r="B820" s="3">
        <v>44761</v>
      </c>
      <c r="C820" s="2" t="s">
        <v>1582</v>
      </c>
      <c r="D820" t="s">
        <v>145</v>
      </c>
      <c r="E820" s="2" t="str" cm="1">
        <f t="array" ref="E820">_xlfn.XLOOKUP(OrderData[[#This Row],[Customer ID]],Table2_1[[#All],[Customer ID]],Table2_1[[#All],[Customer Name]])</f>
        <v>Allis Wilmore</v>
      </c>
      <c r="F820" s="2">
        <v>5</v>
      </c>
      <c r="G820" s="2" t="str">
        <f>VLOOKUP(OrderData[[#This Row],[Product ID]],products!A:B,2,0)</f>
        <v>Lib</v>
      </c>
      <c r="H820" s="2">
        <f>_xlfn.XLOOKUP(D820, products!A:A, products!E:E)</f>
        <v>15.85</v>
      </c>
      <c r="I820" s="2">
        <f>OrderData[[#This Row],[Quantity]]*OrderData[[#This Row],[Unit Price]]</f>
        <v>79.25</v>
      </c>
      <c r="J820" s="2" t="str">
        <f>_xlfn.XLOOKUP(OrderData[[#This Row],[Customer ID]],Table2_1[Customer ID],Table2_1[Country])</f>
        <v>United States</v>
      </c>
      <c r="K820" s="2" t="str" cm="1">
        <f t="array" ref="K820">_xlfn.XLOOKUP(OrderData[[#This Row],[Customer ID]],Table2_1[[#All],[Customer ID]],Table2_1[[#All],[Loyalty Card]])</f>
        <v>No</v>
      </c>
      <c r="L820" s="2" t="str">
        <f>_xlfn.XLOOKUP(OrderData[[#This Row],[Product ID]],products!A:A,products!C:C)</f>
        <v>L</v>
      </c>
      <c r="M820" s="2">
        <f>_xlfn.XLOOKUP(OrderData[[#This Row],[Product ID]],products!A:A,products!D:D)</f>
        <v>1</v>
      </c>
    </row>
    <row r="821" spans="1:13" x14ac:dyDescent="0.25">
      <c r="A821" s="2" t="s">
        <v>1600</v>
      </c>
      <c r="B821" s="3">
        <v>44008</v>
      </c>
      <c r="C821" s="2" t="s">
        <v>1601</v>
      </c>
      <c r="D821" t="s">
        <v>32</v>
      </c>
      <c r="E821" s="2" t="str" cm="1">
        <f t="array" ref="E821">_xlfn.XLOOKUP(OrderData[[#This Row],[Customer ID]],Table2_1[[#All],[Customer ID]],Table2_1[[#All],[Customer Name]])</f>
        <v>Caddric Atcheson</v>
      </c>
      <c r="F821" s="2">
        <v>1</v>
      </c>
      <c r="G821" s="2" t="str">
        <f>VLOOKUP(OrderData[[#This Row],[Product ID]],products!A:B,2,0)</f>
        <v>Lib</v>
      </c>
      <c r="H821" s="2">
        <f>_xlfn.XLOOKUP(D821, products!A:A, products!E:E)</f>
        <v>4.7549999999999999</v>
      </c>
      <c r="I821" s="2">
        <f>OrderData[[#This Row],[Quantity]]*OrderData[[#This Row],[Unit Price]]</f>
        <v>4.7549999999999999</v>
      </c>
      <c r="J821" s="2" t="str">
        <f>_xlfn.XLOOKUP(OrderData[[#This Row],[Customer ID]],Table2_1[Customer ID],Table2_1[Country])</f>
        <v>United States</v>
      </c>
      <c r="K821" s="2" t="str" cm="1">
        <f t="array" ref="K821">_xlfn.XLOOKUP(OrderData[[#This Row],[Customer ID]],Table2_1[[#All],[Customer ID]],Table2_1[[#All],[Loyalty Card]])</f>
        <v>Yes</v>
      </c>
      <c r="L821" s="2" t="str">
        <f>_xlfn.XLOOKUP(OrderData[[#This Row],[Product ID]],products!A:A,products!C:C)</f>
        <v>L</v>
      </c>
      <c r="M821" s="2">
        <f>_xlfn.XLOOKUP(OrderData[[#This Row],[Product ID]],products!A:A,products!D:D)</f>
        <v>0.2</v>
      </c>
    </row>
    <row r="822" spans="1:13" x14ac:dyDescent="0.25">
      <c r="A822" s="2" t="s">
        <v>1602</v>
      </c>
      <c r="B822" s="3">
        <v>43510</v>
      </c>
      <c r="C822" s="2" t="s">
        <v>1603</v>
      </c>
      <c r="D822" t="s">
        <v>22</v>
      </c>
      <c r="E822" s="2" t="str" cm="1">
        <f t="array" ref="E822">_xlfn.XLOOKUP(OrderData[[#This Row],[Customer ID]],Table2_1[[#All],[Customer ID]],Table2_1[[#All],[Customer Name]])</f>
        <v>Eustace Stenton</v>
      </c>
      <c r="F822" s="2">
        <v>4</v>
      </c>
      <c r="G822" s="2" t="str">
        <f>VLOOKUP(OrderData[[#This Row],[Product ID]],products!A:B,2,0)</f>
        <v>Exc</v>
      </c>
      <c r="H822" s="2">
        <f>_xlfn.XLOOKUP(D822, products!A:A, products!E:E)</f>
        <v>13.75</v>
      </c>
      <c r="I822" s="2">
        <f>OrderData[[#This Row],[Quantity]]*OrderData[[#This Row],[Unit Price]]</f>
        <v>55</v>
      </c>
      <c r="J822" s="2" t="str">
        <f>_xlfn.XLOOKUP(OrderData[[#This Row],[Customer ID]],Table2_1[Customer ID],Table2_1[Country])</f>
        <v>United States</v>
      </c>
      <c r="K822" s="2" t="str" cm="1">
        <f t="array" ref="K822">_xlfn.XLOOKUP(OrderData[[#This Row],[Customer ID]],Table2_1[[#All],[Customer ID]],Table2_1[[#All],[Loyalty Card]])</f>
        <v>Yes</v>
      </c>
      <c r="L822" s="2" t="str">
        <f>_xlfn.XLOOKUP(OrderData[[#This Row],[Product ID]],products!A:A,products!C:C)</f>
        <v>M</v>
      </c>
      <c r="M822" s="2">
        <f>_xlfn.XLOOKUP(OrderData[[#This Row],[Product ID]],products!A:A,products!D:D)</f>
        <v>1</v>
      </c>
    </row>
    <row r="823" spans="1:13" x14ac:dyDescent="0.25">
      <c r="A823" s="2" t="s">
        <v>1604</v>
      </c>
      <c r="B823" s="3">
        <v>44144</v>
      </c>
      <c r="C823" s="2" t="s">
        <v>1605</v>
      </c>
      <c r="D823" t="s">
        <v>159</v>
      </c>
      <c r="E823" s="2" t="str" cm="1">
        <f t="array" ref="E823">_xlfn.XLOOKUP(OrderData[[#This Row],[Customer ID]],Table2_1[[#All],[Customer ID]],Table2_1[[#All],[Customer Name]])</f>
        <v>Ericka Tripp</v>
      </c>
      <c r="F823" s="2">
        <v>5</v>
      </c>
      <c r="G823" s="2" t="str">
        <f>VLOOKUP(OrderData[[#This Row],[Product ID]],products!A:B,2,0)</f>
        <v>Rob</v>
      </c>
      <c r="H823" s="2">
        <f>_xlfn.XLOOKUP(D823, products!A:A, products!E:E)</f>
        <v>5.3699999999999992</v>
      </c>
      <c r="I823" s="2">
        <f>OrderData[[#This Row],[Quantity]]*OrderData[[#This Row],[Unit Price]]</f>
        <v>26.849999999999994</v>
      </c>
      <c r="J823" s="2" t="str">
        <f>_xlfn.XLOOKUP(OrderData[[#This Row],[Customer ID]],Table2_1[Customer ID],Table2_1[Country])</f>
        <v>United States</v>
      </c>
      <c r="K823" s="2" t="str" cm="1">
        <f t="array" ref="K823">_xlfn.XLOOKUP(OrderData[[#This Row],[Customer ID]],Table2_1[[#All],[Customer ID]],Table2_1[[#All],[Loyalty Card]])</f>
        <v>No</v>
      </c>
      <c r="L823" s="2" t="str">
        <f>_xlfn.XLOOKUP(OrderData[[#This Row],[Product ID]],products!A:A,products!C:C)</f>
        <v>D</v>
      </c>
      <c r="M823" s="2">
        <f>_xlfn.XLOOKUP(OrderData[[#This Row],[Product ID]],products!A:A,products!D:D)</f>
        <v>0.5</v>
      </c>
    </row>
    <row r="824" spans="1:13" x14ac:dyDescent="0.25">
      <c r="A824" s="2" t="s">
        <v>1606</v>
      </c>
      <c r="B824" s="3">
        <v>43585</v>
      </c>
      <c r="C824" s="2" t="s">
        <v>1607</v>
      </c>
      <c r="D824" t="s">
        <v>43</v>
      </c>
      <c r="E824" s="2" t="str" cm="1">
        <f t="array" ref="E824">_xlfn.XLOOKUP(OrderData[[#This Row],[Customer ID]],Table2_1[[#All],[Customer ID]],Table2_1[[#All],[Customer Name]])</f>
        <v>Lyndsey MacManus</v>
      </c>
      <c r="F824" s="2">
        <v>4</v>
      </c>
      <c r="G824" s="2" t="str">
        <f>VLOOKUP(OrderData[[#This Row],[Product ID]],products!A:B,2,0)</f>
        <v>Exc</v>
      </c>
      <c r="H824" s="2">
        <f>_xlfn.XLOOKUP(D824, products!A:A, products!E:E)</f>
        <v>34.154999999999994</v>
      </c>
      <c r="I824" s="2">
        <f>OrderData[[#This Row],[Quantity]]*OrderData[[#This Row],[Unit Price]]</f>
        <v>136.61999999999998</v>
      </c>
      <c r="J824" s="2" t="str">
        <f>_xlfn.XLOOKUP(OrderData[[#This Row],[Customer ID]],Table2_1[Customer ID],Table2_1[Country])</f>
        <v>United States</v>
      </c>
      <c r="K824" s="2" t="str" cm="1">
        <f t="array" ref="K824">_xlfn.XLOOKUP(OrderData[[#This Row],[Customer ID]],Table2_1[[#All],[Customer ID]],Table2_1[[#All],[Loyalty Card]])</f>
        <v>No</v>
      </c>
      <c r="L824" s="2" t="str">
        <f>_xlfn.XLOOKUP(OrderData[[#This Row],[Product ID]],products!A:A,products!C:C)</f>
        <v>L</v>
      </c>
      <c r="M824" s="2">
        <f>_xlfn.XLOOKUP(OrderData[[#This Row],[Product ID]],products!A:A,products!D:D)</f>
        <v>2.5</v>
      </c>
    </row>
    <row r="825" spans="1:13" x14ac:dyDescent="0.25">
      <c r="A825" s="2" t="s">
        <v>1608</v>
      </c>
      <c r="B825" s="3">
        <v>44134</v>
      </c>
      <c r="C825" s="2" t="s">
        <v>1609</v>
      </c>
      <c r="D825" t="s">
        <v>145</v>
      </c>
      <c r="E825" s="2" t="str" cm="1">
        <f t="array" ref="E825">_xlfn.XLOOKUP(OrderData[[#This Row],[Customer ID]],Table2_1[[#All],[Customer ID]],Table2_1[[#All],[Customer Name]])</f>
        <v>Tess Benediktovich</v>
      </c>
      <c r="F825" s="2">
        <v>3</v>
      </c>
      <c r="G825" s="2" t="str">
        <f>VLOOKUP(OrderData[[#This Row],[Product ID]],products!A:B,2,0)</f>
        <v>Lib</v>
      </c>
      <c r="H825" s="2">
        <f>_xlfn.XLOOKUP(D825, products!A:A, products!E:E)</f>
        <v>15.85</v>
      </c>
      <c r="I825" s="2">
        <f>OrderData[[#This Row],[Quantity]]*OrderData[[#This Row],[Unit Price]]</f>
        <v>47.55</v>
      </c>
      <c r="J825" s="2" t="str">
        <f>_xlfn.XLOOKUP(OrderData[[#This Row],[Customer ID]],Table2_1[Customer ID],Table2_1[Country])</f>
        <v>United States</v>
      </c>
      <c r="K825" s="2" t="str" cm="1">
        <f t="array" ref="K825">_xlfn.XLOOKUP(OrderData[[#This Row],[Customer ID]],Table2_1[[#All],[Customer ID]],Table2_1[[#All],[Loyalty Card]])</f>
        <v>Yes</v>
      </c>
      <c r="L825" s="2" t="str">
        <f>_xlfn.XLOOKUP(OrderData[[#This Row],[Product ID]],products!A:A,products!C:C)</f>
        <v>L</v>
      </c>
      <c r="M825" s="2">
        <f>_xlfn.XLOOKUP(OrderData[[#This Row],[Product ID]],products!A:A,products!D:D)</f>
        <v>1</v>
      </c>
    </row>
    <row r="826" spans="1:13" x14ac:dyDescent="0.25">
      <c r="A826" s="2" t="s">
        <v>1610</v>
      </c>
      <c r="B826" s="3">
        <v>43781</v>
      </c>
      <c r="C826" s="2" t="s">
        <v>1611</v>
      </c>
      <c r="D826" t="s">
        <v>57</v>
      </c>
      <c r="E826" s="2" t="str" cm="1">
        <f t="array" ref="E826">_xlfn.XLOOKUP(OrderData[[#This Row],[Customer ID]],Table2_1[[#All],[Customer ID]],Table2_1[[#All],[Customer Name]])</f>
        <v>Correy Bourner</v>
      </c>
      <c r="F826" s="2">
        <v>5</v>
      </c>
      <c r="G826" s="2" t="str">
        <f>VLOOKUP(OrderData[[#This Row],[Product ID]],products!A:B,2,0)</f>
        <v>Ara</v>
      </c>
      <c r="H826" s="2">
        <f>_xlfn.XLOOKUP(D826, products!A:A, products!E:E)</f>
        <v>3.375</v>
      </c>
      <c r="I826" s="2">
        <f>OrderData[[#This Row],[Quantity]]*OrderData[[#This Row],[Unit Price]]</f>
        <v>16.875</v>
      </c>
      <c r="J826" s="2" t="str">
        <f>_xlfn.XLOOKUP(OrderData[[#This Row],[Customer ID]],Table2_1[Customer ID],Table2_1[Country])</f>
        <v>United States</v>
      </c>
      <c r="K826" s="2" t="str" cm="1">
        <f t="array" ref="K826">_xlfn.XLOOKUP(OrderData[[#This Row],[Customer ID]],Table2_1[[#All],[Customer ID]],Table2_1[[#All],[Loyalty Card]])</f>
        <v>Yes</v>
      </c>
      <c r="L826" s="2" t="str">
        <f>_xlfn.XLOOKUP(OrderData[[#This Row],[Product ID]],products!A:A,products!C:C)</f>
        <v>M</v>
      </c>
      <c r="M826" s="2">
        <f>_xlfn.XLOOKUP(OrderData[[#This Row],[Product ID]],products!A:A,products!D:D)</f>
        <v>0.2</v>
      </c>
    </row>
    <row r="827" spans="1:13" x14ac:dyDescent="0.25">
      <c r="A827" s="2" t="s">
        <v>1612</v>
      </c>
      <c r="B827" s="3">
        <v>44603</v>
      </c>
      <c r="C827" s="2" t="s">
        <v>1613</v>
      </c>
      <c r="D827" t="s">
        <v>40</v>
      </c>
      <c r="E827" s="2" t="str" cm="1">
        <f t="array" ref="E827">_xlfn.XLOOKUP(OrderData[[#This Row],[Customer ID]],Table2_1[[#All],[Customer ID]],Table2_1[[#All],[Customer Name]])</f>
        <v>Odelia Skerme</v>
      </c>
      <c r="F827" s="2">
        <v>3</v>
      </c>
      <c r="G827" s="2" t="str">
        <f>VLOOKUP(OrderData[[#This Row],[Product ID]],products!A:B,2,0)</f>
        <v>Ara</v>
      </c>
      <c r="H827" s="2">
        <f>_xlfn.XLOOKUP(D827, products!A:A, products!E:E)</f>
        <v>9.9499999999999993</v>
      </c>
      <c r="I827" s="2">
        <f>OrderData[[#This Row],[Quantity]]*OrderData[[#This Row],[Unit Price]]</f>
        <v>29.849999999999998</v>
      </c>
      <c r="J827" s="2" t="str">
        <f>_xlfn.XLOOKUP(OrderData[[#This Row],[Customer ID]],Table2_1[Customer ID],Table2_1[Country])</f>
        <v>United States</v>
      </c>
      <c r="K827" s="2" t="str" cm="1">
        <f t="array" ref="K827">_xlfn.XLOOKUP(OrderData[[#This Row],[Customer ID]],Table2_1[[#All],[Customer ID]],Table2_1[[#All],[Loyalty Card]])</f>
        <v>Yes</v>
      </c>
      <c r="L827" s="2" t="str">
        <f>_xlfn.XLOOKUP(OrderData[[#This Row],[Product ID]],products!A:A,products!C:C)</f>
        <v>D</v>
      </c>
      <c r="M827" s="2">
        <f>_xlfn.XLOOKUP(OrderData[[#This Row],[Product ID]],products!A:A,products!D:D)</f>
        <v>1</v>
      </c>
    </row>
    <row r="828" spans="1:13" x14ac:dyDescent="0.25">
      <c r="A828" s="2" t="s">
        <v>1614</v>
      </c>
      <c r="B828" s="3">
        <v>44283</v>
      </c>
      <c r="C828" s="2" t="s">
        <v>1615</v>
      </c>
      <c r="D828" t="s">
        <v>16</v>
      </c>
      <c r="E828" s="2" t="str" cm="1">
        <f t="array" ref="E828">_xlfn.XLOOKUP(OrderData[[#This Row],[Customer ID]],Table2_1[[#All],[Customer ID]],Table2_1[[#All],[Customer Name]])</f>
        <v>Kandy Heddan</v>
      </c>
      <c r="F828" s="2">
        <v>5</v>
      </c>
      <c r="G828" s="2" t="str">
        <f>VLOOKUP(OrderData[[#This Row],[Product ID]],products!A:B,2,0)</f>
        <v>Exc</v>
      </c>
      <c r="H828" s="2">
        <f>_xlfn.XLOOKUP(D828, products!A:A, products!E:E)</f>
        <v>8.25</v>
      </c>
      <c r="I828" s="2">
        <f>OrderData[[#This Row],[Quantity]]*OrderData[[#This Row],[Unit Price]]</f>
        <v>41.25</v>
      </c>
      <c r="J828" s="2" t="str">
        <f>_xlfn.XLOOKUP(OrderData[[#This Row],[Customer ID]],Table2_1[Customer ID],Table2_1[Country])</f>
        <v>United States</v>
      </c>
      <c r="K828" s="2" t="str" cm="1">
        <f t="array" ref="K828">_xlfn.XLOOKUP(OrderData[[#This Row],[Customer ID]],Table2_1[[#All],[Customer ID]],Table2_1[[#All],[Loyalty Card]])</f>
        <v>Yes</v>
      </c>
      <c r="L828" s="2" t="str">
        <f>_xlfn.XLOOKUP(OrderData[[#This Row],[Product ID]],products!A:A,products!C:C)</f>
        <v>M</v>
      </c>
      <c r="M828" s="2">
        <f>_xlfn.XLOOKUP(OrderData[[#This Row],[Product ID]],products!A:A,products!D:D)</f>
        <v>0.5</v>
      </c>
    </row>
    <row r="829" spans="1:13" x14ac:dyDescent="0.25">
      <c r="A829" s="2" t="s">
        <v>1616</v>
      </c>
      <c r="B829" s="3">
        <v>44540</v>
      </c>
      <c r="C829" s="2" t="s">
        <v>1617</v>
      </c>
      <c r="D829" t="s">
        <v>77</v>
      </c>
      <c r="E829" s="2" t="str" cm="1">
        <f t="array" ref="E829">_xlfn.XLOOKUP(OrderData[[#This Row],[Customer ID]],Table2_1[[#All],[Customer ID]],Table2_1[[#All],[Customer Name]])</f>
        <v>Ibby Charters</v>
      </c>
      <c r="F829" s="2">
        <v>5</v>
      </c>
      <c r="G829" s="2" t="str">
        <f>VLOOKUP(OrderData[[#This Row],[Product ID]],products!A:B,2,0)</f>
        <v>Exc</v>
      </c>
      <c r="H829" s="2">
        <f>_xlfn.XLOOKUP(D829, products!A:A, products!E:E)</f>
        <v>4.125</v>
      </c>
      <c r="I829" s="2">
        <f>OrderData[[#This Row],[Quantity]]*OrderData[[#This Row],[Unit Price]]</f>
        <v>20.625</v>
      </c>
      <c r="J829" s="2" t="str">
        <f>_xlfn.XLOOKUP(OrderData[[#This Row],[Customer ID]],Table2_1[Customer ID],Table2_1[Country])</f>
        <v>United States</v>
      </c>
      <c r="K829" s="2" t="str" cm="1">
        <f t="array" ref="K829">_xlfn.XLOOKUP(OrderData[[#This Row],[Customer ID]],Table2_1[[#All],[Customer ID]],Table2_1[[#All],[Loyalty Card]])</f>
        <v>No</v>
      </c>
      <c r="L829" s="2" t="str">
        <f>_xlfn.XLOOKUP(OrderData[[#This Row],[Product ID]],products!A:A,products!C:C)</f>
        <v>M</v>
      </c>
      <c r="M829" s="2">
        <f>_xlfn.XLOOKUP(OrderData[[#This Row],[Product ID]],products!A:A,products!D:D)</f>
        <v>0.2</v>
      </c>
    </row>
    <row r="830" spans="1:13" x14ac:dyDescent="0.25">
      <c r="A830" s="2" t="s">
        <v>1618</v>
      </c>
      <c r="B830" s="3">
        <v>44505</v>
      </c>
      <c r="C830" s="2" t="s">
        <v>1619</v>
      </c>
      <c r="D830" t="s">
        <v>131</v>
      </c>
      <c r="E830" s="2" t="str" cm="1">
        <f t="array" ref="E830">_xlfn.XLOOKUP(OrderData[[#This Row],[Customer ID]],Table2_1[[#All],[Customer ID]],Table2_1[[#All],[Customer Name]])</f>
        <v>Adora Roubert</v>
      </c>
      <c r="F830" s="2">
        <v>6</v>
      </c>
      <c r="G830" s="2" t="str">
        <f>VLOOKUP(OrderData[[#This Row],[Product ID]],products!A:B,2,0)</f>
        <v>Ara</v>
      </c>
      <c r="H830" s="2">
        <f>_xlfn.XLOOKUP(D830, products!A:A, products!E:E)</f>
        <v>22.884999999999998</v>
      </c>
      <c r="I830" s="2">
        <f>OrderData[[#This Row],[Quantity]]*OrderData[[#This Row],[Unit Price]]</f>
        <v>137.31</v>
      </c>
      <c r="J830" s="2" t="str">
        <f>_xlfn.XLOOKUP(OrderData[[#This Row],[Customer ID]],Table2_1[Customer ID],Table2_1[Country])</f>
        <v>United States</v>
      </c>
      <c r="K830" s="2" t="str" cm="1">
        <f t="array" ref="K830">_xlfn.XLOOKUP(OrderData[[#This Row],[Customer ID]],Table2_1[[#All],[Customer ID]],Table2_1[[#All],[Loyalty Card]])</f>
        <v>Yes</v>
      </c>
      <c r="L830" s="2" t="str">
        <f>_xlfn.XLOOKUP(OrderData[[#This Row],[Product ID]],products!A:A,products!C:C)</f>
        <v>D</v>
      </c>
      <c r="M830" s="2">
        <f>_xlfn.XLOOKUP(OrderData[[#This Row],[Product ID]],products!A:A,products!D:D)</f>
        <v>2.5</v>
      </c>
    </row>
    <row r="831" spans="1:13" x14ac:dyDescent="0.25">
      <c r="A831" s="2" t="s">
        <v>1620</v>
      </c>
      <c r="B831" s="3">
        <v>43890</v>
      </c>
      <c r="C831" s="2" t="s">
        <v>1621</v>
      </c>
      <c r="D831" t="s">
        <v>67</v>
      </c>
      <c r="E831" s="2" t="str" cm="1">
        <f t="array" ref="E831">_xlfn.XLOOKUP(OrderData[[#This Row],[Customer ID]],Table2_1[[#All],[Customer ID]],Table2_1[[#All],[Customer Name]])</f>
        <v>Hillel Mairs</v>
      </c>
      <c r="F831" s="2">
        <v>1</v>
      </c>
      <c r="G831" s="2" t="str">
        <f>VLOOKUP(OrderData[[#This Row],[Product ID]],products!A:B,2,0)</f>
        <v>Ara</v>
      </c>
      <c r="H831" s="2">
        <f>_xlfn.XLOOKUP(D831, products!A:A, products!E:E)</f>
        <v>2.9849999999999999</v>
      </c>
      <c r="I831" s="2">
        <f>OrderData[[#This Row],[Quantity]]*OrderData[[#This Row],[Unit Price]]</f>
        <v>2.9849999999999999</v>
      </c>
      <c r="J831" s="2" t="str">
        <f>_xlfn.XLOOKUP(OrderData[[#This Row],[Customer ID]],Table2_1[Customer ID],Table2_1[Country])</f>
        <v>United States</v>
      </c>
      <c r="K831" s="2" t="str" cm="1">
        <f t="array" ref="K831">_xlfn.XLOOKUP(OrderData[[#This Row],[Customer ID]],Table2_1[[#All],[Customer ID]],Table2_1[[#All],[Loyalty Card]])</f>
        <v>No</v>
      </c>
      <c r="L831" s="2" t="str">
        <f>_xlfn.XLOOKUP(OrderData[[#This Row],[Product ID]],products!A:A,products!C:C)</f>
        <v>D</v>
      </c>
      <c r="M831" s="2">
        <f>_xlfn.XLOOKUP(OrderData[[#This Row],[Product ID]],products!A:A,products!D:D)</f>
        <v>0.2</v>
      </c>
    </row>
    <row r="832" spans="1:13" x14ac:dyDescent="0.25">
      <c r="A832" s="2" t="s">
        <v>1622</v>
      </c>
      <c r="B832" s="3">
        <v>44414</v>
      </c>
      <c r="C832" s="2" t="s">
        <v>1623</v>
      </c>
      <c r="D832" t="s">
        <v>22</v>
      </c>
      <c r="E832" s="2" t="str" cm="1">
        <f t="array" ref="E832">_xlfn.XLOOKUP(OrderData[[#This Row],[Customer ID]],Table2_1[[#All],[Customer ID]],Table2_1[[#All],[Customer Name]])</f>
        <v>Helaina Rainforth</v>
      </c>
      <c r="F832" s="2">
        <v>2</v>
      </c>
      <c r="G832" s="2" t="str">
        <f>VLOOKUP(OrderData[[#This Row],[Product ID]],products!A:B,2,0)</f>
        <v>Exc</v>
      </c>
      <c r="H832" s="2">
        <f>_xlfn.XLOOKUP(D832, products!A:A, products!E:E)</f>
        <v>13.75</v>
      </c>
      <c r="I832" s="2">
        <f>OrderData[[#This Row],[Quantity]]*OrderData[[#This Row],[Unit Price]]</f>
        <v>27.5</v>
      </c>
      <c r="J832" s="2" t="str">
        <f>_xlfn.XLOOKUP(OrderData[[#This Row],[Customer ID]],Table2_1[Customer ID],Table2_1[Country])</f>
        <v>United States</v>
      </c>
      <c r="K832" s="2" t="str" cm="1">
        <f t="array" ref="K832">_xlfn.XLOOKUP(OrderData[[#This Row],[Customer ID]],Table2_1[[#All],[Customer ID]],Table2_1[[#All],[Loyalty Card]])</f>
        <v>No</v>
      </c>
      <c r="L832" s="2" t="str">
        <f>_xlfn.XLOOKUP(OrderData[[#This Row],[Product ID]],products!A:A,products!C:C)</f>
        <v>M</v>
      </c>
      <c r="M832" s="2">
        <f>_xlfn.XLOOKUP(OrderData[[#This Row],[Product ID]],products!A:A,products!D:D)</f>
        <v>1</v>
      </c>
    </row>
    <row r="833" spans="1:13" x14ac:dyDescent="0.25">
      <c r="A833" s="2" t="s">
        <v>1622</v>
      </c>
      <c r="B833" s="3">
        <v>44414</v>
      </c>
      <c r="C833" s="2" t="s">
        <v>1623</v>
      </c>
      <c r="D833" t="s">
        <v>67</v>
      </c>
      <c r="E833" s="2" t="str" cm="1">
        <f t="array" ref="E833">_xlfn.XLOOKUP(OrderData[[#This Row],[Customer ID]],Table2_1[[#All],[Customer ID]],Table2_1[[#All],[Customer Name]])</f>
        <v>Helaina Rainforth</v>
      </c>
      <c r="F833" s="2">
        <v>2</v>
      </c>
      <c r="G833" s="2" t="str">
        <f>VLOOKUP(OrderData[[#This Row],[Product ID]],products!A:B,2,0)</f>
        <v>Ara</v>
      </c>
      <c r="H833" s="2">
        <f>_xlfn.XLOOKUP(D833, products!A:A, products!E:E)</f>
        <v>2.9849999999999999</v>
      </c>
      <c r="I833" s="2">
        <f>OrderData[[#This Row],[Quantity]]*OrderData[[#This Row],[Unit Price]]</f>
        <v>5.97</v>
      </c>
      <c r="J833" s="2" t="str">
        <f>_xlfn.XLOOKUP(OrderData[[#This Row],[Customer ID]],Table2_1[Customer ID],Table2_1[Country])</f>
        <v>United States</v>
      </c>
      <c r="K833" s="2" t="str" cm="1">
        <f t="array" ref="K833">_xlfn.XLOOKUP(OrderData[[#This Row],[Customer ID]],Table2_1[[#All],[Customer ID]],Table2_1[[#All],[Loyalty Card]])</f>
        <v>No</v>
      </c>
      <c r="L833" s="2" t="str">
        <f>_xlfn.XLOOKUP(OrderData[[#This Row],[Product ID]],products!A:A,products!C:C)</f>
        <v>D</v>
      </c>
      <c r="M833" s="2">
        <f>_xlfn.XLOOKUP(OrderData[[#This Row],[Product ID]],products!A:A,products!D:D)</f>
        <v>0.2</v>
      </c>
    </row>
    <row r="834" spans="1:13" x14ac:dyDescent="0.25">
      <c r="A834" s="2" t="s">
        <v>1624</v>
      </c>
      <c r="B834" s="3">
        <v>44274</v>
      </c>
      <c r="C834" s="2" t="s">
        <v>1625</v>
      </c>
      <c r="D834" t="s">
        <v>15</v>
      </c>
      <c r="E834" s="2" t="str" cm="1">
        <f t="array" ref="E834">_xlfn.XLOOKUP(OrderData[[#This Row],[Customer ID]],Table2_1[[#All],[Customer ID]],Table2_1[[#All],[Customer Name]])</f>
        <v>Isac Jesper</v>
      </c>
      <c r="F834" s="2">
        <v>6</v>
      </c>
      <c r="G834" s="2" t="str">
        <f>VLOOKUP(OrderData[[#This Row],[Product ID]],products!A:B,2,0)</f>
        <v>Rob</v>
      </c>
      <c r="H834" s="2">
        <f>_xlfn.XLOOKUP(D834, products!A:A, products!E:E)</f>
        <v>9.9499999999999993</v>
      </c>
      <c r="I834" s="2">
        <f>OrderData[[#This Row],[Quantity]]*OrderData[[#This Row],[Unit Price]]</f>
        <v>59.699999999999996</v>
      </c>
      <c r="J834" s="2" t="str">
        <f>_xlfn.XLOOKUP(OrderData[[#This Row],[Customer ID]],Table2_1[Customer ID],Table2_1[Country])</f>
        <v>United States</v>
      </c>
      <c r="K834" s="2" t="str" cm="1">
        <f t="array" ref="K834">_xlfn.XLOOKUP(OrderData[[#This Row],[Customer ID]],Table2_1[[#All],[Customer ID]],Table2_1[[#All],[Loyalty Card]])</f>
        <v>No</v>
      </c>
      <c r="L834" s="2" t="str">
        <f>_xlfn.XLOOKUP(OrderData[[#This Row],[Product ID]],products!A:A,products!C:C)</f>
        <v>M</v>
      </c>
      <c r="M834" s="2">
        <f>_xlfn.XLOOKUP(OrderData[[#This Row],[Product ID]],products!A:A,products!D:D)</f>
        <v>1</v>
      </c>
    </row>
    <row r="835" spans="1:13" x14ac:dyDescent="0.25">
      <c r="A835" s="2" t="s">
        <v>1626</v>
      </c>
      <c r="B835" s="3">
        <v>44302</v>
      </c>
      <c r="C835" s="2" t="s">
        <v>1627</v>
      </c>
      <c r="D835" t="s">
        <v>48</v>
      </c>
      <c r="E835" s="2" t="str" cm="1">
        <f t="array" ref="E835">_xlfn.XLOOKUP(OrderData[[#This Row],[Customer ID]],Table2_1[[#All],[Customer ID]],Table2_1[[#All],[Customer Name]])</f>
        <v>Lenette Dwerryhouse</v>
      </c>
      <c r="F835" s="2">
        <v>4</v>
      </c>
      <c r="G835" s="2" t="str">
        <f>VLOOKUP(OrderData[[#This Row],[Product ID]],products!A:B,2,0)</f>
        <v>Rob</v>
      </c>
      <c r="H835" s="2">
        <f>_xlfn.XLOOKUP(D835, products!A:A, products!E:E)</f>
        <v>20.584999999999997</v>
      </c>
      <c r="I835" s="2">
        <f>OrderData[[#This Row],[Quantity]]*OrderData[[#This Row],[Unit Price]]</f>
        <v>82.339999999999989</v>
      </c>
      <c r="J835" s="2" t="str">
        <f>_xlfn.XLOOKUP(OrderData[[#This Row],[Customer ID]],Table2_1[Customer ID],Table2_1[Country])</f>
        <v>United States</v>
      </c>
      <c r="K835" s="2" t="str" cm="1">
        <f t="array" ref="K835">_xlfn.XLOOKUP(OrderData[[#This Row],[Customer ID]],Table2_1[[#All],[Customer ID]],Table2_1[[#All],[Loyalty Card]])</f>
        <v>Yes</v>
      </c>
      <c r="L835" s="2" t="str">
        <f>_xlfn.XLOOKUP(OrderData[[#This Row],[Product ID]],products!A:A,products!C:C)</f>
        <v>D</v>
      </c>
      <c r="M835" s="2">
        <f>_xlfn.XLOOKUP(OrderData[[#This Row],[Product ID]],products!A:A,products!D:D)</f>
        <v>2.5</v>
      </c>
    </row>
    <row r="836" spans="1:13" x14ac:dyDescent="0.25">
      <c r="A836" s="2" t="s">
        <v>1628</v>
      </c>
      <c r="B836" s="3">
        <v>44141</v>
      </c>
      <c r="C836" s="2" t="s">
        <v>1629</v>
      </c>
      <c r="D836" t="s">
        <v>131</v>
      </c>
      <c r="E836" s="2" t="str" cm="1">
        <f t="array" ref="E836">_xlfn.XLOOKUP(OrderData[[#This Row],[Customer ID]],Table2_1[[#All],[Customer ID]],Table2_1[[#All],[Customer Name]])</f>
        <v>Nadeen Broomer</v>
      </c>
      <c r="F836" s="2">
        <v>1</v>
      </c>
      <c r="G836" s="2" t="str">
        <f>VLOOKUP(OrderData[[#This Row],[Product ID]],products!A:B,2,0)</f>
        <v>Ara</v>
      </c>
      <c r="H836" s="2">
        <f>_xlfn.XLOOKUP(D836, products!A:A, products!E:E)</f>
        <v>22.884999999999998</v>
      </c>
      <c r="I836" s="2">
        <f>OrderData[[#This Row],[Quantity]]*OrderData[[#This Row],[Unit Price]]</f>
        <v>22.884999999999998</v>
      </c>
      <c r="J836" s="2" t="str">
        <f>_xlfn.XLOOKUP(OrderData[[#This Row],[Customer ID]],Table2_1[Customer ID],Table2_1[Country])</f>
        <v>United States</v>
      </c>
      <c r="K836" s="2" t="str" cm="1">
        <f t="array" ref="K836">_xlfn.XLOOKUP(OrderData[[#This Row],[Customer ID]],Table2_1[[#All],[Customer ID]],Table2_1[[#All],[Loyalty Card]])</f>
        <v>No</v>
      </c>
      <c r="L836" s="2" t="str">
        <f>_xlfn.XLOOKUP(OrderData[[#This Row],[Product ID]],products!A:A,products!C:C)</f>
        <v>D</v>
      </c>
      <c r="M836" s="2">
        <f>_xlfn.XLOOKUP(OrderData[[#This Row],[Product ID]],products!A:A,products!D:D)</f>
        <v>2.5</v>
      </c>
    </row>
    <row r="837" spans="1:13" x14ac:dyDescent="0.25">
      <c r="A837" s="2" t="s">
        <v>1630</v>
      </c>
      <c r="B837" s="3">
        <v>44270</v>
      </c>
      <c r="C837" s="2" t="s">
        <v>1631</v>
      </c>
      <c r="D837" t="s">
        <v>189</v>
      </c>
      <c r="E837" s="2" t="str" cm="1">
        <f t="array" ref="E837">_xlfn.XLOOKUP(OrderData[[#This Row],[Customer ID]],Table2_1[[#All],[Customer ID]],Table2_1[[#All],[Customer Name]])</f>
        <v>Konstantine Thoumasson</v>
      </c>
      <c r="F837" s="2">
        <v>1</v>
      </c>
      <c r="G837" s="2" t="str">
        <f>VLOOKUP(OrderData[[#This Row],[Product ID]],products!A:B,2,0)</f>
        <v>Exc</v>
      </c>
      <c r="H837" s="2">
        <f>_xlfn.XLOOKUP(D837, products!A:A, products!E:E)</f>
        <v>8.91</v>
      </c>
      <c r="I837" s="2">
        <f>OrderData[[#This Row],[Quantity]]*OrderData[[#This Row],[Unit Price]]</f>
        <v>8.91</v>
      </c>
      <c r="J837" s="2" t="str">
        <f>_xlfn.XLOOKUP(OrderData[[#This Row],[Customer ID]],Table2_1[Customer ID],Table2_1[Country])</f>
        <v>United States</v>
      </c>
      <c r="K837" s="2" t="str" cm="1">
        <f t="array" ref="K837">_xlfn.XLOOKUP(OrderData[[#This Row],[Customer ID]],Table2_1[[#All],[Customer ID]],Table2_1[[#All],[Loyalty Card]])</f>
        <v>Yes</v>
      </c>
      <c r="L837" s="2" t="str">
        <f>_xlfn.XLOOKUP(OrderData[[#This Row],[Product ID]],products!A:A,products!C:C)</f>
        <v>L</v>
      </c>
      <c r="M837" s="2">
        <f>_xlfn.XLOOKUP(OrderData[[#This Row],[Product ID]],products!A:A,products!D:D)</f>
        <v>0.5</v>
      </c>
    </row>
    <row r="838" spans="1:13" x14ac:dyDescent="0.25">
      <c r="A838" s="2" t="s">
        <v>1632</v>
      </c>
      <c r="B838" s="3">
        <v>44486</v>
      </c>
      <c r="C838" s="2" t="s">
        <v>1633</v>
      </c>
      <c r="D838" t="s">
        <v>67</v>
      </c>
      <c r="E838" s="2" t="str" cm="1">
        <f t="array" ref="E838">_xlfn.XLOOKUP(OrderData[[#This Row],[Customer ID]],Table2_1[[#All],[Customer ID]],Table2_1[[#All],[Customer Name]])</f>
        <v>Frans Habbergham</v>
      </c>
      <c r="F838" s="2">
        <v>4</v>
      </c>
      <c r="G838" s="2" t="str">
        <f>VLOOKUP(OrderData[[#This Row],[Product ID]],products!A:B,2,0)</f>
        <v>Ara</v>
      </c>
      <c r="H838" s="2">
        <f>_xlfn.XLOOKUP(D838, products!A:A, products!E:E)</f>
        <v>2.9849999999999999</v>
      </c>
      <c r="I838" s="2">
        <f>OrderData[[#This Row],[Quantity]]*OrderData[[#This Row],[Unit Price]]</f>
        <v>11.94</v>
      </c>
      <c r="J838" s="2" t="str">
        <f>_xlfn.XLOOKUP(OrderData[[#This Row],[Customer ID]],Table2_1[Customer ID],Table2_1[Country])</f>
        <v>United States</v>
      </c>
      <c r="K838" s="2" t="str" cm="1">
        <f t="array" ref="K838">_xlfn.XLOOKUP(OrderData[[#This Row],[Customer ID]],Table2_1[[#All],[Customer ID]],Table2_1[[#All],[Loyalty Card]])</f>
        <v>No</v>
      </c>
      <c r="L838" s="2" t="str">
        <f>_xlfn.XLOOKUP(OrderData[[#This Row],[Product ID]],products!A:A,products!C:C)</f>
        <v>D</v>
      </c>
      <c r="M838" s="2">
        <f>_xlfn.XLOOKUP(OrderData[[#This Row],[Product ID]],products!A:A,products!D:D)</f>
        <v>0.2</v>
      </c>
    </row>
    <row r="839" spans="1:13" x14ac:dyDescent="0.25">
      <c r="A839" s="2" t="s">
        <v>1634</v>
      </c>
      <c r="B839" s="3">
        <v>43715</v>
      </c>
      <c r="C839" s="2" t="s">
        <v>1582</v>
      </c>
      <c r="D839" t="s">
        <v>210</v>
      </c>
      <c r="E839" s="2" t="str" cm="1">
        <f t="array" ref="E839">_xlfn.XLOOKUP(OrderData[[#This Row],[Customer ID]],Table2_1[[#All],[Customer ID]],Table2_1[[#All],[Customer Name]])</f>
        <v>Allis Wilmore</v>
      </c>
      <c r="F839" s="2">
        <v>3</v>
      </c>
      <c r="G839" s="2" t="str">
        <f>VLOOKUP(OrderData[[#This Row],[Product ID]],products!A:B,2,0)</f>
        <v>Lib</v>
      </c>
      <c r="H839" s="2">
        <f>_xlfn.XLOOKUP(D839, products!A:A, products!E:E)</f>
        <v>33.464999999999996</v>
      </c>
      <c r="I839" s="2">
        <f>OrderData[[#This Row],[Quantity]]*OrderData[[#This Row],[Unit Price]]</f>
        <v>100.39499999999998</v>
      </c>
      <c r="J839" s="2" t="str">
        <f>_xlfn.XLOOKUP(OrderData[[#This Row],[Customer ID]],Table2_1[Customer ID],Table2_1[Country])</f>
        <v>United States</v>
      </c>
      <c r="K839" s="2" t="str" cm="1">
        <f t="array" ref="K839">_xlfn.XLOOKUP(OrderData[[#This Row],[Customer ID]],Table2_1[[#All],[Customer ID]],Table2_1[[#All],[Loyalty Card]])</f>
        <v>No</v>
      </c>
      <c r="L839" s="2" t="str">
        <f>_xlfn.XLOOKUP(OrderData[[#This Row],[Product ID]],products!A:A,products!C:C)</f>
        <v>M</v>
      </c>
      <c r="M839" s="2">
        <f>_xlfn.XLOOKUP(OrderData[[#This Row],[Product ID]],products!A:A,products!D:D)</f>
        <v>2.5</v>
      </c>
    </row>
    <row r="840" spans="1:13" x14ac:dyDescent="0.25">
      <c r="A840" s="2" t="s">
        <v>1635</v>
      </c>
      <c r="B840" s="3">
        <v>44755</v>
      </c>
      <c r="C840" s="2" t="s">
        <v>1636</v>
      </c>
      <c r="D840" t="s">
        <v>131</v>
      </c>
      <c r="E840" s="2" t="str" cm="1">
        <f t="array" ref="E840">_xlfn.XLOOKUP(OrderData[[#This Row],[Customer ID]],Table2_1[[#All],[Customer ID]],Table2_1[[#All],[Customer Name]])</f>
        <v>Romain Avrashin</v>
      </c>
      <c r="F840" s="2">
        <v>5</v>
      </c>
      <c r="G840" s="2" t="str">
        <f>VLOOKUP(OrderData[[#This Row],[Product ID]],products!A:B,2,0)</f>
        <v>Ara</v>
      </c>
      <c r="H840" s="2">
        <f>_xlfn.XLOOKUP(D840, products!A:A, products!E:E)</f>
        <v>22.884999999999998</v>
      </c>
      <c r="I840" s="2">
        <f>OrderData[[#This Row],[Quantity]]*OrderData[[#This Row],[Unit Price]]</f>
        <v>114.42499999999998</v>
      </c>
      <c r="J840" s="2" t="str">
        <f>_xlfn.XLOOKUP(OrderData[[#This Row],[Customer ID]],Table2_1[Customer ID],Table2_1[Country])</f>
        <v>United States</v>
      </c>
      <c r="K840" s="2" t="str" cm="1">
        <f t="array" ref="K840">_xlfn.XLOOKUP(OrderData[[#This Row],[Customer ID]],Table2_1[[#All],[Customer ID]],Table2_1[[#All],[Loyalty Card]])</f>
        <v>No</v>
      </c>
      <c r="L840" s="2" t="str">
        <f>_xlfn.XLOOKUP(OrderData[[#This Row],[Product ID]],products!A:A,products!C:C)</f>
        <v>D</v>
      </c>
      <c r="M840" s="2">
        <f>_xlfn.XLOOKUP(OrderData[[#This Row],[Product ID]],products!A:A,products!D:D)</f>
        <v>2.5</v>
      </c>
    </row>
    <row r="841" spans="1:13" x14ac:dyDescent="0.25">
      <c r="A841" s="2" t="s">
        <v>1637</v>
      </c>
      <c r="B841" s="3">
        <v>44521</v>
      </c>
      <c r="C841" s="2" t="s">
        <v>1638</v>
      </c>
      <c r="D841" t="s">
        <v>16</v>
      </c>
      <c r="E841" s="2" t="str" cm="1">
        <f t="array" ref="E841">_xlfn.XLOOKUP(OrderData[[#This Row],[Customer ID]],Table2_1[[#All],[Customer ID]],Table2_1[[#All],[Customer Name]])</f>
        <v>Miran Doidge</v>
      </c>
      <c r="F841" s="2">
        <v>5</v>
      </c>
      <c r="G841" s="2" t="str">
        <f>VLOOKUP(OrderData[[#This Row],[Product ID]],products!A:B,2,0)</f>
        <v>Exc</v>
      </c>
      <c r="H841" s="2">
        <f>_xlfn.XLOOKUP(D841, products!A:A, products!E:E)</f>
        <v>8.25</v>
      </c>
      <c r="I841" s="2">
        <f>OrderData[[#This Row],[Quantity]]*OrderData[[#This Row],[Unit Price]]</f>
        <v>41.25</v>
      </c>
      <c r="J841" s="2" t="str">
        <f>_xlfn.XLOOKUP(OrderData[[#This Row],[Customer ID]],Table2_1[Customer ID],Table2_1[Country])</f>
        <v>United States</v>
      </c>
      <c r="K841" s="2" t="str" cm="1">
        <f t="array" ref="K841">_xlfn.XLOOKUP(OrderData[[#This Row],[Customer ID]],Table2_1[[#All],[Customer ID]],Table2_1[[#All],[Loyalty Card]])</f>
        <v>No</v>
      </c>
      <c r="L841" s="2" t="str">
        <f>_xlfn.XLOOKUP(OrderData[[#This Row],[Product ID]],products!A:A,products!C:C)</f>
        <v>M</v>
      </c>
      <c r="M841" s="2">
        <f>_xlfn.XLOOKUP(OrderData[[#This Row],[Product ID]],products!A:A,products!D:D)</f>
        <v>0.5</v>
      </c>
    </row>
    <row r="842" spans="1:13" x14ac:dyDescent="0.25">
      <c r="A842" s="2" t="s">
        <v>1639</v>
      </c>
      <c r="B842" s="3">
        <v>44574</v>
      </c>
      <c r="C842" s="2" t="s">
        <v>1640</v>
      </c>
      <c r="D842" t="s">
        <v>170</v>
      </c>
      <c r="E842" s="2" t="str" cm="1">
        <f t="array" ref="E842">_xlfn.XLOOKUP(OrderData[[#This Row],[Customer ID]],Table2_1[[#All],[Customer ID]],Table2_1[[#All],[Customer Name]])</f>
        <v>Janeva Edinboro</v>
      </c>
      <c r="F842" s="2">
        <v>4</v>
      </c>
      <c r="G842" s="2" t="str">
        <f>VLOOKUP(OrderData[[#This Row],[Product ID]],products!A:B,2,0)</f>
        <v>Rob</v>
      </c>
      <c r="H842" s="2">
        <f>_xlfn.XLOOKUP(D842, products!A:A, products!E:E)</f>
        <v>7.169999999999999</v>
      </c>
      <c r="I842" s="2">
        <f>OrderData[[#This Row],[Quantity]]*OrderData[[#This Row],[Unit Price]]</f>
        <v>28.679999999999996</v>
      </c>
      <c r="J842" s="2" t="str">
        <f>_xlfn.XLOOKUP(OrderData[[#This Row],[Customer ID]],Table2_1[Customer ID],Table2_1[Country])</f>
        <v>United States</v>
      </c>
      <c r="K842" s="2" t="str" cm="1">
        <f t="array" ref="K842">_xlfn.XLOOKUP(OrderData[[#This Row],[Customer ID]],Table2_1[[#All],[Customer ID]],Table2_1[[#All],[Loyalty Card]])</f>
        <v>Yes</v>
      </c>
      <c r="L842" s="2" t="str">
        <f>_xlfn.XLOOKUP(OrderData[[#This Row],[Product ID]],products!A:A,products!C:C)</f>
        <v>L</v>
      </c>
      <c r="M842" s="2">
        <f>_xlfn.XLOOKUP(OrderData[[#This Row],[Product ID]],products!A:A,products!D:D)</f>
        <v>0.5</v>
      </c>
    </row>
    <row r="843" spans="1:13" x14ac:dyDescent="0.25">
      <c r="A843" s="2" t="s">
        <v>1641</v>
      </c>
      <c r="B843" s="3">
        <v>44755</v>
      </c>
      <c r="C843" s="2" t="s">
        <v>1642</v>
      </c>
      <c r="D843" t="s">
        <v>90</v>
      </c>
      <c r="E843" s="2" t="str" cm="1">
        <f t="array" ref="E843">_xlfn.XLOOKUP(OrderData[[#This Row],[Customer ID]],Table2_1[[#All],[Customer ID]],Table2_1[[#All],[Customer Name]])</f>
        <v>Trumaine Tewelson</v>
      </c>
      <c r="F843" s="2">
        <v>1</v>
      </c>
      <c r="G843" s="2" t="str">
        <f>VLOOKUP(OrderData[[#This Row],[Product ID]],products!A:B,2,0)</f>
        <v>Lib</v>
      </c>
      <c r="H843" s="2">
        <f>_xlfn.XLOOKUP(D843, products!A:A, products!E:E)</f>
        <v>4.3650000000000002</v>
      </c>
      <c r="I843" s="2">
        <f>OrderData[[#This Row],[Quantity]]*OrderData[[#This Row],[Unit Price]]</f>
        <v>4.3650000000000002</v>
      </c>
      <c r="J843" s="2" t="str">
        <f>_xlfn.XLOOKUP(OrderData[[#This Row],[Customer ID]],Table2_1[Customer ID],Table2_1[Country])</f>
        <v>United States</v>
      </c>
      <c r="K843" s="2" t="str" cm="1">
        <f t="array" ref="K843">_xlfn.XLOOKUP(OrderData[[#This Row],[Customer ID]],Table2_1[[#All],[Customer ID]],Table2_1[[#All],[Loyalty Card]])</f>
        <v>No</v>
      </c>
      <c r="L843" s="2" t="str">
        <f>_xlfn.XLOOKUP(OrderData[[#This Row],[Product ID]],products!A:A,products!C:C)</f>
        <v>M</v>
      </c>
      <c r="M843" s="2">
        <f>_xlfn.XLOOKUP(OrderData[[#This Row],[Product ID]],products!A:A,products!D:D)</f>
        <v>0.2</v>
      </c>
    </row>
    <row r="844" spans="1:13" x14ac:dyDescent="0.25">
      <c r="A844" s="2" t="s">
        <v>1643</v>
      </c>
      <c r="B844" s="3">
        <v>44502</v>
      </c>
      <c r="C844" s="2" t="s">
        <v>1613</v>
      </c>
      <c r="D844" t="s">
        <v>77</v>
      </c>
      <c r="E844" s="2" t="str" cm="1">
        <f t="array" ref="E844">_xlfn.XLOOKUP(OrderData[[#This Row],[Customer ID]],Table2_1[[#All],[Customer ID]],Table2_1[[#All],[Customer Name]])</f>
        <v>Odelia Skerme</v>
      </c>
      <c r="F844" s="2">
        <v>2</v>
      </c>
      <c r="G844" s="2" t="str">
        <f>VLOOKUP(OrderData[[#This Row],[Product ID]],products!A:B,2,0)</f>
        <v>Exc</v>
      </c>
      <c r="H844" s="2">
        <f>_xlfn.XLOOKUP(D844, products!A:A, products!E:E)</f>
        <v>4.125</v>
      </c>
      <c r="I844" s="2">
        <f>OrderData[[#This Row],[Quantity]]*OrderData[[#This Row],[Unit Price]]</f>
        <v>8.25</v>
      </c>
      <c r="J844" s="2" t="str">
        <f>_xlfn.XLOOKUP(OrderData[[#This Row],[Customer ID]],Table2_1[Customer ID],Table2_1[Country])</f>
        <v>United States</v>
      </c>
      <c r="K844" s="2" t="str" cm="1">
        <f t="array" ref="K844">_xlfn.XLOOKUP(OrderData[[#This Row],[Customer ID]],Table2_1[[#All],[Customer ID]],Table2_1[[#All],[Loyalty Card]])</f>
        <v>Yes</v>
      </c>
      <c r="L844" s="2" t="str">
        <f>_xlfn.XLOOKUP(OrderData[[#This Row],[Product ID]],products!A:A,products!C:C)</f>
        <v>M</v>
      </c>
      <c r="M844" s="2">
        <f>_xlfn.XLOOKUP(OrderData[[#This Row],[Product ID]],products!A:A,products!D:D)</f>
        <v>0.2</v>
      </c>
    </row>
    <row r="845" spans="1:13" x14ac:dyDescent="0.25">
      <c r="A845" s="2" t="s">
        <v>1644</v>
      </c>
      <c r="B845" s="3">
        <v>44387</v>
      </c>
      <c r="C845" s="2" t="s">
        <v>1645</v>
      </c>
      <c r="D845" t="s">
        <v>77</v>
      </c>
      <c r="E845" s="2" t="str" cm="1">
        <f t="array" ref="E845">_xlfn.XLOOKUP(OrderData[[#This Row],[Customer ID]],Table2_1[[#All],[Customer ID]],Table2_1[[#All],[Customer Name]])</f>
        <v>De Drewitt</v>
      </c>
      <c r="F845" s="2">
        <v>2</v>
      </c>
      <c r="G845" s="2" t="str">
        <f>VLOOKUP(OrderData[[#This Row],[Product ID]],products!A:B,2,0)</f>
        <v>Exc</v>
      </c>
      <c r="H845" s="2">
        <f>_xlfn.XLOOKUP(D845, products!A:A, products!E:E)</f>
        <v>4.125</v>
      </c>
      <c r="I845" s="2">
        <f>OrderData[[#This Row],[Quantity]]*OrderData[[#This Row],[Unit Price]]</f>
        <v>8.25</v>
      </c>
      <c r="J845" s="2" t="str">
        <f>_xlfn.XLOOKUP(OrderData[[#This Row],[Customer ID]],Table2_1[Customer ID],Table2_1[Country])</f>
        <v>United States</v>
      </c>
      <c r="K845" s="2" t="str" cm="1">
        <f t="array" ref="K845">_xlfn.XLOOKUP(OrderData[[#This Row],[Customer ID]],Table2_1[[#All],[Customer ID]],Table2_1[[#All],[Loyalty Card]])</f>
        <v>Yes</v>
      </c>
      <c r="L845" s="2" t="str">
        <f>_xlfn.XLOOKUP(OrderData[[#This Row],[Product ID]],products!A:A,products!C:C)</f>
        <v>M</v>
      </c>
      <c r="M845" s="2">
        <f>_xlfn.XLOOKUP(OrderData[[#This Row],[Product ID]],products!A:A,products!D:D)</f>
        <v>0.2</v>
      </c>
    </row>
    <row r="846" spans="1:13" x14ac:dyDescent="0.25">
      <c r="A846" s="2" t="s">
        <v>1646</v>
      </c>
      <c r="B846" s="3">
        <v>44476</v>
      </c>
      <c r="C846" s="2" t="s">
        <v>1647</v>
      </c>
      <c r="D846" t="s">
        <v>85</v>
      </c>
      <c r="E846" s="2" t="str" cm="1">
        <f t="array" ref="E846">_xlfn.XLOOKUP(OrderData[[#This Row],[Customer ID]],Table2_1[[#All],[Customer ID]],Table2_1[[#All],[Customer Name]])</f>
        <v>Adelheid Gladhill</v>
      </c>
      <c r="F846" s="2">
        <v>6</v>
      </c>
      <c r="G846" s="2" t="str">
        <f>VLOOKUP(OrderData[[#This Row],[Product ID]],products!A:B,2,0)</f>
        <v>Ara</v>
      </c>
      <c r="H846" s="2">
        <f>_xlfn.XLOOKUP(D846, products!A:A, products!E:E)</f>
        <v>5.97</v>
      </c>
      <c r="I846" s="2">
        <f>OrderData[[#This Row],[Quantity]]*OrderData[[#This Row],[Unit Price]]</f>
        <v>35.82</v>
      </c>
      <c r="J846" s="2" t="str">
        <f>_xlfn.XLOOKUP(OrderData[[#This Row],[Customer ID]],Table2_1[Customer ID],Table2_1[Country])</f>
        <v>United States</v>
      </c>
      <c r="K846" s="2" t="str" cm="1">
        <f t="array" ref="K846">_xlfn.XLOOKUP(OrderData[[#This Row],[Customer ID]],Table2_1[[#All],[Customer ID]],Table2_1[[#All],[Loyalty Card]])</f>
        <v>Yes</v>
      </c>
      <c r="L846" s="2" t="str">
        <f>_xlfn.XLOOKUP(OrderData[[#This Row],[Product ID]],products!A:A,products!C:C)</f>
        <v>D</v>
      </c>
      <c r="M846" s="2">
        <f>_xlfn.XLOOKUP(OrderData[[#This Row],[Product ID]],products!A:A,products!D:D)</f>
        <v>0.5</v>
      </c>
    </row>
    <row r="847" spans="1:13" x14ac:dyDescent="0.25">
      <c r="A847" s="2" t="s">
        <v>1648</v>
      </c>
      <c r="B847" s="3">
        <v>43889</v>
      </c>
      <c r="C847" s="2" t="s">
        <v>1649</v>
      </c>
      <c r="D847" t="s">
        <v>543</v>
      </c>
      <c r="E847" s="2" t="str" cm="1">
        <f t="array" ref="E847">_xlfn.XLOOKUP(OrderData[[#This Row],[Customer ID]],Table2_1[[#All],[Customer ID]],Table2_1[[#All],[Customer Name]])</f>
        <v>Murielle Lorinez</v>
      </c>
      <c r="F847" s="2">
        <v>6</v>
      </c>
      <c r="G847" s="2" t="str">
        <f>VLOOKUP(OrderData[[#This Row],[Product ID]],products!A:B,2,0)</f>
        <v>Exc</v>
      </c>
      <c r="H847" s="2">
        <f>_xlfn.XLOOKUP(D847, products!A:A, products!E:E)</f>
        <v>27.945</v>
      </c>
      <c r="I847" s="2">
        <f>OrderData[[#This Row],[Quantity]]*OrderData[[#This Row],[Unit Price]]</f>
        <v>167.67000000000002</v>
      </c>
      <c r="J847" s="2" t="str">
        <f>_xlfn.XLOOKUP(OrderData[[#This Row],[Customer ID]],Table2_1[Customer ID],Table2_1[Country])</f>
        <v>United States</v>
      </c>
      <c r="K847" s="2" t="str" cm="1">
        <f t="array" ref="K847">_xlfn.XLOOKUP(OrderData[[#This Row],[Customer ID]],Table2_1[[#All],[Customer ID]],Table2_1[[#All],[Loyalty Card]])</f>
        <v>No</v>
      </c>
      <c r="L847" s="2" t="str">
        <f>_xlfn.XLOOKUP(OrderData[[#This Row],[Product ID]],products!A:A,products!C:C)</f>
        <v>D</v>
      </c>
      <c r="M847" s="2">
        <f>_xlfn.XLOOKUP(OrderData[[#This Row],[Product ID]],products!A:A,products!D:D)</f>
        <v>2.5</v>
      </c>
    </row>
    <row r="848" spans="1:13" x14ac:dyDescent="0.25">
      <c r="A848" s="2" t="s">
        <v>1650</v>
      </c>
      <c r="B848" s="3">
        <v>44747</v>
      </c>
      <c r="C848" s="2" t="s">
        <v>1651</v>
      </c>
      <c r="D848" t="s">
        <v>184</v>
      </c>
      <c r="E848" s="2" t="str" cm="1">
        <f t="array" ref="E848">_xlfn.XLOOKUP(OrderData[[#This Row],[Customer ID]],Table2_1[[#All],[Customer ID]],Table2_1[[#All],[Customer Name]])</f>
        <v>Edin Mathe</v>
      </c>
      <c r="F848" s="2">
        <v>2</v>
      </c>
      <c r="G848" s="2" t="str">
        <f>VLOOKUP(OrderData[[#This Row],[Product ID]],products!A:B,2,0)</f>
        <v>Ara</v>
      </c>
      <c r="H848" s="2">
        <f>_xlfn.XLOOKUP(D848, products!A:A, products!E:E)</f>
        <v>25.874999999999996</v>
      </c>
      <c r="I848" s="2">
        <f>OrderData[[#This Row],[Quantity]]*OrderData[[#This Row],[Unit Price]]</f>
        <v>51.749999999999993</v>
      </c>
      <c r="J848" s="2" t="str">
        <f>_xlfn.XLOOKUP(OrderData[[#This Row],[Customer ID]],Table2_1[Customer ID],Table2_1[Country])</f>
        <v>United States</v>
      </c>
      <c r="K848" s="2" t="str" cm="1">
        <f t="array" ref="K848">_xlfn.XLOOKUP(OrderData[[#This Row],[Customer ID]],Table2_1[[#All],[Customer ID]],Table2_1[[#All],[Loyalty Card]])</f>
        <v>Yes</v>
      </c>
      <c r="L848" s="2" t="str">
        <f>_xlfn.XLOOKUP(OrderData[[#This Row],[Product ID]],products!A:A,products!C:C)</f>
        <v>M</v>
      </c>
      <c r="M848" s="2">
        <f>_xlfn.XLOOKUP(OrderData[[#This Row],[Product ID]],products!A:A,products!D:D)</f>
        <v>2.5</v>
      </c>
    </row>
    <row r="849" spans="1:13" x14ac:dyDescent="0.25">
      <c r="A849" s="2" t="s">
        <v>1652</v>
      </c>
      <c r="B849" s="3">
        <v>44460</v>
      </c>
      <c r="C849" s="2" t="s">
        <v>1653</v>
      </c>
      <c r="D849" t="s">
        <v>67</v>
      </c>
      <c r="E849" s="2" t="str" cm="1">
        <f t="array" ref="E849">_xlfn.XLOOKUP(OrderData[[#This Row],[Customer ID]],Table2_1[[#All],[Customer ID]],Table2_1[[#All],[Customer Name]])</f>
        <v>Mordy Van Der Vlies</v>
      </c>
      <c r="F849" s="2">
        <v>3</v>
      </c>
      <c r="G849" s="2" t="str">
        <f>VLOOKUP(OrderData[[#This Row],[Product ID]],products!A:B,2,0)</f>
        <v>Ara</v>
      </c>
      <c r="H849" s="2">
        <f>_xlfn.XLOOKUP(D849, products!A:A, products!E:E)</f>
        <v>2.9849999999999999</v>
      </c>
      <c r="I849" s="2">
        <f>OrderData[[#This Row],[Quantity]]*OrderData[[#This Row],[Unit Price]]</f>
        <v>8.9550000000000001</v>
      </c>
      <c r="J849" s="2" t="str">
        <f>_xlfn.XLOOKUP(OrderData[[#This Row],[Customer ID]],Table2_1[Customer ID],Table2_1[Country])</f>
        <v>United States</v>
      </c>
      <c r="K849" s="2" t="str" cm="1">
        <f t="array" ref="K849">_xlfn.XLOOKUP(OrderData[[#This Row],[Customer ID]],Table2_1[[#All],[Customer ID]],Table2_1[[#All],[Loyalty Card]])</f>
        <v>Yes</v>
      </c>
      <c r="L849" s="2" t="str">
        <f>_xlfn.XLOOKUP(OrderData[[#This Row],[Product ID]],products!A:A,products!C:C)</f>
        <v>D</v>
      </c>
      <c r="M849" s="2">
        <f>_xlfn.XLOOKUP(OrderData[[#This Row],[Product ID]],products!A:A,products!D:D)</f>
        <v>0.2</v>
      </c>
    </row>
    <row r="850" spans="1:13" x14ac:dyDescent="0.25">
      <c r="A850" s="2" t="s">
        <v>1654</v>
      </c>
      <c r="B850" s="3">
        <v>43468</v>
      </c>
      <c r="C850" s="2" t="s">
        <v>1655</v>
      </c>
      <c r="D850" t="s">
        <v>189</v>
      </c>
      <c r="E850" s="2" t="str" cm="1">
        <f t="array" ref="E850">_xlfn.XLOOKUP(OrderData[[#This Row],[Customer ID]],Table2_1[[#All],[Customer ID]],Table2_1[[#All],[Customer Name]])</f>
        <v>Spencer Wastell</v>
      </c>
      <c r="F850" s="2">
        <v>6</v>
      </c>
      <c r="G850" s="2" t="str">
        <f>VLOOKUP(OrderData[[#This Row],[Product ID]],products!A:B,2,0)</f>
        <v>Exc</v>
      </c>
      <c r="H850" s="2">
        <f>_xlfn.XLOOKUP(D850, products!A:A, products!E:E)</f>
        <v>8.91</v>
      </c>
      <c r="I850" s="2">
        <f>OrderData[[#This Row],[Quantity]]*OrderData[[#This Row],[Unit Price]]</f>
        <v>53.46</v>
      </c>
      <c r="J850" s="2" t="str">
        <f>_xlfn.XLOOKUP(OrderData[[#This Row],[Customer ID]],Table2_1[Customer ID],Table2_1[Country])</f>
        <v>United States</v>
      </c>
      <c r="K850" s="2" t="str" cm="1">
        <f t="array" ref="K850">_xlfn.XLOOKUP(OrderData[[#This Row],[Customer ID]],Table2_1[[#All],[Customer ID]],Table2_1[[#All],[Loyalty Card]])</f>
        <v>No</v>
      </c>
      <c r="L850" s="2" t="str">
        <f>_xlfn.XLOOKUP(OrderData[[#This Row],[Product ID]],products!A:A,products!C:C)</f>
        <v>L</v>
      </c>
      <c r="M850" s="2">
        <f>_xlfn.XLOOKUP(OrderData[[#This Row],[Product ID]],products!A:A,products!D:D)</f>
        <v>0.5</v>
      </c>
    </row>
    <row r="851" spans="1:13" x14ac:dyDescent="0.25">
      <c r="A851" s="2" t="s">
        <v>1656</v>
      </c>
      <c r="B851" s="3">
        <v>44628</v>
      </c>
      <c r="C851" s="2" t="s">
        <v>1657</v>
      </c>
      <c r="D851" t="s">
        <v>128</v>
      </c>
      <c r="E851" s="2" t="str" cm="1">
        <f t="array" ref="E851">_xlfn.XLOOKUP(OrderData[[#This Row],[Customer ID]],Table2_1[[#All],[Customer ID]],Table2_1[[#All],[Customer Name]])</f>
        <v>Jemimah Ethelston</v>
      </c>
      <c r="F851" s="2">
        <v>6</v>
      </c>
      <c r="G851" s="2" t="str">
        <f>VLOOKUP(OrderData[[#This Row],[Product ID]],products!A:B,2,0)</f>
        <v>Ara</v>
      </c>
      <c r="H851" s="2">
        <f>_xlfn.XLOOKUP(D851, products!A:A, products!E:E)</f>
        <v>3.8849999999999998</v>
      </c>
      <c r="I851" s="2">
        <f>OrderData[[#This Row],[Quantity]]*OrderData[[#This Row],[Unit Price]]</f>
        <v>23.31</v>
      </c>
      <c r="J851" s="2" t="str">
        <f>_xlfn.XLOOKUP(OrderData[[#This Row],[Customer ID]],Table2_1[Customer ID],Table2_1[Country])</f>
        <v>United States</v>
      </c>
      <c r="K851" s="2" t="str" cm="1">
        <f t="array" ref="K851">_xlfn.XLOOKUP(OrderData[[#This Row],[Customer ID]],Table2_1[[#All],[Customer ID]],Table2_1[[#All],[Loyalty Card]])</f>
        <v>Yes</v>
      </c>
      <c r="L851" s="2" t="str">
        <f>_xlfn.XLOOKUP(OrderData[[#This Row],[Product ID]],products!A:A,products!C:C)</f>
        <v>L</v>
      </c>
      <c r="M851" s="2">
        <f>_xlfn.XLOOKUP(OrderData[[#This Row],[Product ID]],products!A:A,products!D:D)</f>
        <v>0.2</v>
      </c>
    </row>
    <row r="852" spans="1:13" x14ac:dyDescent="0.25">
      <c r="A852" s="2" t="s">
        <v>1656</v>
      </c>
      <c r="B852" s="3">
        <v>44628</v>
      </c>
      <c r="C852" s="2" t="s">
        <v>1657</v>
      </c>
      <c r="D852" t="s">
        <v>57</v>
      </c>
      <c r="E852" s="2" t="str" cm="1">
        <f t="array" ref="E852">_xlfn.XLOOKUP(OrderData[[#This Row],[Customer ID]],Table2_1[[#All],[Customer ID]],Table2_1[[#All],[Customer Name]])</f>
        <v>Jemimah Ethelston</v>
      </c>
      <c r="F852" s="2">
        <v>2</v>
      </c>
      <c r="G852" s="2" t="str">
        <f>VLOOKUP(OrderData[[#This Row],[Product ID]],products!A:B,2,0)</f>
        <v>Ara</v>
      </c>
      <c r="H852" s="2">
        <f>_xlfn.XLOOKUP(D852, products!A:A, products!E:E)</f>
        <v>3.375</v>
      </c>
      <c r="I852" s="2">
        <f>OrderData[[#This Row],[Quantity]]*OrderData[[#This Row],[Unit Price]]</f>
        <v>6.75</v>
      </c>
      <c r="J852" s="2" t="str">
        <f>_xlfn.XLOOKUP(OrderData[[#This Row],[Customer ID]],Table2_1[Customer ID],Table2_1[Country])</f>
        <v>United States</v>
      </c>
      <c r="K852" s="2" t="str" cm="1">
        <f t="array" ref="K852">_xlfn.XLOOKUP(OrderData[[#This Row],[Customer ID]],Table2_1[[#All],[Customer ID]],Table2_1[[#All],[Loyalty Card]])</f>
        <v>Yes</v>
      </c>
      <c r="L852" s="2" t="str">
        <f>_xlfn.XLOOKUP(OrderData[[#This Row],[Product ID]],products!A:A,products!C:C)</f>
        <v>M</v>
      </c>
      <c r="M852" s="2">
        <f>_xlfn.XLOOKUP(OrderData[[#This Row],[Product ID]],products!A:A,products!D:D)</f>
        <v>0.2</v>
      </c>
    </row>
    <row r="853" spans="1:13" x14ac:dyDescent="0.25">
      <c r="A853" s="2" t="s">
        <v>1658</v>
      </c>
      <c r="B853" s="3">
        <v>43900</v>
      </c>
      <c r="C853" s="2" t="s">
        <v>1659</v>
      </c>
      <c r="D853" t="s">
        <v>136</v>
      </c>
      <c r="E853" s="2" t="str" cm="1">
        <f t="array" ref="E853">_xlfn.XLOOKUP(OrderData[[#This Row],[Customer ID]],Table2_1[[#All],[Customer ID]],Table2_1[[#All],[Customer Name]])</f>
        <v>Perice Eberz</v>
      </c>
      <c r="F853" s="2">
        <v>1</v>
      </c>
      <c r="G853" s="2" t="str">
        <f>VLOOKUP(OrderData[[#This Row],[Product ID]],products!A:B,2,0)</f>
        <v>Lib</v>
      </c>
      <c r="H853" s="2">
        <f>_xlfn.XLOOKUP(D853, products!A:A, products!E:E)</f>
        <v>7.77</v>
      </c>
      <c r="I853" s="2">
        <f>OrderData[[#This Row],[Quantity]]*OrderData[[#This Row],[Unit Price]]</f>
        <v>7.77</v>
      </c>
      <c r="J853" s="2" t="str">
        <f>_xlfn.XLOOKUP(OrderData[[#This Row],[Customer ID]],Table2_1[Customer ID],Table2_1[Country])</f>
        <v>United States</v>
      </c>
      <c r="K853" s="2" t="str" cm="1">
        <f t="array" ref="K853">_xlfn.XLOOKUP(OrderData[[#This Row],[Customer ID]],Table2_1[[#All],[Customer ID]],Table2_1[[#All],[Loyalty Card]])</f>
        <v>Yes</v>
      </c>
      <c r="L853" s="2" t="str">
        <f>_xlfn.XLOOKUP(OrderData[[#This Row],[Product ID]],products!A:A,products!C:C)</f>
        <v>D</v>
      </c>
      <c r="M853" s="2">
        <f>_xlfn.XLOOKUP(OrderData[[#This Row],[Product ID]],products!A:A,products!D:D)</f>
        <v>0.5</v>
      </c>
    </row>
    <row r="854" spans="1:13" x14ac:dyDescent="0.25">
      <c r="A854" s="2" t="s">
        <v>1660</v>
      </c>
      <c r="B854" s="3">
        <v>44527</v>
      </c>
      <c r="C854" s="2" t="s">
        <v>1661</v>
      </c>
      <c r="D854" t="s">
        <v>122</v>
      </c>
      <c r="E854" s="2" t="str" cm="1">
        <f t="array" ref="E854">_xlfn.XLOOKUP(OrderData[[#This Row],[Customer ID]],Table2_1[[#All],[Customer ID]],Table2_1[[#All],[Customer Name]])</f>
        <v>Bear Gaish</v>
      </c>
      <c r="F854" s="2">
        <v>4</v>
      </c>
      <c r="G854" s="2" t="str">
        <f>VLOOKUP(OrderData[[#This Row],[Product ID]],products!A:B,2,0)</f>
        <v>Lib</v>
      </c>
      <c r="H854" s="2">
        <f>_xlfn.XLOOKUP(D854, products!A:A, products!E:E)</f>
        <v>29.784999999999997</v>
      </c>
      <c r="I854" s="2">
        <f>OrderData[[#This Row],[Quantity]]*OrderData[[#This Row],[Unit Price]]</f>
        <v>119.13999999999999</v>
      </c>
      <c r="J854" s="2" t="str">
        <f>_xlfn.XLOOKUP(OrderData[[#This Row],[Customer ID]],Table2_1[Customer ID],Table2_1[Country])</f>
        <v>United States</v>
      </c>
      <c r="K854" s="2" t="str" cm="1">
        <f t="array" ref="K854">_xlfn.XLOOKUP(OrderData[[#This Row],[Customer ID]],Table2_1[[#All],[Customer ID]],Table2_1[[#All],[Loyalty Card]])</f>
        <v>Yes</v>
      </c>
      <c r="L854" s="2" t="str">
        <f>_xlfn.XLOOKUP(OrderData[[#This Row],[Product ID]],products!A:A,products!C:C)</f>
        <v>D</v>
      </c>
      <c r="M854" s="2">
        <f>_xlfn.XLOOKUP(OrderData[[#This Row],[Product ID]],products!A:A,products!D:D)</f>
        <v>2.5</v>
      </c>
    </row>
    <row r="855" spans="1:13" x14ac:dyDescent="0.25">
      <c r="A855" s="2" t="s">
        <v>1662</v>
      </c>
      <c r="B855" s="3">
        <v>44259</v>
      </c>
      <c r="C855" s="2" t="s">
        <v>1663</v>
      </c>
      <c r="D855" t="s">
        <v>40</v>
      </c>
      <c r="E855" s="2" t="str" cm="1">
        <f t="array" ref="E855">_xlfn.XLOOKUP(OrderData[[#This Row],[Customer ID]],Table2_1[[#All],[Customer ID]],Table2_1[[#All],[Customer Name]])</f>
        <v>Lynnea Danton</v>
      </c>
      <c r="F855" s="2">
        <v>2</v>
      </c>
      <c r="G855" s="2" t="str">
        <f>VLOOKUP(OrderData[[#This Row],[Product ID]],products!A:B,2,0)</f>
        <v>Ara</v>
      </c>
      <c r="H855" s="2">
        <f>_xlfn.XLOOKUP(D855, products!A:A, products!E:E)</f>
        <v>9.9499999999999993</v>
      </c>
      <c r="I855" s="2">
        <f>OrderData[[#This Row],[Quantity]]*OrderData[[#This Row],[Unit Price]]</f>
        <v>19.899999999999999</v>
      </c>
      <c r="J855" s="2" t="str">
        <f>_xlfn.XLOOKUP(OrderData[[#This Row],[Customer ID]],Table2_1[Customer ID],Table2_1[Country])</f>
        <v>United States</v>
      </c>
      <c r="K855" s="2" t="str" cm="1">
        <f t="array" ref="K855">_xlfn.XLOOKUP(OrderData[[#This Row],[Customer ID]],Table2_1[[#All],[Customer ID]],Table2_1[[#All],[Loyalty Card]])</f>
        <v>No</v>
      </c>
      <c r="L855" s="2" t="str">
        <f>_xlfn.XLOOKUP(OrderData[[#This Row],[Product ID]],products!A:A,products!C:C)</f>
        <v>D</v>
      </c>
      <c r="M855" s="2">
        <f>_xlfn.XLOOKUP(OrderData[[#This Row],[Product ID]],products!A:A,products!D:D)</f>
        <v>1</v>
      </c>
    </row>
    <row r="856" spans="1:13" x14ac:dyDescent="0.25">
      <c r="A856" s="2" t="s">
        <v>1664</v>
      </c>
      <c r="B856" s="3">
        <v>44516</v>
      </c>
      <c r="C856" s="2" t="s">
        <v>1665</v>
      </c>
      <c r="D856" t="s">
        <v>170</v>
      </c>
      <c r="E856" s="2" t="str" cm="1">
        <f t="array" ref="E856">_xlfn.XLOOKUP(OrderData[[#This Row],[Customer ID]],Table2_1[[#All],[Customer ID]],Table2_1[[#All],[Customer Name]])</f>
        <v>Skipton Morrall</v>
      </c>
      <c r="F856" s="2">
        <v>5</v>
      </c>
      <c r="G856" s="2" t="str">
        <f>VLOOKUP(OrderData[[#This Row],[Product ID]],products!A:B,2,0)</f>
        <v>Rob</v>
      </c>
      <c r="H856" s="2">
        <f>_xlfn.XLOOKUP(D856, products!A:A, products!E:E)</f>
        <v>7.169999999999999</v>
      </c>
      <c r="I856" s="2">
        <f>OrderData[[#This Row],[Quantity]]*OrderData[[#This Row],[Unit Price]]</f>
        <v>35.849999999999994</v>
      </c>
      <c r="J856" s="2" t="str">
        <f>_xlfn.XLOOKUP(OrderData[[#This Row],[Customer ID]],Table2_1[Customer ID],Table2_1[Country])</f>
        <v>United States</v>
      </c>
      <c r="K856" s="2" t="str" cm="1">
        <f t="array" ref="K856">_xlfn.XLOOKUP(OrderData[[#This Row],[Customer ID]],Table2_1[[#All],[Customer ID]],Table2_1[[#All],[Loyalty Card]])</f>
        <v>Yes</v>
      </c>
      <c r="L856" s="2" t="str">
        <f>_xlfn.XLOOKUP(OrderData[[#This Row],[Product ID]],products!A:A,products!C:C)</f>
        <v>L</v>
      </c>
      <c r="M856" s="2">
        <f>_xlfn.XLOOKUP(OrderData[[#This Row],[Product ID]],products!A:A,products!D:D)</f>
        <v>0.5</v>
      </c>
    </row>
    <row r="857" spans="1:13" x14ac:dyDescent="0.25">
      <c r="A857" s="2" t="s">
        <v>1666</v>
      </c>
      <c r="B857" s="3">
        <v>43632</v>
      </c>
      <c r="C857" s="2" t="s">
        <v>1667</v>
      </c>
      <c r="D857" t="s">
        <v>122</v>
      </c>
      <c r="E857" s="2" t="str" cm="1">
        <f t="array" ref="E857">_xlfn.XLOOKUP(OrderData[[#This Row],[Customer ID]],Table2_1[[#All],[Customer ID]],Table2_1[[#All],[Customer Name]])</f>
        <v>Devan Crownshaw</v>
      </c>
      <c r="F857" s="2">
        <v>3</v>
      </c>
      <c r="G857" s="2" t="str">
        <f>VLOOKUP(OrderData[[#This Row],[Product ID]],products!A:B,2,0)</f>
        <v>Lib</v>
      </c>
      <c r="H857" s="2">
        <f>_xlfn.XLOOKUP(D857, products!A:A, products!E:E)</f>
        <v>29.784999999999997</v>
      </c>
      <c r="I857" s="2">
        <f>OrderData[[#This Row],[Quantity]]*OrderData[[#This Row],[Unit Price]]</f>
        <v>89.35499999999999</v>
      </c>
      <c r="J857" s="2" t="str">
        <f>_xlfn.XLOOKUP(OrderData[[#This Row],[Customer ID]],Table2_1[Customer ID],Table2_1[Country])</f>
        <v>United States</v>
      </c>
      <c r="K857" s="2" t="str" cm="1">
        <f t="array" ref="K857">_xlfn.XLOOKUP(OrderData[[#This Row],[Customer ID]],Table2_1[[#All],[Customer ID]],Table2_1[[#All],[Loyalty Card]])</f>
        <v>No</v>
      </c>
      <c r="L857" s="2" t="str">
        <f>_xlfn.XLOOKUP(OrderData[[#This Row],[Product ID]],products!A:A,products!C:C)</f>
        <v>D</v>
      </c>
      <c r="M857" s="2">
        <f>_xlfn.XLOOKUP(OrderData[[#This Row],[Product ID]],products!A:A,products!D:D)</f>
        <v>2.5</v>
      </c>
    </row>
    <row r="858" spans="1:13" x14ac:dyDescent="0.25">
      <c r="A858" s="2" t="s">
        <v>1668</v>
      </c>
      <c r="B858" s="3">
        <v>44031</v>
      </c>
      <c r="C858" s="2" t="s">
        <v>1613</v>
      </c>
      <c r="D858" t="s">
        <v>90</v>
      </c>
      <c r="E858" s="2" t="str" cm="1">
        <f t="array" ref="E858">_xlfn.XLOOKUP(OrderData[[#This Row],[Customer ID]],Table2_1[[#All],[Customer ID]],Table2_1[[#All],[Customer Name]])</f>
        <v>Odelia Skerme</v>
      </c>
      <c r="F858" s="2">
        <v>2</v>
      </c>
      <c r="G858" s="2" t="str">
        <f>VLOOKUP(OrderData[[#This Row],[Product ID]],products!A:B,2,0)</f>
        <v>Lib</v>
      </c>
      <c r="H858" s="2">
        <f>_xlfn.XLOOKUP(D858, products!A:A, products!E:E)</f>
        <v>4.3650000000000002</v>
      </c>
      <c r="I858" s="2">
        <f>OrderData[[#This Row],[Quantity]]*OrderData[[#This Row],[Unit Price]]</f>
        <v>8.73</v>
      </c>
      <c r="J858" s="2" t="str">
        <f>_xlfn.XLOOKUP(OrderData[[#This Row],[Customer ID]],Table2_1[Customer ID],Table2_1[Country])</f>
        <v>United States</v>
      </c>
      <c r="K858" s="2" t="str" cm="1">
        <f t="array" ref="K858">_xlfn.XLOOKUP(OrderData[[#This Row],[Customer ID]],Table2_1[[#All],[Customer ID]],Table2_1[[#All],[Loyalty Card]])</f>
        <v>Yes</v>
      </c>
      <c r="L858" s="2" t="str">
        <f>_xlfn.XLOOKUP(OrderData[[#This Row],[Product ID]],products!A:A,products!C:C)</f>
        <v>M</v>
      </c>
      <c r="M858" s="2">
        <f>_xlfn.XLOOKUP(OrderData[[#This Row],[Product ID]],products!A:A,products!D:D)</f>
        <v>0.2</v>
      </c>
    </row>
    <row r="859" spans="1:13" x14ac:dyDescent="0.25">
      <c r="A859" s="2" t="s">
        <v>1669</v>
      </c>
      <c r="B859" s="3">
        <v>43889</v>
      </c>
      <c r="C859" s="2" t="s">
        <v>1670</v>
      </c>
      <c r="D859" t="s">
        <v>23</v>
      </c>
      <c r="E859" s="2" t="str" cm="1">
        <f t="array" ref="E859">_xlfn.XLOOKUP(OrderData[[#This Row],[Customer ID]],Table2_1[[#All],[Customer ID]],Table2_1[[#All],[Customer Name]])</f>
        <v>Joceline Reddoch</v>
      </c>
      <c r="F859" s="2">
        <v>5</v>
      </c>
      <c r="G859" s="2" t="str">
        <f>VLOOKUP(OrderData[[#This Row],[Product ID]],products!A:B,2,0)</f>
        <v>Rob</v>
      </c>
      <c r="H859" s="2">
        <f>_xlfn.XLOOKUP(D859, products!A:A, products!E:E)</f>
        <v>27.484999999999996</v>
      </c>
      <c r="I859" s="2">
        <f>OrderData[[#This Row],[Quantity]]*OrderData[[#This Row],[Unit Price]]</f>
        <v>137.42499999999998</v>
      </c>
      <c r="J859" s="2" t="str">
        <f>_xlfn.XLOOKUP(OrderData[[#This Row],[Customer ID]],Table2_1[Customer ID],Table2_1[Country])</f>
        <v>United States</v>
      </c>
      <c r="K859" s="2" t="str" cm="1">
        <f t="array" ref="K859">_xlfn.XLOOKUP(OrderData[[#This Row],[Customer ID]],Table2_1[[#All],[Customer ID]],Table2_1[[#All],[Loyalty Card]])</f>
        <v>No</v>
      </c>
      <c r="L859" s="2" t="str">
        <f>_xlfn.XLOOKUP(OrderData[[#This Row],[Product ID]],products!A:A,products!C:C)</f>
        <v>L</v>
      </c>
      <c r="M859" s="2">
        <f>_xlfn.XLOOKUP(OrderData[[#This Row],[Product ID]],products!A:A,products!D:D)</f>
        <v>2.5</v>
      </c>
    </row>
    <row r="860" spans="1:13" x14ac:dyDescent="0.25">
      <c r="A860" s="2" t="s">
        <v>1671</v>
      </c>
      <c r="B860" s="3">
        <v>43638</v>
      </c>
      <c r="C860" s="2" t="s">
        <v>1672</v>
      </c>
      <c r="D860" t="s">
        <v>91</v>
      </c>
      <c r="E860" s="2" t="str" cm="1">
        <f t="array" ref="E860">_xlfn.XLOOKUP(OrderData[[#This Row],[Customer ID]],Table2_1[[#All],[Customer ID]],Table2_1[[#All],[Customer Name]])</f>
        <v>Shelley Titley</v>
      </c>
      <c r="F860" s="2">
        <v>4</v>
      </c>
      <c r="G860" s="2" t="str">
        <f>VLOOKUP(OrderData[[#This Row],[Product ID]],products!A:B,2,0)</f>
        <v>Lib</v>
      </c>
      <c r="H860" s="2">
        <f>_xlfn.XLOOKUP(D860, products!A:A, products!E:E)</f>
        <v>8.73</v>
      </c>
      <c r="I860" s="2">
        <f>OrderData[[#This Row],[Quantity]]*OrderData[[#This Row],[Unit Price]]</f>
        <v>34.92</v>
      </c>
      <c r="J860" s="2" t="str">
        <f>_xlfn.XLOOKUP(OrderData[[#This Row],[Customer ID]],Table2_1[Customer ID],Table2_1[Country])</f>
        <v>United States</v>
      </c>
      <c r="K860" s="2" t="str" cm="1">
        <f t="array" ref="K860">_xlfn.XLOOKUP(OrderData[[#This Row],[Customer ID]],Table2_1[[#All],[Customer ID]],Table2_1[[#All],[Loyalty Card]])</f>
        <v>No</v>
      </c>
      <c r="L860" s="2" t="str">
        <f>_xlfn.XLOOKUP(OrderData[[#This Row],[Product ID]],products!A:A,products!C:C)</f>
        <v>M</v>
      </c>
      <c r="M860" s="2">
        <f>_xlfn.XLOOKUP(OrderData[[#This Row],[Product ID]],products!A:A,products!D:D)</f>
        <v>0.5</v>
      </c>
    </row>
    <row r="861" spans="1:13" x14ac:dyDescent="0.25">
      <c r="A861" s="2" t="s">
        <v>1673</v>
      </c>
      <c r="B861" s="3">
        <v>43716</v>
      </c>
      <c r="C861" s="2" t="s">
        <v>1674</v>
      </c>
      <c r="D861" t="s">
        <v>217</v>
      </c>
      <c r="E861" s="2" t="str" cm="1">
        <f t="array" ref="E861">_xlfn.XLOOKUP(OrderData[[#This Row],[Customer ID]],Table2_1[[#All],[Customer ID]],Table2_1[[#All],[Customer Name]])</f>
        <v>Redd Simao</v>
      </c>
      <c r="F861" s="2">
        <v>6</v>
      </c>
      <c r="G861" s="2" t="str">
        <f>VLOOKUP(OrderData[[#This Row],[Product ID]],products!A:B,2,0)</f>
        <v>Ara</v>
      </c>
      <c r="H861" s="2">
        <f>_xlfn.XLOOKUP(D861, products!A:A, products!E:E)</f>
        <v>29.784999999999997</v>
      </c>
      <c r="I861" s="2">
        <f>OrderData[[#This Row],[Quantity]]*OrderData[[#This Row],[Unit Price]]</f>
        <v>178.70999999999998</v>
      </c>
      <c r="J861" s="2" t="str">
        <f>_xlfn.XLOOKUP(OrderData[[#This Row],[Customer ID]],Table2_1[Customer ID],Table2_1[Country])</f>
        <v>United States</v>
      </c>
      <c r="K861" s="2" t="str" cm="1">
        <f t="array" ref="K861">_xlfn.XLOOKUP(OrderData[[#This Row],[Customer ID]],Table2_1[[#All],[Customer ID]],Table2_1[[#All],[Loyalty Card]])</f>
        <v>No</v>
      </c>
      <c r="L861" s="2" t="str">
        <f>_xlfn.XLOOKUP(OrderData[[#This Row],[Product ID]],products!A:A,products!C:C)</f>
        <v>L</v>
      </c>
      <c r="M861" s="2">
        <f>_xlfn.XLOOKUP(OrderData[[#This Row],[Product ID]],products!A:A,products!D:D)</f>
        <v>2.5</v>
      </c>
    </row>
    <row r="862" spans="1:13" x14ac:dyDescent="0.25">
      <c r="A862" s="2" t="s">
        <v>1675</v>
      </c>
      <c r="B862" s="3">
        <v>44707</v>
      </c>
      <c r="C862" s="2" t="s">
        <v>1676</v>
      </c>
      <c r="D862" t="s">
        <v>184</v>
      </c>
      <c r="E862" s="2" t="str" cm="1">
        <f t="array" ref="E862">_xlfn.XLOOKUP(OrderData[[#This Row],[Customer ID]],Table2_1[[#All],[Customer ID]],Table2_1[[#All],[Customer Name]])</f>
        <v>Cece Inker</v>
      </c>
      <c r="F862" s="2">
        <v>1</v>
      </c>
      <c r="G862" s="2" t="str">
        <f>VLOOKUP(OrderData[[#This Row],[Product ID]],products!A:B,2,0)</f>
        <v>Ara</v>
      </c>
      <c r="H862" s="2">
        <f>_xlfn.XLOOKUP(D862, products!A:A, products!E:E)</f>
        <v>25.874999999999996</v>
      </c>
      <c r="I862" s="2">
        <f>OrderData[[#This Row],[Quantity]]*OrderData[[#This Row],[Unit Price]]</f>
        <v>25.874999999999996</v>
      </c>
      <c r="J862" s="2" t="str">
        <f>_xlfn.XLOOKUP(OrderData[[#This Row],[Customer ID]],Table2_1[Customer ID],Table2_1[Country])</f>
        <v>United States</v>
      </c>
      <c r="K862" s="2" t="str" cm="1">
        <f t="array" ref="K862">_xlfn.XLOOKUP(OrderData[[#This Row],[Customer ID]],Table2_1[[#All],[Customer ID]],Table2_1[[#All],[Loyalty Card]])</f>
        <v>No</v>
      </c>
      <c r="L862" s="2" t="str">
        <f>_xlfn.XLOOKUP(OrderData[[#This Row],[Product ID]],products!A:A,products!C:C)</f>
        <v>M</v>
      </c>
      <c r="M862" s="2">
        <f>_xlfn.XLOOKUP(OrderData[[#This Row],[Product ID]],products!A:A,products!D:D)</f>
        <v>2.5</v>
      </c>
    </row>
    <row r="863" spans="1:13" x14ac:dyDescent="0.25">
      <c r="A863" s="2" t="s">
        <v>1677</v>
      </c>
      <c r="B863" s="3">
        <v>43802</v>
      </c>
      <c r="C863" s="2" t="s">
        <v>1678</v>
      </c>
      <c r="D863" t="s">
        <v>26</v>
      </c>
      <c r="E863" s="2" t="str" cm="1">
        <f t="array" ref="E863">_xlfn.XLOOKUP(OrderData[[#This Row],[Customer ID]],Table2_1[[#All],[Customer ID]],Table2_1[[#All],[Customer Name]])</f>
        <v>Noel Chisholm</v>
      </c>
      <c r="F863" s="2">
        <v>6</v>
      </c>
      <c r="G863" s="2" t="str">
        <f>VLOOKUP(OrderData[[#This Row],[Product ID]],products!A:B,2,0)</f>
        <v>Lib</v>
      </c>
      <c r="H863" s="2">
        <f>_xlfn.XLOOKUP(D863, products!A:A, products!E:E)</f>
        <v>12.95</v>
      </c>
      <c r="I863" s="2">
        <f>OrderData[[#This Row],[Quantity]]*OrderData[[#This Row],[Unit Price]]</f>
        <v>77.699999999999989</v>
      </c>
      <c r="J863" s="2" t="str">
        <f>_xlfn.XLOOKUP(OrderData[[#This Row],[Customer ID]],Table2_1[Customer ID],Table2_1[Country])</f>
        <v>United States</v>
      </c>
      <c r="K863" s="2" t="str" cm="1">
        <f t="array" ref="K863">_xlfn.XLOOKUP(OrderData[[#This Row],[Customer ID]],Table2_1[[#All],[Customer ID]],Table2_1[[#All],[Loyalty Card]])</f>
        <v>Yes</v>
      </c>
      <c r="L863" s="2" t="str">
        <f>_xlfn.XLOOKUP(OrderData[[#This Row],[Product ID]],products!A:A,products!C:C)</f>
        <v>D</v>
      </c>
      <c r="M863" s="2">
        <f>_xlfn.XLOOKUP(OrderData[[#This Row],[Product ID]],products!A:A,products!D:D)</f>
        <v>1</v>
      </c>
    </row>
    <row r="864" spans="1:13" x14ac:dyDescent="0.25">
      <c r="A864" s="2" t="s">
        <v>1679</v>
      </c>
      <c r="B864" s="3">
        <v>43725</v>
      </c>
      <c r="C864" s="2" t="s">
        <v>1680</v>
      </c>
      <c r="D864" t="s">
        <v>15</v>
      </c>
      <c r="E864" s="2" t="str" cm="1">
        <f t="array" ref="E864">_xlfn.XLOOKUP(OrderData[[#This Row],[Customer ID]],Table2_1[[#All],[Customer ID]],Table2_1[[#All],[Customer Name]])</f>
        <v>Grazia Oats</v>
      </c>
      <c r="F864" s="2">
        <v>1</v>
      </c>
      <c r="G864" s="2" t="str">
        <f>VLOOKUP(OrderData[[#This Row],[Product ID]],products!A:B,2,0)</f>
        <v>Rob</v>
      </c>
      <c r="H864" s="2">
        <f>_xlfn.XLOOKUP(D864, products!A:A, products!E:E)</f>
        <v>9.9499999999999993</v>
      </c>
      <c r="I864" s="2">
        <f>OrderData[[#This Row],[Quantity]]*OrderData[[#This Row],[Unit Price]]</f>
        <v>9.9499999999999993</v>
      </c>
      <c r="J864" s="2" t="str">
        <f>_xlfn.XLOOKUP(OrderData[[#This Row],[Customer ID]],Table2_1[Customer ID],Table2_1[Country])</f>
        <v>United States</v>
      </c>
      <c r="K864" s="2" t="str" cm="1">
        <f t="array" ref="K864">_xlfn.XLOOKUP(OrderData[[#This Row],[Customer ID]],Table2_1[[#All],[Customer ID]],Table2_1[[#All],[Loyalty Card]])</f>
        <v>Yes</v>
      </c>
      <c r="L864" s="2" t="str">
        <f>_xlfn.XLOOKUP(OrderData[[#This Row],[Product ID]],products!A:A,products!C:C)</f>
        <v>M</v>
      </c>
      <c r="M864" s="2">
        <f>_xlfn.XLOOKUP(OrderData[[#This Row],[Product ID]],products!A:A,products!D:D)</f>
        <v>1</v>
      </c>
    </row>
    <row r="865" spans="1:13" x14ac:dyDescent="0.25">
      <c r="A865" s="2" t="s">
        <v>1681</v>
      </c>
      <c r="B865" s="3">
        <v>44712</v>
      </c>
      <c r="C865" s="2" t="s">
        <v>1682</v>
      </c>
      <c r="D865" t="s">
        <v>109</v>
      </c>
      <c r="E865" s="2" t="str" cm="1">
        <f t="array" ref="E865">_xlfn.XLOOKUP(OrderData[[#This Row],[Customer ID]],Table2_1[[#All],[Customer ID]],Table2_1[[#All],[Customer Name]])</f>
        <v>Meade Birkin</v>
      </c>
      <c r="F865" s="2">
        <v>2</v>
      </c>
      <c r="G865" s="2" t="str">
        <f>VLOOKUP(OrderData[[#This Row],[Product ID]],products!A:B,2,0)</f>
        <v>Lib</v>
      </c>
      <c r="H865" s="2">
        <f>_xlfn.XLOOKUP(D865, products!A:A, products!E:E)</f>
        <v>14.55</v>
      </c>
      <c r="I865" s="2">
        <f>OrderData[[#This Row],[Quantity]]*OrderData[[#This Row],[Unit Price]]</f>
        <v>29.1</v>
      </c>
      <c r="J865" s="2" t="str">
        <f>_xlfn.XLOOKUP(OrderData[[#This Row],[Customer ID]],Table2_1[Customer ID],Table2_1[Country])</f>
        <v>United States</v>
      </c>
      <c r="K865" s="2" t="str" cm="1">
        <f t="array" ref="K865">_xlfn.XLOOKUP(OrderData[[#This Row],[Customer ID]],Table2_1[[#All],[Customer ID]],Table2_1[[#All],[Loyalty Card]])</f>
        <v>Yes</v>
      </c>
      <c r="L865" s="2" t="str">
        <f>_xlfn.XLOOKUP(OrderData[[#This Row],[Product ID]],products!A:A,products!C:C)</f>
        <v>M</v>
      </c>
      <c r="M865" s="2">
        <f>_xlfn.XLOOKUP(OrderData[[#This Row],[Product ID]],products!A:A,products!D:D)</f>
        <v>1</v>
      </c>
    </row>
    <row r="866" spans="1:13" x14ac:dyDescent="0.25">
      <c r="A866" s="2" t="s">
        <v>1683</v>
      </c>
      <c r="B866" s="3">
        <v>43759</v>
      </c>
      <c r="C866" s="2" t="s">
        <v>1684</v>
      </c>
      <c r="D866" t="s">
        <v>195</v>
      </c>
      <c r="E866" s="2" t="str" cm="1">
        <f t="array" ref="E866">_xlfn.XLOOKUP(OrderData[[#This Row],[Customer ID]],Table2_1[[#All],[Customer ID]],Table2_1[[#All],[Customer Name]])</f>
        <v>Ronda Pyson</v>
      </c>
      <c r="F866" s="2">
        <v>6</v>
      </c>
      <c r="G866" s="2" t="str">
        <f>VLOOKUP(OrderData[[#This Row],[Product ID]],products!A:B,2,0)</f>
        <v>Rob</v>
      </c>
      <c r="H866" s="2">
        <f>_xlfn.XLOOKUP(D866, products!A:A, products!E:E)</f>
        <v>3.5849999999999995</v>
      </c>
      <c r="I866" s="2">
        <f>OrderData[[#This Row],[Quantity]]*OrderData[[#This Row],[Unit Price]]</f>
        <v>21.509999999999998</v>
      </c>
      <c r="J866" s="2" t="str">
        <f>_xlfn.XLOOKUP(OrderData[[#This Row],[Customer ID]],Table2_1[Customer ID],Table2_1[Country])</f>
        <v>Ireland</v>
      </c>
      <c r="K866" s="2" t="str" cm="1">
        <f t="array" ref="K866">_xlfn.XLOOKUP(OrderData[[#This Row],[Customer ID]],Table2_1[[#All],[Customer ID]],Table2_1[[#All],[Loyalty Card]])</f>
        <v>No</v>
      </c>
      <c r="L866" s="2" t="str">
        <f>_xlfn.XLOOKUP(OrderData[[#This Row],[Product ID]],products!A:A,products!C:C)</f>
        <v>L</v>
      </c>
      <c r="M866" s="2">
        <f>_xlfn.XLOOKUP(OrderData[[#This Row],[Product ID]],products!A:A,products!D:D)</f>
        <v>0.2</v>
      </c>
    </row>
    <row r="867" spans="1:13" x14ac:dyDescent="0.25">
      <c r="A867" s="2" t="s">
        <v>1685</v>
      </c>
      <c r="B867" s="3">
        <v>44675</v>
      </c>
      <c r="C867" s="2" t="s">
        <v>1686</v>
      </c>
      <c r="D867" t="s">
        <v>80</v>
      </c>
      <c r="E867" s="2" t="str" cm="1">
        <f t="array" ref="E867">_xlfn.XLOOKUP(OrderData[[#This Row],[Customer ID]],Table2_1[[#All],[Customer ID]],Table2_1[[#All],[Customer Name]])</f>
        <v>Modesty MacConnechie</v>
      </c>
      <c r="F867" s="2">
        <v>1</v>
      </c>
      <c r="G867" s="2" t="str">
        <f>VLOOKUP(OrderData[[#This Row],[Product ID]],products!A:B,2,0)</f>
        <v>Ara</v>
      </c>
      <c r="H867" s="2">
        <f>_xlfn.XLOOKUP(D867, products!A:A, products!E:E)</f>
        <v>6.75</v>
      </c>
      <c r="I867" s="2">
        <f>OrderData[[#This Row],[Quantity]]*OrderData[[#This Row],[Unit Price]]</f>
        <v>6.75</v>
      </c>
      <c r="J867" s="2" t="str">
        <f>_xlfn.XLOOKUP(OrderData[[#This Row],[Customer ID]],Table2_1[Customer ID],Table2_1[Country])</f>
        <v>United States</v>
      </c>
      <c r="K867" s="2" t="str" cm="1">
        <f t="array" ref="K867">_xlfn.XLOOKUP(OrderData[[#This Row],[Customer ID]],Table2_1[[#All],[Customer ID]],Table2_1[[#All],[Loyalty Card]])</f>
        <v>Yes</v>
      </c>
      <c r="L867" s="2" t="str">
        <f>_xlfn.XLOOKUP(OrderData[[#This Row],[Product ID]],products!A:A,products!C:C)</f>
        <v>M</v>
      </c>
      <c r="M867" s="2">
        <f>_xlfn.XLOOKUP(OrderData[[#This Row],[Product ID]],products!A:A,products!D:D)</f>
        <v>0.5</v>
      </c>
    </row>
    <row r="868" spans="1:13" x14ac:dyDescent="0.25">
      <c r="A868" s="2" t="s">
        <v>1687</v>
      </c>
      <c r="B868" s="3">
        <v>44209</v>
      </c>
      <c r="C868" s="2" t="s">
        <v>1688</v>
      </c>
      <c r="D868" t="s">
        <v>85</v>
      </c>
      <c r="E868" s="2" t="str" cm="1">
        <f t="array" ref="E868">_xlfn.XLOOKUP(OrderData[[#This Row],[Customer ID]],Table2_1[[#All],[Customer ID]],Table2_1[[#All],[Customer Name]])</f>
        <v>Rafaela Treacher</v>
      </c>
      <c r="F868" s="2">
        <v>3</v>
      </c>
      <c r="G868" s="2" t="str">
        <f>VLOOKUP(OrderData[[#This Row],[Product ID]],products!A:B,2,0)</f>
        <v>Ara</v>
      </c>
      <c r="H868" s="2">
        <f>_xlfn.XLOOKUP(D868, products!A:A, products!E:E)</f>
        <v>5.97</v>
      </c>
      <c r="I868" s="2">
        <f>OrderData[[#This Row],[Quantity]]*OrderData[[#This Row],[Unit Price]]</f>
        <v>17.91</v>
      </c>
      <c r="J868" s="2" t="str">
        <f>_xlfn.XLOOKUP(OrderData[[#This Row],[Customer ID]],Table2_1[Customer ID],Table2_1[Country])</f>
        <v>Ireland</v>
      </c>
      <c r="K868" s="2" t="str" cm="1">
        <f t="array" ref="K868">_xlfn.XLOOKUP(OrderData[[#This Row],[Customer ID]],Table2_1[[#All],[Customer ID]],Table2_1[[#All],[Loyalty Card]])</f>
        <v>No</v>
      </c>
      <c r="L868" s="2" t="str">
        <f>_xlfn.XLOOKUP(OrderData[[#This Row],[Product ID]],products!A:A,products!C:C)</f>
        <v>D</v>
      </c>
      <c r="M868" s="2">
        <f>_xlfn.XLOOKUP(OrderData[[#This Row],[Product ID]],products!A:A,products!D:D)</f>
        <v>0.5</v>
      </c>
    </row>
    <row r="869" spans="1:13" x14ac:dyDescent="0.25">
      <c r="A869" s="2" t="s">
        <v>1689</v>
      </c>
      <c r="B869" s="3">
        <v>44792</v>
      </c>
      <c r="C869" s="2" t="s">
        <v>1690</v>
      </c>
      <c r="D869" t="s">
        <v>217</v>
      </c>
      <c r="E869" s="2" t="str" cm="1">
        <f t="array" ref="E869">_xlfn.XLOOKUP(OrderData[[#This Row],[Customer ID]],Table2_1[[#All],[Customer ID]],Table2_1[[#All],[Customer Name]])</f>
        <v>Bee Fattorini</v>
      </c>
      <c r="F869" s="2">
        <v>1</v>
      </c>
      <c r="G869" s="2" t="str">
        <f>VLOOKUP(OrderData[[#This Row],[Product ID]],products!A:B,2,0)</f>
        <v>Ara</v>
      </c>
      <c r="H869" s="2">
        <f>_xlfn.XLOOKUP(D869, products!A:A, products!E:E)</f>
        <v>29.784999999999997</v>
      </c>
      <c r="I869" s="2">
        <f>OrderData[[#This Row],[Quantity]]*OrderData[[#This Row],[Unit Price]]</f>
        <v>29.784999999999997</v>
      </c>
      <c r="J869" s="2" t="str">
        <f>_xlfn.XLOOKUP(OrderData[[#This Row],[Customer ID]],Table2_1[Customer ID],Table2_1[Country])</f>
        <v>Ireland</v>
      </c>
      <c r="K869" s="2" t="str" cm="1">
        <f t="array" ref="K869">_xlfn.XLOOKUP(OrderData[[#This Row],[Customer ID]],Table2_1[[#All],[Customer ID]],Table2_1[[#All],[Loyalty Card]])</f>
        <v>Yes</v>
      </c>
      <c r="L869" s="2" t="str">
        <f>_xlfn.XLOOKUP(OrderData[[#This Row],[Product ID]],products!A:A,products!C:C)</f>
        <v>L</v>
      </c>
      <c r="M869" s="2">
        <f>_xlfn.XLOOKUP(OrderData[[#This Row],[Product ID]],products!A:A,products!D:D)</f>
        <v>2.5</v>
      </c>
    </row>
    <row r="870" spans="1:13" x14ac:dyDescent="0.25">
      <c r="A870" s="2" t="s">
        <v>1691</v>
      </c>
      <c r="B870" s="3">
        <v>43526</v>
      </c>
      <c r="C870" s="2" t="s">
        <v>1692</v>
      </c>
      <c r="D870" t="s">
        <v>16</v>
      </c>
      <c r="E870" s="2" t="str" cm="1">
        <f t="array" ref="E870">_xlfn.XLOOKUP(OrderData[[#This Row],[Customer ID]],Table2_1[[#All],[Customer ID]],Table2_1[[#All],[Customer Name]])</f>
        <v>Margie Palleske</v>
      </c>
      <c r="F870" s="2">
        <v>5</v>
      </c>
      <c r="G870" s="2" t="str">
        <f>VLOOKUP(OrderData[[#This Row],[Product ID]],products!A:B,2,0)</f>
        <v>Exc</v>
      </c>
      <c r="H870" s="2">
        <f>_xlfn.XLOOKUP(D870, products!A:A, products!E:E)</f>
        <v>8.25</v>
      </c>
      <c r="I870" s="2">
        <f>OrderData[[#This Row],[Quantity]]*OrderData[[#This Row],[Unit Price]]</f>
        <v>41.25</v>
      </c>
      <c r="J870" s="2" t="str">
        <f>_xlfn.XLOOKUP(OrderData[[#This Row],[Customer ID]],Table2_1[Customer ID],Table2_1[Country])</f>
        <v>United States</v>
      </c>
      <c r="K870" s="2" t="str" cm="1">
        <f t="array" ref="K870">_xlfn.XLOOKUP(OrderData[[#This Row],[Customer ID]],Table2_1[[#All],[Customer ID]],Table2_1[[#All],[Loyalty Card]])</f>
        <v>Yes</v>
      </c>
      <c r="L870" s="2" t="str">
        <f>_xlfn.XLOOKUP(OrderData[[#This Row],[Product ID]],products!A:A,products!C:C)</f>
        <v>M</v>
      </c>
      <c r="M870" s="2">
        <f>_xlfn.XLOOKUP(OrderData[[#This Row],[Product ID]],products!A:A,products!D:D)</f>
        <v>0.5</v>
      </c>
    </row>
    <row r="871" spans="1:13" x14ac:dyDescent="0.25">
      <c r="A871" s="2" t="s">
        <v>1693</v>
      </c>
      <c r="B871" s="3">
        <v>43851</v>
      </c>
      <c r="C871" s="2" t="s">
        <v>1694</v>
      </c>
      <c r="D871" t="s">
        <v>35</v>
      </c>
      <c r="E871" s="2" t="str" cm="1">
        <f t="array" ref="E871">_xlfn.XLOOKUP(OrderData[[#This Row],[Customer ID]],Table2_1[[#All],[Customer ID]],Table2_1[[#All],[Customer Name]])</f>
        <v>Alexina Randals</v>
      </c>
      <c r="F871" s="2">
        <v>3</v>
      </c>
      <c r="G871" s="2" t="str">
        <f>VLOOKUP(OrderData[[#This Row],[Product ID]],products!A:B,2,0)</f>
        <v>Rob</v>
      </c>
      <c r="H871" s="2">
        <f>_xlfn.XLOOKUP(D871, products!A:A, products!E:E)</f>
        <v>5.97</v>
      </c>
      <c r="I871" s="2">
        <f>OrderData[[#This Row],[Quantity]]*OrderData[[#This Row],[Unit Price]]</f>
        <v>17.91</v>
      </c>
      <c r="J871" s="2" t="str">
        <f>_xlfn.XLOOKUP(OrderData[[#This Row],[Customer ID]],Table2_1[Customer ID],Table2_1[Country])</f>
        <v>United States</v>
      </c>
      <c r="K871" s="2" t="str" cm="1">
        <f t="array" ref="K871">_xlfn.XLOOKUP(OrderData[[#This Row],[Customer ID]],Table2_1[[#All],[Customer ID]],Table2_1[[#All],[Loyalty Card]])</f>
        <v>Yes</v>
      </c>
      <c r="L871" s="2" t="str">
        <f>_xlfn.XLOOKUP(OrderData[[#This Row],[Product ID]],products!A:A,products!C:C)</f>
        <v>M</v>
      </c>
      <c r="M871" s="2">
        <f>_xlfn.XLOOKUP(OrderData[[#This Row],[Product ID]],products!A:A,products!D:D)</f>
        <v>0.5</v>
      </c>
    </row>
    <row r="872" spans="1:13" x14ac:dyDescent="0.25">
      <c r="A872" s="2" t="s">
        <v>1695</v>
      </c>
      <c r="B872" s="3">
        <v>44460</v>
      </c>
      <c r="C872" s="2" t="s">
        <v>1696</v>
      </c>
      <c r="D872" t="s">
        <v>29</v>
      </c>
      <c r="E872" s="2" t="str" cm="1">
        <f t="array" ref="E872">_xlfn.XLOOKUP(OrderData[[#This Row],[Customer ID]],Table2_1[[#All],[Customer ID]],Table2_1[[#All],[Customer Name]])</f>
        <v>Filip Antcliffe</v>
      </c>
      <c r="F872" s="2">
        <v>1</v>
      </c>
      <c r="G872" s="2" t="str">
        <f>VLOOKUP(OrderData[[#This Row],[Product ID]],products!A:B,2,0)</f>
        <v>Exc</v>
      </c>
      <c r="H872" s="2">
        <f>_xlfn.XLOOKUP(D872, products!A:A, products!E:E)</f>
        <v>7.29</v>
      </c>
      <c r="I872" s="2">
        <f>OrderData[[#This Row],[Quantity]]*OrderData[[#This Row],[Unit Price]]</f>
        <v>7.29</v>
      </c>
      <c r="J872" s="2" t="str">
        <f>_xlfn.XLOOKUP(OrderData[[#This Row],[Customer ID]],Table2_1[Customer ID],Table2_1[Country])</f>
        <v>Ireland</v>
      </c>
      <c r="K872" s="2" t="str" cm="1">
        <f t="array" ref="K872">_xlfn.XLOOKUP(OrderData[[#This Row],[Customer ID]],Table2_1[[#All],[Customer ID]],Table2_1[[#All],[Loyalty Card]])</f>
        <v>Yes</v>
      </c>
      <c r="L872" s="2" t="str">
        <f>_xlfn.XLOOKUP(OrderData[[#This Row],[Product ID]],products!A:A,products!C:C)</f>
        <v>D</v>
      </c>
      <c r="M872" s="2">
        <f>_xlfn.XLOOKUP(OrderData[[#This Row],[Product ID]],products!A:A,products!D:D)</f>
        <v>0.5</v>
      </c>
    </row>
    <row r="873" spans="1:13" x14ac:dyDescent="0.25">
      <c r="A873" s="2" t="s">
        <v>1697</v>
      </c>
      <c r="B873" s="3">
        <v>43707</v>
      </c>
      <c r="C873" s="2" t="s">
        <v>1698</v>
      </c>
      <c r="D873" t="s">
        <v>150</v>
      </c>
      <c r="E873" s="2" t="str" cm="1">
        <f t="array" ref="E873">_xlfn.XLOOKUP(OrderData[[#This Row],[Customer ID]],Table2_1[[#All],[Customer ID]],Table2_1[[#All],[Customer Name]])</f>
        <v>Peyter Matignon</v>
      </c>
      <c r="F873" s="2">
        <v>2</v>
      </c>
      <c r="G873" s="2" t="str">
        <f>VLOOKUP(OrderData[[#This Row],[Product ID]],products!A:B,2,0)</f>
        <v>Exc</v>
      </c>
      <c r="H873" s="2">
        <f>_xlfn.XLOOKUP(D873, products!A:A, products!E:E)</f>
        <v>14.85</v>
      </c>
      <c r="I873" s="2">
        <f>OrderData[[#This Row],[Quantity]]*OrderData[[#This Row],[Unit Price]]</f>
        <v>29.7</v>
      </c>
      <c r="J873" s="2" t="str">
        <f>_xlfn.XLOOKUP(OrderData[[#This Row],[Customer ID]],Table2_1[Customer ID],Table2_1[Country])</f>
        <v>United Kingdom</v>
      </c>
      <c r="K873" s="2" t="str" cm="1">
        <f t="array" ref="K873">_xlfn.XLOOKUP(OrderData[[#This Row],[Customer ID]],Table2_1[[#All],[Customer ID]],Table2_1[[#All],[Loyalty Card]])</f>
        <v>Yes</v>
      </c>
      <c r="L873" s="2" t="str">
        <f>_xlfn.XLOOKUP(OrderData[[#This Row],[Product ID]],products!A:A,products!C:C)</f>
        <v>L</v>
      </c>
      <c r="M873" s="2">
        <f>_xlfn.XLOOKUP(OrderData[[#This Row],[Product ID]],products!A:A,products!D:D)</f>
        <v>1</v>
      </c>
    </row>
    <row r="874" spans="1:13" x14ac:dyDescent="0.25">
      <c r="A874" s="2" t="s">
        <v>1699</v>
      </c>
      <c r="B874" s="3">
        <v>43521</v>
      </c>
      <c r="C874" s="2" t="s">
        <v>1700</v>
      </c>
      <c r="D874" t="s">
        <v>74</v>
      </c>
      <c r="E874" s="2" t="str" cm="1">
        <f t="array" ref="E874">_xlfn.XLOOKUP(OrderData[[#This Row],[Customer ID]],Table2_1[[#All],[Customer ID]],Table2_1[[#All],[Customer Name]])</f>
        <v>Claudie Weond</v>
      </c>
      <c r="F874" s="2">
        <v>2</v>
      </c>
      <c r="G874" s="2" t="str">
        <f>VLOOKUP(OrderData[[#This Row],[Product ID]],products!A:B,2,0)</f>
        <v>Ara</v>
      </c>
      <c r="H874" s="2">
        <f>_xlfn.XLOOKUP(D874, products!A:A, products!E:E)</f>
        <v>11.25</v>
      </c>
      <c r="I874" s="2">
        <f>OrderData[[#This Row],[Quantity]]*OrderData[[#This Row],[Unit Price]]</f>
        <v>22.5</v>
      </c>
      <c r="J874" s="2" t="str">
        <f>_xlfn.XLOOKUP(OrderData[[#This Row],[Customer ID]],Table2_1[Customer ID],Table2_1[Country])</f>
        <v>United States</v>
      </c>
      <c r="K874" s="2" t="str" cm="1">
        <f t="array" ref="K874">_xlfn.XLOOKUP(OrderData[[#This Row],[Customer ID]],Table2_1[[#All],[Customer ID]],Table2_1[[#All],[Loyalty Card]])</f>
        <v>No</v>
      </c>
      <c r="L874" s="2" t="str">
        <f>_xlfn.XLOOKUP(OrderData[[#This Row],[Product ID]],products!A:A,products!C:C)</f>
        <v>M</v>
      </c>
      <c r="M874" s="2">
        <f>_xlfn.XLOOKUP(OrderData[[#This Row],[Product ID]],products!A:A,products!D:D)</f>
        <v>1</v>
      </c>
    </row>
    <row r="875" spans="1:13" x14ac:dyDescent="0.25">
      <c r="A875" s="2" t="s">
        <v>1701</v>
      </c>
      <c r="B875" s="3">
        <v>43725</v>
      </c>
      <c r="C875" s="2" t="s">
        <v>1686</v>
      </c>
      <c r="D875" t="s">
        <v>175</v>
      </c>
      <c r="E875" s="2" t="str" cm="1">
        <f t="array" ref="E875">_xlfn.XLOOKUP(OrderData[[#This Row],[Customer ID]],Table2_1[[#All],[Customer ID]],Table2_1[[#All],[Customer Name]])</f>
        <v>Modesty MacConnechie</v>
      </c>
      <c r="F875" s="2">
        <v>4</v>
      </c>
      <c r="G875" s="2" t="str">
        <f>VLOOKUP(OrderData[[#This Row],[Product ID]],products!A:B,2,0)</f>
        <v>Rob</v>
      </c>
      <c r="H875" s="2">
        <f>_xlfn.XLOOKUP(D875, products!A:A, products!E:E)</f>
        <v>2.9849999999999999</v>
      </c>
      <c r="I875" s="2">
        <f>OrderData[[#This Row],[Quantity]]*OrderData[[#This Row],[Unit Price]]</f>
        <v>11.94</v>
      </c>
      <c r="J875" s="2" t="str">
        <f>_xlfn.XLOOKUP(OrderData[[#This Row],[Customer ID]],Table2_1[Customer ID],Table2_1[Country])</f>
        <v>United States</v>
      </c>
      <c r="K875" s="2" t="str" cm="1">
        <f t="array" ref="K875">_xlfn.XLOOKUP(OrderData[[#This Row],[Customer ID]],Table2_1[[#All],[Customer ID]],Table2_1[[#All],[Loyalty Card]])</f>
        <v>Yes</v>
      </c>
      <c r="L875" s="2" t="str">
        <f>_xlfn.XLOOKUP(OrderData[[#This Row],[Product ID]],products!A:A,products!C:C)</f>
        <v>M</v>
      </c>
      <c r="M875" s="2">
        <f>_xlfn.XLOOKUP(OrderData[[#This Row],[Product ID]],products!A:A,products!D:D)</f>
        <v>0.2</v>
      </c>
    </row>
    <row r="876" spans="1:13" x14ac:dyDescent="0.25">
      <c r="A876" s="2" t="s">
        <v>1702</v>
      </c>
      <c r="B876" s="3">
        <v>43680</v>
      </c>
      <c r="C876" s="2" t="s">
        <v>1703</v>
      </c>
      <c r="D876" t="s">
        <v>19</v>
      </c>
      <c r="E876" s="2" t="str" cm="1">
        <f t="array" ref="E876">_xlfn.XLOOKUP(OrderData[[#This Row],[Customer ID]],Table2_1[[#All],[Customer ID]],Table2_1[[#All],[Customer Name]])</f>
        <v>Jaquenette Skentelbery</v>
      </c>
      <c r="F876" s="2">
        <v>2</v>
      </c>
      <c r="G876" s="2" t="str">
        <f>VLOOKUP(OrderData[[#This Row],[Product ID]],products!A:B,2,0)</f>
        <v>Ara</v>
      </c>
      <c r="H876" s="2">
        <f>_xlfn.XLOOKUP(D876, products!A:A, products!E:E)</f>
        <v>12.95</v>
      </c>
      <c r="I876" s="2">
        <f>OrderData[[#This Row],[Quantity]]*OrderData[[#This Row],[Unit Price]]</f>
        <v>25.9</v>
      </c>
      <c r="J876" s="2" t="str">
        <f>_xlfn.XLOOKUP(OrderData[[#This Row],[Customer ID]],Table2_1[Customer ID],Table2_1[Country])</f>
        <v>United States</v>
      </c>
      <c r="K876" s="2" t="str" cm="1">
        <f t="array" ref="K876">_xlfn.XLOOKUP(OrderData[[#This Row],[Customer ID]],Table2_1[[#All],[Customer ID]],Table2_1[[#All],[Loyalty Card]])</f>
        <v>No</v>
      </c>
      <c r="L876" s="2" t="str">
        <f>_xlfn.XLOOKUP(OrderData[[#This Row],[Product ID]],products!A:A,products!C:C)</f>
        <v>L</v>
      </c>
      <c r="M876" s="2">
        <f>_xlfn.XLOOKUP(OrderData[[#This Row],[Product ID]],products!A:A,products!D:D)</f>
        <v>1</v>
      </c>
    </row>
    <row r="877" spans="1:13" x14ac:dyDescent="0.25">
      <c r="A877" s="2" t="s">
        <v>1704</v>
      </c>
      <c r="B877" s="3">
        <v>44253</v>
      </c>
      <c r="C877" s="2" t="s">
        <v>1705</v>
      </c>
      <c r="D877" t="s">
        <v>91</v>
      </c>
      <c r="E877" s="2" t="str" cm="1">
        <f t="array" ref="E877">_xlfn.XLOOKUP(OrderData[[#This Row],[Customer ID]],Table2_1[[#All],[Customer ID]],Table2_1[[#All],[Customer Name]])</f>
        <v>Orazio Comber</v>
      </c>
      <c r="F877" s="2">
        <v>5</v>
      </c>
      <c r="G877" s="2" t="str">
        <f>VLOOKUP(OrderData[[#This Row],[Product ID]],products!A:B,2,0)</f>
        <v>Lib</v>
      </c>
      <c r="H877" s="2">
        <f>_xlfn.XLOOKUP(D877, products!A:A, products!E:E)</f>
        <v>8.73</v>
      </c>
      <c r="I877" s="2">
        <f>OrderData[[#This Row],[Quantity]]*OrderData[[#This Row],[Unit Price]]</f>
        <v>43.650000000000006</v>
      </c>
      <c r="J877" s="2" t="str">
        <f>_xlfn.XLOOKUP(OrderData[[#This Row],[Customer ID]],Table2_1[Customer ID],Table2_1[Country])</f>
        <v>Ireland</v>
      </c>
      <c r="K877" s="2" t="str" cm="1">
        <f t="array" ref="K877">_xlfn.XLOOKUP(OrderData[[#This Row],[Customer ID]],Table2_1[[#All],[Customer ID]],Table2_1[[#All],[Loyalty Card]])</f>
        <v>No</v>
      </c>
      <c r="L877" s="2" t="str">
        <f>_xlfn.XLOOKUP(OrderData[[#This Row],[Product ID]],products!A:A,products!C:C)</f>
        <v>M</v>
      </c>
      <c r="M877" s="2">
        <f>_xlfn.XLOOKUP(OrderData[[#This Row],[Product ID]],products!A:A,products!D:D)</f>
        <v>0.5</v>
      </c>
    </row>
    <row r="878" spans="1:13" x14ac:dyDescent="0.25">
      <c r="A878" s="2" t="s">
        <v>1704</v>
      </c>
      <c r="B878" s="3">
        <v>44253</v>
      </c>
      <c r="C878" s="2" t="s">
        <v>1705</v>
      </c>
      <c r="D878" t="s">
        <v>205</v>
      </c>
      <c r="E878" s="2" t="str" cm="1">
        <f t="array" ref="E878">_xlfn.XLOOKUP(OrderData[[#This Row],[Customer ID]],Table2_1[[#All],[Customer ID]],Table2_1[[#All],[Customer Name]])</f>
        <v>Orazio Comber</v>
      </c>
      <c r="F878" s="2">
        <v>6</v>
      </c>
      <c r="G878" s="2" t="str">
        <f>VLOOKUP(OrderData[[#This Row],[Product ID]],products!A:B,2,0)</f>
        <v>Ara</v>
      </c>
      <c r="H878" s="2">
        <f>_xlfn.XLOOKUP(D878, products!A:A, products!E:E)</f>
        <v>7.77</v>
      </c>
      <c r="I878" s="2">
        <f>OrderData[[#This Row],[Quantity]]*OrderData[[#This Row],[Unit Price]]</f>
        <v>46.62</v>
      </c>
      <c r="J878" s="2" t="str">
        <f>_xlfn.XLOOKUP(OrderData[[#This Row],[Customer ID]],Table2_1[Customer ID],Table2_1[Country])</f>
        <v>Ireland</v>
      </c>
      <c r="K878" s="2" t="str" cm="1">
        <f t="array" ref="K878">_xlfn.XLOOKUP(OrderData[[#This Row],[Customer ID]],Table2_1[[#All],[Customer ID]],Table2_1[[#All],[Loyalty Card]])</f>
        <v>No</v>
      </c>
      <c r="L878" s="2" t="str">
        <f>_xlfn.XLOOKUP(OrderData[[#This Row],[Product ID]],products!A:A,products!C:C)</f>
        <v>L</v>
      </c>
      <c r="M878" s="2">
        <f>_xlfn.XLOOKUP(OrderData[[#This Row],[Product ID]],products!A:A,products!D:D)</f>
        <v>0.5</v>
      </c>
    </row>
    <row r="879" spans="1:13" x14ac:dyDescent="0.25">
      <c r="A879" s="2" t="s">
        <v>1706</v>
      </c>
      <c r="B879" s="3">
        <v>44411</v>
      </c>
      <c r="C879" s="2" t="s">
        <v>1707</v>
      </c>
      <c r="D879" t="s">
        <v>96</v>
      </c>
      <c r="E879" s="2" t="str" cm="1">
        <f t="array" ref="E879">_xlfn.XLOOKUP(OrderData[[#This Row],[Customer ID]],Table2_1[[#All],[Customer ID]],Table2_1[[#All],[Customer Name]])</f>
        <v>Zachary Tramel</v>
      </c>
      <c r="F879" s="2">
        <v>3</v>
      </c>
      <c r="G879" s="2" t="str">
        <f>VLOOKUP(OrderData[[#This Row],[Product ID]],products!A:B,2,0)</f>
        <v>Lib</v>
      </c>
      <c r="H879" s="2">
        <f>_xlfn.XLOOKUP(D879, products!A:A, products!E:E)</f>
        <v>9.51</v>
      </c>
      <c r="I879" s="2">
        <f>OrderData[[#This Row],[Quantity]]*OrderData[[#This Row],[Unit Price]]</f>
        <v>28.53</v>
      </c>
      <c r="J879" s="2" t="str">
        <f>_xlfn.XLOOKUP(OrderData[[#This Row],[Customer ID]],Table2_1[Customer ID],Table2_1[Country])</f>
        <v>United States</v>
      </c>
      <c r="K879" s="2" t="str" cm="1">
        <f t="array" ref="K879">_xlfn.XLOOKUP(OrderData[[#This Row],[Customer ID]],Table2_1[[#All],[Customer ID]],Table2_1[[#All],[Loyalty Card]])</f>
        <v>No</v>
      </c>
      <c r="L879" s="2" t="str">
        <f>_xlfn.XLOOKUP(OrderData[[#This Row],[Product ID]],products!A:A,products!C:C)</f>
        <v>L</v>
      </c>
      <c r="M879" s="2">
        <f>_xlfn.XLOOKUP(OrderData[[#This Row],[Product ID]],products!A:A,products!D:D)</f>
        <v>0.5</v>
      </c>
    </row>
    <row r="880" spans="1:13" x14ac:dyDescent="0.25">
      <c r="A880" s="2" t="s">
        <v>1708</v>
      </c>
      <c r="B880" s="3">
        <v>44323</v>
      </c>
      <c r="C880" s="2" t="s">
        <v>1709</v>
      </c>
      <c r="D880" t="s">
        <v>23</v>
      </c>
      <c r="E880" s="2" t="str" cm="1">
        <f t="array" ref="E880">_xlfn.XLOOKUP(OrderData[[#This Row],[Customer ID]],Table2_1[[#All],[Customer ID]],Table2_1[[#All],[Customer Name]])</f>
        <v>Izaak Primak</v>
      </c>
      <c r="F880" s="2">
        <v>1</v>
      </c>
      <c r="G880" s="2" t="str">
        <f>VLOOKUP(OrderData[[#This Row],[Product ID]],products!A:B,2,0)</f>
        <v>Rob</v>
      </c>
      <c r="H880" s="2">
        <f>_xlfn.XLOOKUP(D880, products!A:A, products!E:E)</f>
        <v>27.484999999999996</v>
      </c>
      <c r="I880" s="2">
        <f>OrderData[[#This Row],[Quantity]]*OrderData[[#This Row],[Unit Price]]</f>
        <v>27.484999999999996</v>
      </c>
      <c r="J880" s="2" t="str">
        <f>_xlfn.XLOOKUP(OrderData[[#This Row],[Customer ID]],Table2_1[Customer ID],Table2_1[Country])</f>
        <v>United States</v>
      </c>
      <c r="K880" s="2" t="str" cm="1">
        <f t="array" ref="K880">_xlfn.XLOOKUP(OrderData[[#This Row],[Customer ID]],Table2_1[[#All],[Customer ID]],Table2_1[[#All],[Loyalty Card]])</f>
        <v>Yes</v>
      </c>
      <c r="L880" s="2" t="str">
        <f>_xlfn.XLOOKUP(OrderData[[#This Row],[Product ID]],products!A:A,products!C:C)</f>
        <v>L</v>
      </c>
      <c r="M880" s="2">
        <f>_xlfn.XLOOKUP(OrderData[[#This Row],[Product ID]],products!A:A,products!D:D)</f>
        <v>2.5</v>
      </c>
    </row>
    <row r="881" spans="1:13" x14ac:dyDescent="0.25">
      <c r="A881" s="2" t="s">
        <v>1710</v>
      </c>
      <c r="B881" s="3">
        <v>43630</v>
      </c>
      <c r="C881" s="2" t="s">
        <v>1711</v>
      </c>
      <c r="D881" t="s">
        <v>64</v>
      </c>
      <c r="E881" s="2" t="str" cm="1">
        <f t="array" ref="E881">_xlfn.XLOOKUP(OrderData[[#This Row],[Customer ID]],Table2_1[[#All],[Customer ID]],Table2_1[[#All],[Customer Name]])</f>
        <v>Brittani Thoresbie</v>
      </c>
      <c r="F881" s="2">
        <v>3</v>
      </c>
      <c r="G881" s="2" t="str">
        <f>VLOOKUP(OrderData[[#This Row],[Product ID]],products!A:B,2,0)</f>
        <v>Exc</v>
      </c>
      <c r="H881" s="2">
        <f>_xlfn.XLOOKUP(D881, products!A:A, products!E:E)</f>
        <v>3.645</v>
      </c>
      <c r="I881" s="2">
        <f>OrderData[[#This Row],[Quantity]]*OrderData[[#This Row],[Unit Price]]</f>
        <v>10.935</v>
      </c>
      <c r="J881" s="2" t="str">
        <f>_xlfn.XLOOKUP(OrderData[[#This Row],[Customer ID]],Table2_1[Customer ID],Table2_1[Country])</f>
        <v>United States</v>
      </c>
      <c r="K881" s="2" t="str" cm="1">
        <f t="array" ref="K881">_xlfn.XLOOKUP(OrderData[[#This Row],[Customer ID]],Table2_1[[#All],[Customer ID]],Table2_1[[#All],[Loyalty Card]])</f>
        <v>No</v>
      </c>
      <c r="L881" s="2" t="str">
        <f>_xlfn.XLOOKUP(OrderData[[#This Row],[Product ID]],products!A:A,products!C:C)</f>
        <v>D</v>
      </c>
      <c r="M881" s="2">
        <f>_xlfn.XLOOKUP(OrderData[[#This Row],[Product ID]],products!A:A,products!D:D)</f>
        <v>0.2</v>
      </c>
    </row>
    <row r="882" spans="1:13" x14ac:dyDescent="0.25">
      <c r="A882" s="2" t="s">
        <v>1712</v>
      </c>
      <c r="B882" s="3">
        <v>43790</v>
      </c>
      <c r="C882" s="2" t="s">
        <v>1713</v>
      </c>
      <c r="D882" t="s">
        <v>195</v>
      </c>
      <c r="E882" s="2" t="str" cm="1">
        <f t="array" ref="E882">_xlfn.XLOOKUP(OrderData[[#This Row],[Customer ID]],Table2_1[[#All],[Customer ID]],Table2_1[[#All],[Customer Name]])</f>
        <v>Constanta Hatfull</v>
      </c>
      <c r="F882" s="2">
        <v>2</v>
      </c>
      <c r="G882" s="2" t="str">
        <f>VLOOKUP(OrderData[[#This Row],[Product ID]],products!A:B,2,0)</f>
        <v>Rob</v>
      </c>
      <c r="H882" s="2">
        <f>_xlfn.XLOOKUP(D882, products!A:A, products!E:E)</f>
        <v>3.5849999999999995</v>
      </c>
      <c r="I882" s="2">
        <f>OrderData[[#This Row],[Quantity]]*OrderData[[#This Row],[Unit Price]]</f>
        <v>7.169999999999999</v>
      </c>
      <c r="J882" s="2" t="str">
        <f>_xlfn.XLOOKUP(OrderData[[#This Row],[Customer ID]],Table2_1[Customer ID],Table2_1[Country])</f>
        <v>United States</v>
      </c>
      <c r="K882" s="2" t="str" cm="1">
        <f t="array" ref="K882">_xlfn.XLOOKUP(OrderData[[#This Row],[Customer ID]],Table2_1[[#All],[Customer ID]],Table2_1[[#All],[Loyalty Card]])</f>
        <v>No</v>
      </c>
      <c r="L882" s="2" t="str">
        <f>_xlfn.XLOOKUP(OrderData[[#This Row],[Product ID]],products!A:A,products!C:C)</f>
        <v>L</v>
      </c>
      <c r="M882" s="2">
        <f>_xlfn.XLOOKUP(OrderData[[#This Row],[Product ID]],products!A:A,products!D:D)</f>
        <v>0.2</v>
      </c>
    </row>
    <row r="883" spans="1:13" x14ac:dyDescent="0.25">
      <c r="A883" s="2" t="s">
        <v>1714</v>
      </c>
      <c r="B883" s="3">
        <v>44286</v>
      </c>
      <c r="C883" s="2" t="s">
        <v>1715</v>
      </c>
      <c r="D883" t="s">
        <v>128</v>
      </c>
      <c r="E883" s="2" t="str" cm="1">
        <f t="array" ref="E883">_xlfn.XLOOKUP(OrderData[[#This Row],[Customer ID]],Table2_1[[#All],[Customer ID]],Table2_1[[#All],[Customer Name]])</f>
        <v>Bobbe Castagneto</v>
      </c>
      <c r="F883" s="2">
        <v>6</v>
      </c>
      <c r="G883" s="2" t="str">
        <f>VLOOKUP(OrderData[[#This Row],[Product ID]],products!A:B,2,0)</f>
        <v>Ara</v>
      </c>
      <c r="H883" s="2">
        <f>_xlfn.XLOOKUP(D883, products!A:A, products!E:E)</f>
        <v>3.8849999999999998</v>
      </c>
      <c r="I883" s="2">
        <f>OrderData[[#This Row],[Quantity]]*OrderData[[#This Row],[Unit Price]]</f>
        <v>23.31</v>
      </c>
      <c r="J883" s="2" t="str">
        <f>_xlfn.XLOOKUP(OrderData[[#This Row],[Customer ID]],Table2_1[Customer ID],Table2_1[Country])</f>
        <v>United States</v>
      </c>
      <c r="K883" s="2" t="str" cm="1">
        <f t="array" ref="K883">_xlfn.XLOOKUP(OrderData[[#This Row],[Customer ID]],Table2_1[[#All],[Customer ID]],Table2_1[[#All],[Loyalty Card]])</f>
        <v>Yes</v>
      </c>
      <c r="L883" s="2" t="str">
        <f>_xlfn.XLOOKUP(OrderData[[#This Row],[Product ID]],products!A:A,products!C:C)</f>
        <v>L</v>
      </c>
      <c r="M883" s="2">
        <f>_xlfn.XLOOKUP(OrderData[[#This Row],[Product ID]],products!A:A,products!D:D)</f>
        <v>0.2</v>
      </c>
    </row>
    <row r="884" spans="1:13" x14ac:dyDescent="0.25">
      <c r="A884" s="2" t="s">
        <v>1716</v>
      </c>
      <c r="B884" s="3">
        <v>43647</v>
      </c>
      <c r="C884" s="2" t="s">
        <v>1717</v>
      </c>
      <c r="D884" t="s">
        <v>131</v>
      </c>
      <c r="E884" s="2" t="str" cm="1">
        <f t="array" ref="E884">_xlfn.XLOOKUP(OrderData[[#This Row],[Customer ID]],Table2_1[[#All],[Customer ID]],Table2_1[[#All],[Customer Name]])</f>
        <v>Kippie Marrison</v>
      </c>
      <c r="F884" s="2">
        <v>5</v>
      </c>
      <c r="G884" s="2" t="str">
        <f>VLOOKUP(OrderData[[#This Row],[Product ID]],products!A:B,2,0)</f>
        <v>Ara</v>
      </c>
      <c r="H884" s="2">
        <f>_xlfn.XLOOKUP(D884, products!A:A, products!E:E)</f>
        <v>22.884999999999998</v>
      </c>
      <c r="I884" s="2">
        <f>OrderData[[#This Row],[Quantity]]*OrderData[[#This Row],[Unit Price]]</f>
        <v>114.42499999999998</v>
      </c>
      <c r="J884" s="2" t="str">
        <f>_xlfn.XLOOKUP(OrderData[[#This Row],[Customer ID]],Table2_1[Customer ID],Table2_1[Country])</f>
        <v>United States</v>
      </c>
      <c r="K884" s="2" t="str" cm="1">
        <f t="array" ref="K884">_xlfn.XLOOKUP(OrderData[[#This Row],[Customer ID]],Table2_1[[#All],[Customer ID]],Table2_1[[#All],[Loyalty Card]])</f>
        <v>Yes</v>
      </c>
      <c r="L884" s="2" t="str">
        <f>_xlfn.XLOOKUP(OrderData[[#This Row],[Product ID]],products!A:A,products!C:C)</f>
        <v>D</v>
      </c>
      <c r="M884" s="2">
        <f>_xlfn.XLOOKUP(OrderData[[#This Row],[Product ID]],products!A:A,products!D:D)</f>
        <v>2.5</v>
      </c>
    </row>
    <row r="885" spans="1:13" x14ac:dyDescent="0.25">
      <c r="A885" s="2" t="s">
        <v>1718</v>
      </c>
      <c r="B885" s="3">
        <v>43956</v>
      </c>
      <c r="C885" s="2" t="s">
        <v>1719</v>
      </c>
      <c r="D885" t="s">
        <v>184</v>
      </c>
      <c r="E885" s="2" t="str" cm="1">
        <f t="array" ref="E885">_xlfn.XLOOKUP(OrderData[[#This Row],[Customer ID]],Table2_1[[#All],[Customer ID]],Table2_1[[#All],[Customer Name]])</f>
        <v>Lindon Agnolo</v>
      </c>
      <c r="F885" s="2">
        <v>3</v>
      </c>
      <c r="G885" s="2" t="str">
        <f>VLOOKUP(OrderData[[#This Row],[Product ID]],products!A:B,2,0)</f>
        <v>Ara</v>
      </c>
      <c r="H885" s="2">
        <f>_xlfn.XLOOKUP(D885, products!A:A, products!E:E)</f>
        <v>25.874999999999996</v>
      </c>
      <c r="I885" s="2">
        <f>OrderData[[#This Row],[Quantity]]*OrderData[[#This Row],[Unit Price]]</f>
        <v>77.624999999999986</v>
      </c>
      <c r="J885" s="2" t="str">
        <f>_xlfn.XLOOKUP(OrderData[[#This Row],[Customer ID]],Table2_1[Customer ID],Table2_1[Country])</f>
        <v>United States</v>
      </c>
      <c r="K885" s="2" t="str" cm="1">
        <f t="array" ref="K885">_xlfn.XLOOKUP(OrderData[[#This Row],[Customer ID]],Table2_1[[#All],[Customer ID]],Table2_1[[#All],[Loyalty Card]])</f>
        <v>Yes</v>
      </c>
      <c r="L885" s="2" t="str">
        <f>_xlfn.XLOOKUP(OrderData[[#This Row],[Product ID]],products!A:A,products!C:C)</f>
        <v>M</v>
      </c>
      <c r="M885" s="2">
        <f>_xlfn.XLOOKUP(OrderData[[#This Row],[Product ID]],products!A:A,products!D:D)</f>
        <v>2.5</v>
      </c>
    </row>
    <row r="886" spans="1:13" x14ac:dyDescent="0.25">
      <c r="A886" s="2" t="s">
        <v>1720</v>
      </c>
      <c r="B886" s="3">
        <v>43941</v>
      </c>
      <c r="C886" s="2" t="s">
        <v>1721</v>
      </c>
      <c r="D886" t="s">
        <v>159</v>
      </c>
      <c r="E886" s="2" t="str" cm="1">
        <f t="array" ref="E886">_xlfn.XLOOKUP(OrderData[[#This Row],[Customer ID]],Table2_1[[#All],[Customer ID]],Table2_1[[#All],[Customer Name]])</f>
        <v>Delainey Kiddy</v>
      </c>
      <c r="F886" s="2">
        <v>1</v>
      </c>
      <c r="G886" s="2" t="str">
        <f>VLOOKUP(OrderData[[#This Row],[Product ID]],products!A:B,2,0)</f>
        <v>Rob</v>
      </c>
      <c r="H886" s="2">
        <f>_xlfn.XLOOKUP(D886, products!A:A, products!E:E)</f>
        <v>5.3699999999999992</v>
      </c>
      <c r="I886" s="2">
        <f>OrderData[[#This Row],[Quantity]]*OrderData[[#This Row],[Unit Price]]</f>
        <v>5.3699999999999992</v>
      </c>
      <c r="J886" s="2" t="str">
        <f>_xlfn.XLOOKUP(OrderData[[#This Row],[Customer ID]],Table2_1[Customer ID],Table2_1[Country])</f>
        <v>United States</v>
      </c>
      <c r="K886" s="2" t="str" cm="1">
        <f t="array" ref="K886">_xlfn.XLOOKUP(OrderData[[#This Row],[Customer ID]],Table2_1[[#All],[Customer ID]],Table2_1[[#All],[Loyalty Card]])</f>
        <v>Yes</v>
      </c>
      <c r="L886" s="2" t="str">
        <f>_xlfn.XLOOKUP(OrderData[[#This Row],[Product ID]],products!A:A,products!C:C)</f>
        <v>D</v>
      </c>
      <c r="M886" s="2">
        <f>_xlfn.XLOOKUP(OrderData[[#This Row],[Product ID]],products!A:A,products!D:D)</f>
        <v>0.5</v>
      </c>
    </row>
    <row r="887" spans="1:13" x14ac:dyDescent="0.25">
      <c r="A887" s="2" t="s">
        <v>1722</v>
      </c>
      <c r="B887" s="3">
        <v>43664</v>
      </c>
      <c r="C887" s="2" t="s">
        <v>1723</v>
      </c>
      <c r="D887" t="s">
        <v>48</v>
      </c>
      <c r="E887" s="2" t="str" cm="1">
        <f t="array" ref="E887">_xlfn.XLOOKUP(OrderData[[#This Row],[Customer ID]],Table2_1[[#All],[Customer ID]],Table2_1[[#All],[Customer Name]])</f>
        <v>Helli Petroulis</v>
      </c>
      <c r="F887" s="2">
        <v>6</v>
      </c>
      <c r="G887" s="2" t="str">
        <f>VLOOKUP(OrderData[[#This Row],[Product ID]],products!A:B,2,0)</f>
        <v>Rob</v>
      </c>
      <c r="H887" s="2">
        <f>_xlfn.XLOOKUP(D887, products!A:A, products!E:E)</f>
        <v>20.584999999999997</v>
      </c>
      <c r="I887" s="2">
        <f>OrderData[[#This Row],[Quantity]]*OrderData[[#This Row],[Unit Price]]</f>
        <v>123.50999999999999</v>
      </c>
      <c r="J887" s="2" t="str">
        <f>_xlfn.XLOOKUP(OrderData[[#This Row],[Customer ID]],Table2_1[Customer ID],Table2_1[Country])</f>
        <v>Ireland</v>
      </c>
      <c r="K887" s="2" t="str" cm="1">
        <f t="array" ref="K887">_xlfn.XLOOKUP(OrderData[[#This Row],[Customer ID]],Table2_1[[#All],[Customer ID]],Table2_1[[#All],[Loyalty Card]])</f>
        <v>No</v>
      </c>
      <c r="L887" s="2" t="str">
        <f>_xlfn.XLOOKUP(OrderData[[#This Row],[Product ID]],products!A:A,products!C:C)</f>
        <v>D</v>
      </c>
      <c r="M887" s="2">
        <f>_xlfn.XLOOKUP(OrderData[[#This Row],[Product ID]],products!A:A,products!D:D)</f>
        <v>2.5</v>
      </c>
    </row>
    <row r="888" spans="1:13" x14ac:dyDescent="0.25">
      <c r="A888" s="2" t="s">
        <v>1724</v>
      </c>
      <c r="B888" s="3">
        <v>44518</v>
      </c>
      <c r="C888" s="2" t="s">
        <v>1725</v>
      </c>
      <c r="D888" t="s">
        <v>91</v>
      </c>
      <c r="E888" s="2" t="str" cm="1">
        <f t="array" ref="E888">_xlfn.XLOOKUP(OrderData[[#This Row],[Customer ID]],Table2_1[[#All],[Customer ID]],Table2_1[[#All],[Customer Name]])</f>
        <v>Marty Scholl</v>
      </c>
      <c r="F888" s="2">
        <v>2</v>
      </c>
      <c r="G888" s="2" t="str">
        <f>VLOOKUP(OrderData[[#This Row],[Product ID]],products!A:B,2,0)</f>
        <v>Lib</v>
      </c>
      <c r="H888" s="2">
        <f>_xlfn.XLOOKUP(D888, products!A:A, products!E:E)</f>
        <v>8.73</v>
      </c>
      <c r="I888" s="2">
        <f>OrderData[[#This Row],[Quantity]]*OrderData[[#This Row],[Unit Price]]</f>
        <v>17.46</v>
      </c>
      <c r="J888" s="2" t="str">
        <f>_xlfn.XLOOKUP(OrderData[[#This Row],[Customer ID]],Table2_1[Customer ID],Table2_1[Country])</f>
        <v>United States</v>
      </c>
      <c r="K888" s="2" t="str" cm="1">
        <f t="array" ref="K888">_xlfn.XLOOKUP(OrderData[[#This Row],[Customer ID]],Table2_1[[#All],[Customer ID]],Table2_1[[#All],[Loyalty Card]])</f>
        <v>No</v>
      </c>
      <c r="L888" s="2" t="str">
        <f>_xlfn.XLOOKUP(OrderData[[#This Row],[Product ID]],products!A:A,products!C:C)</f>
        <v>M</v>
      </c>
      <c r="M888" s="2">
        <f>_xlfn.XLOOKUP(OrderData[[#This Row],[Product ID]],products!A:A,products!D:D)</f>
        <v>0.5</v>
      </c>
    </row>
    <row r="889" spans="1:13" x14ac:dyDescent="0.25">
      <c r="A889" s="2" t="s">
        <v>1726</v>
      </c>
      <c r="B889" s="3">
        <v>44002</v>
      </c>
      <c r="C889" s="2" t="s">
        <v>1727</v>
      </c>
      <c r="D889" t="s">
        <v>267</v>
      </c>
      <c r="E889" s="2" t="str" cm="1">
        <f t="array" ref="E889">_xlfn.XLOOKUP(OrderData[[#This Row],[Customer ID]],Table2_1[[#All],[Customer ID]],Table2_1[[#All],[Customer Name]])</f>
        <v>Kienan Ferson</v>
      </c>
      <c r="F889" s="2">
        <v>3</v>
      </c>
      <c r="G889" s="2" t="str">
        <f>VLOOKUP(OrderData[[#This Row],[Product ID]],products!A:B,2,0)</f>
        <v>Exc</v>
      </c>
      <c r="H889" s="2">
        <f>_xlfn.XLOOKUP(D889, products!A:A, products!E:E)</f>
        <v>4.4550000000000001</v>
      </c>
      <c r="I889" s="2">
        <f>OrderData[[#This Row],[Quantity]]*OrderData[[#This Row],[Unit Price]]</f>
        <v>13.365</v>
      </c>
      <c r="J889" s="2" t="str">
        <f>_xlfn.XLOOKUP(OrderData[[#This Row],[Customer ID]],Table2_1[Customer ID],Table2_1[Country])</f>
        <v>United States</v>
      </c>
      <c r="K889" s="2" t="str" cm="1">
        <f t="array" ref="K889">_xlfn.XLOOKUP(OrderData[[#This Row],[Customer ID]],Table2_1[[#All],[Customer ID]],Table2_1[[#All],[Loyalty Card]])</f>
        <v>No</v>
      </c>
      <c r="L889" s="2" t="str">
        <f>_xlfn.XLOOKUP(OrderData[[#This Row],[Product ID]],products!A:A,products!C:C)</f>
        <v>L</v>
      </c>
      <c r="M889" s="2">
        <f>_xlfn.XLOOKUP(OrderData[[#This Row],[Product ID]],products!A:A,products!D:D)</f>
        <v>0.2</v>
      </c>
    </row>
    <row r="890" spans="1:13" x14ac:dyDescent="0.25">
      <c r="A890" s="2" t="s">
        <v>1728</v>
      </c>
      <c r="B890" s="3">
        <v>44292</v>
      </c>
      <c r="C890" s="2" t="s">
        <v>1729</v>
      </c>
      <c r="D890" t="s">
        <v>128</v>
      </c>
      <c r="E890" s="2" t="str" cm="1">
        <f t="array" ref="E890">_xlfn.XLOOKUP(OrderData[[#This Row],[Customer ID]],Table2_1[[#All],[Customer ID]],Table2_1[[#All],[Customer Name]])</f>
        <v>Blake Kelloway</v>
      </c>
      <c r="F890" s="2">
        <v>2</v>
      </c>
      <c r="G890" s="2" t="str">
        <f>VLOOKUP(OrderData[[#This Row],[Product ID]],products!A:B,2,0)</f>
        <v>Ara</v>
      </c>
      <c r="H890" s="2">
        <f>_xlfn.XLOOKUP(D890, products!A:A, products!E:E)</f>
        <v>3.8849999999999998</v>
      </c>
      <c r="I890" s="2">
        <f>OrderData[[#This Row],[Quantity]]*OrderData[[#This Row],[Unit Price]]</f>
        <v>7.77</v>
      </c>
      <c r="J890" s="2" t="str">
        <f>_xlfn.XLOOKUP(OrderData[[#This Row],[Customer ID]],Table2_1[Customer ID],Table2_1[Country])</f>
        <v>United States</v>
      </c>
      <c r="K890" s="2" t="str" cm="1">
        <f t="array" ref="K890">_xlfn.XLOOKUP(OrderData[[#This Row],[Customer ID]],Table2_1[[#All],[Customer ID]],Table2_1[[#All],[Loyalty Card]])</f>
        <v>Yes</v>
      </c>
      <c r="L890" s="2" t="str">
        <f>_xlfn.XLOOKUP(OrderData[[#This Row],[Product ID]],products!A:A,products!C:C)</f>
        <v>L</v>
      </c>
      <c r="M890" s="2">
        <f>_xlfn.XLOOKUP(OrderData[[#This Row],[Product ID]],products!A:A,products!D:D)</f>
        <v>0.2</v>
      </c>
    </row>
    <row r="891" spans="1:13" x14ac:dyDescent="0.25">
      <c r="A891" s="2" t="s">
        <v>1730</v>
      </c>
      <c r="B891" s="3">
        <v>43633</v>
      </c>
      <c r="C891" s="2" t="s">
        <v>1731</v>
      </c>
      <c r="D891" t="s">
        <v>114</v>
      </c>
      <c r="E891" s="2" t="str" cm="1">
        <f t="array" ref="E891">_xlfn.XLOOKUP(OrderData[[#This Row],[Customer ID]],Table2_1[[#All],[Customer ID]],Table2_1[[#All],[Customer Name]])</f>
        <v>Scarlett Oliffe</v>
      </c>
      <c r="F891" s="2">
        <v>1</v>
      </c>
      <c r="G891" s="2" t="str">
        <f>VLOOKUP(OrderData[[#This Row],[Product ID]],products!A:B,2,0)</f>
        <v>Rob</v>
      </c>
      <c r="H891" s="2">
        <f>_xlfn.XLOOKUP(D891, products!A:A, products!E:E)</f>
        <v>2.6849999999999996</v>
      </c>
      <c r="I891" s="2">
        <f>OrderData[[#This Row],[Quantity]]*OrderData[[#This Row],[Unit Price]]</f>
        <v>2.6849999999999996</v>
      </c>
      <c r="J891" s="2" t="str">
        <f>_xlfn.XLOOKUP(OrderData[[#This Row],[Customer ID]],Table2_1[Customer ID],Table2_1[Country])</f>
        <v>United States</v>
      </c>
      <c r="K891" s="2" t="str" cm="1">
        <f t="array" ref="K891">_xlfn.XLOOKUP(OrderData[[#This Row],[Customer ID]],Table2_1[[#All],[Customer ID]],Table2_1[[#All],[Loyalty Card]])</f>
        <v>Yes</v>
      </c>
      <c r="L891" s="2" t="str">
        <f>_xlfn.XLOOKUP(OrderData[[#This Row],[Product ID]],products!A:A,products!C:C)</f>
        <v>D</v>
      </c>
      <c r="M891" s="2">
        <f>_xlfn.XLOOKUP(OrderData[[#This Row],[Product ID]],products!A:A,products!D:D)</f>
        <v>0.2</v>
      </c>
    </row>
    <row r="892" spans="1:13" x14ac:dyDescent="0.25">
      <c r="A892" s="2" t="s">
        <v>1732</v>
      </c>
      <c r="B892" s="3">
        <v>44646</v>
      </c>
      <c r="C892" s="2" t="s">
        <v>1717</v>
      </c>
      <c r="D892" t="s">
        <v>48</v>
      </c>
      <c r="E892" s="2" t="str" cm="1">
        <f t="array" ref="E892">_xlfn.XLOOKUP(OrderData[[#This Row],[Customer ID]],Table2_1[[#All],[Customer ID]],Table2_1[[#All],[Customer Name]])</f>
        <v>Kippie Marrison</v>
      </c>
      <c r="F892" s="2">
        <v>1</v>
      </c>
      <c r="G892" s="2" t="str">
        <f>VLOOKUP(OrderData[[#This Row],[Product ID]],products!A:B,2,0)</f>
        <v>Rob</v>
      </c>
      <c r="H892" s="2">
        <f>_xlfn.XLOOKUP(D892, products!A:A, products!E:E)</f>
        <v>20.584999999999997</v>
      </c>
      <c r="I892" s="2">
        <f>OrderData[[#This Row],[Quantity]]*OrderData[[#This Row],[Unit Price]]</f>
        <v>20.584999999999997</v>
      </c>
      <c r="J892" s="2" t="str">
        <f>_xlfn.XLOOKUP(OrderData[[#This Row],[Customer ID]],Table2_1[Customer ID],Table2_1[Country])</f>
        <v>United States</v>
      </c>
      <c r="K892" s="2" t="str" cm="1">
        <f t="array" ref="K892">_xlfn.XLOOKUP(OrderData[[#This Row],[Customer ID]],Table2_1[[#All],[Customer ID]],Table2_1[[#All],[Loyalty Card]])</f>
        <v>Yes</v>
      </c>
      <c r="L892" s="2" t="str">
        <f>_xlfn.XLOOKUP(OrderData[[#This Row],[Product ID]],products!A:A,products!C:C)</f>
        <v>D</v>
      </c>
      <c r="M892" s="2">
        <f>_xlfn.XLOOKUP(OrderData[[#This Row],[Product ID]],products!A:A,products!D:D)</f>
        <v>2.5</v>
      </c>
    </row>
    <row r="893" spans="1:13" x14ac:dyDescent="0.25">
      <c r="A893" s="2" t="s">
        <v>1733</v>
      </c>
      <c r="B893" s="3">
        <v>44469</v>
      </c>
      <c r="C893" s="2" t="s">
        <v>1734</v>
      </c>
      <c r="D893" t="s">
        <v>131</v>
      </c>
      <c r="E893" s="2" t="str" cm="1">
        <f t="array" ref="E893">_xlfn.XLOOKUP(OrderData[[#This Row],[Customer ID]],Table2_1[[#All],[Customer ID]],Table2_1[[#All],[Customer Name]])</f>
        <v>Celestia Dolohunty</v>
      </c>
      <c r="F893" s="2">
        <v>5</v>
      </c>
      <c r="G893" s="2" t="str">
        <f>VLOOKUP(OrderData[[#This Row],[Product ID]],products!A:B,2,0)</f>
        <v>Ara</v>
      </c>
      <c r="H893" s="2">
        <f>_xlfn.XLOOKUP(D893, products!A:A, products!E:E)</f>
        <v>22.884999999999998</v>
      </c>
      <c r="I893" s="2">
        <f>OrderData[[#This Row],[Quantity]]*OrderData[[#This Row],[Unit Price]]</f>
        <v>114.42499999999998</v>
      </c>
      <c r="J893" s="2" t="str">
        <f>_xlfn.XLOOKUP(OrderData[[#This Row],[Customer ID]],Table2_1[Customer ID],Table2_1[Country])</f>
        <v>United States</v>
      </c>
      <c r="K893" s="2" t="str" cm="1">
        <f t="array" ref="K893">_xlfn.XLOOKUP(OrderData[[#This Row],[Customer ID]],Table2_1[[#All],[Customer ID]],Table2_1[[#All],[Loyalty Card]])</f>
        <v>Yes</v>
      </c>
      <c r="L893" s="2" t="str">
        <f>_xlfn.XLOOKUP(OrderData[[#This Row],[Product ID]],products!A:A,products!C:C)</f>
        <v>D</v>
      </c>
      <c r="M893" s="2">
        <f>_xlfn.XLOOKUP(OrderData[[#This Row],[Product ID]],products!A:A,products!D:D)</f>
        <v>2.5</v>
      </c>
    </row>
    <row r="894" spans="1:13" x14ac:dyDescent="0.25">
      <c r="A894" s="2" t="s">
        <v>1735</v>
      </c>
      <c r="B894" s="3">
        <v>43635</v>
      </c>
      <c r="C894" s="2" t="s">
        <v>1736</v>
      </c>
      <c r="D894" t="s">
        <v>77</v>
      </c>
      <c r="E894" s="2" t="str" cm="1">
        <f t="array" ref="E894">_xlfn.XLOOKUP(OrderData[[#This Row],[Customer ID]],Table2_1[[#All],[Customer ID]],Table2_1[[#All],[Customer Name]])</f>
        <v>Patsy Vasilenko</v>
      </c>
      <c r="F894" s="2">
        <v>5</v>
      </c>
      <c r="G894" s="2" t="str">
        <f>VLOOKUP(OrderData[[#This Row],[Product ID]],products!A:B,2,0)</f>
        <v>Exc</v>
      </c>
      <c r="H894" s="2">
        <f>_xlfn.XLOOKUP(D894, products!A:A, products!E:E)</f>
        <v>4.125</v>
      </c>
      <c r="I894" s="2">
        <f>OrderData[[#This Row],[Quantity]]*OrderData[[#This Row],[Unit Price]]</f>
        <v>20.625</v>
      </c>
      <c r="J894" s="2" t="str">
        <f>_xlfn.XLOOKUP(OrderData[[#This Row],[Customer ID]],Table2_1[Customer ID],Table2_1[Country])</f>
        <v>United Kingdom</v>
      </c>
      <c r="K894" s="2" t="str" cm="1">
        <f t="array" ref="K894">_xlfn.XLOOKUP(OrderData[[#This Row],[Customer ID]],Table2_1[[#All],[Customer ID]],Table2_1[[#All],[Loyalty Card]])</f>
        <v>No</v>
      </c>
      <c r="L894" s="2" t="str">
        <f>_xlfn.XLOOKUP(OrderData[[#This Row],[Product ID]],products!A:A,products!C:C)</f>
        <v>M</v>
      </c>
      <c r="M894" s="2">
        <f>_xlfn.XLOOKUP(OrderData[[#This Row],[Product ID]],products!A:A,products!D:D)</f>
        <v>0.2</v>
      </c>
    </row>
    <row r="895" spans="1:13" x14ac:dyDescent="0.25">
      <c r="A895" s="2" t="s">
        <v>1737</v>
      </c>
      <c r="B895" s="3">
        <v>44651</v>
      </c>
      <c r="C895" s="2" t="s">
        <v>1738</v>
      </c>
      <c r="D895" t="s">
        <v>96</v>
      </c>
      <c r="E895" s="2" t="str" cm="1">
        <f t="array" ref="E895">_xlfn.XLOOKUP(OrderData[[#This Row],[Customer ID]],Table2_1[[#All],[Customer ID]],Table2_1[[#All],[Customer Name]])</f>
        <v>Raphaela Schankelborg</v>
      </c>
      <c r="F895" s="2">
        <v>6</v>
      </c>
      <c r="G895" s="2" t="str">
        <f>VLOOKUP(OrderData[[#This Row],[Product ID]],products!A:B,2,0)</f>
        <v>Lib</v>
      </c>
      <c r="H895" s="2">
        <f>_xlfn.XLOOKUP(D895, products!A:A, products!E:E)</f>
        <v>9.51</v>
      </c>
      <c r="I895" s="2">
        <f>OrderData[[#This Row],[Quantity]]*OrderData[[#This Row],[Unit Price]]</f>
        <v>57.06</v>
      </c>
      <c r="J895" s="2" t="str">
        <f>_xlfn.XLOOKUP(OrderData[[#This Row],[Customer ID]],Table2_1[Customer ID],Table2_1[Country])</f>
        <v>United States</v>
      </c>
      <c r="K895" s="2" t="str" cm="1">
        <f t="array" ref="K895">_xlfn.XLOOKUP(OrderData[[#This Row],[Customer ID]],Table2_1[[#All],[Customer ID]],Table2_1[[#All],[Loyalty Card]])</f>
        <v>Yes</v>
      </c>
      <c r="L895" s="2" t="str">
        <f>_xlfn.XLOOKUP(OrderData[[#This Row],[Product ID]],products!A:A,products!C:C)</f>
        <v>L</v>
      </c>
      <c r="M895" s="2">
        <f>_xlfn.XLOOKUP(OrderData[[#This Row],[Product ID]],products!A:A,products!D:D)</f>
        <v>0.5</v>
      </c>
    </row>
    <row r="896" spans="1:13" x14ac:dyDescent="0.25">
      <c r="A896" s="2" t="s">
        <v>1739</v>
      </c>
      <c r="B896" s="3">
        <v>44016</v>
      </c>
      <c r="C896" s="2" t="s">
        <v>1740</v>
      </c>
      <c r="D896" t="s">
        <v>48</v>
      </c>
      <c r="E896" s="2" t="str" cm="1">
        <f t="array" ref="E896">_xlfn.XLOOKUP(OrderData[[#This Row],[Customer ID]],Table2_1[[#All],[Customer ID]],Table2_1[[#All],[Customer Name]])</f>
        <v>Sharity Wickens</v>
      </c>
      <c r="F896" s="2">
        <v>4</v>
      </c>
      <c r="G896" s="2" t="str">
        <f>VLOOKUP(OrderData[[#This Row],[Product ID]],products!A:B,2,0)</f>
        <v>Rob</v>
      </c>
      <c r="H896" s="2">
        <f>_xlfn.XLOOKUP(D896, products!A:A, products!E:E)</f>
        <v>20.584999999999997</v>
      </c>
      <c r="I896" s="2">
        <f>OrderData[[#This Row],[Quantity]]*OrderData[[#This Row],[Unit Price]]</f>
        <v>82.339999999999989</v>
      </c>
      <c r="J896" s="2" t="str">
        <f>_xlfn.XLOOKUP(OrderData[[#This Row],[Customer ID]],Table2_1[Customer ID],Table2_1[Country])</f>
        <v>Ireland</v>
      </c>
      <c r="K896" s="2" t="str" cm="1">
        <f t="array" ref="K896">_xlfn.XLOOKUP(OrderData[[#This Row],[Customer ID]],Table2_1[[#All],[Customer ID]],Table2_1[[#All],[Loyalty Card]])</f>
        <v>Yes</v>
      </c>
      <c r="L896" s="2" t="str">
        <f>_xlfn.XLOOKUP(OrderData[[#This Row],[Product ID]],products!A:A,products!C:C)</f>
        <v>D</v>
      </c>
      <c r="M896" s="2">
        <f>_xlfn.XLOOKUP(OrderData[[#This Row],[Product ID]],products!A:A,products!D:D)</f>
        <v>2.5</v>
      </c>
    </row>
    <row r="897" spans="1:13" x14ac:dyDescent="0.25">
      <c r="A897" s="2" t="s">
        <v>1741</v>
      </c>
      <c r="B897" s="3">
        <v>44521</v>
      </c>
      <c r="C897" s="2" t="s">
        <v>1742</v>
      </c>
      <c r="D897" t="s">
        <v>125</v>
      </c>
      <c r="E897" s="2" t="str" cm="1">
        <f t="array" ref="E897">_xlfn.XLOOKUP(OrderData[[#This Row],[Customer ID]],Table2_1[[#All],[Customer ID]],Table2_1[[#All],[Customer Name]])</f>
        <v>Derick Snow</v>
      </c>
      <c r="F897" s="2">
        <v>5</v>
      </c>
      <c r="G897" s="2" t="str">
        <f>VLOOKUP(OrderData[[#This Row],[Product ID]],products!A:B,2,0)</f>
        <v>Exc</v>
      </c>
      <c r="H897" s="2">
        <f>_xlfn.XLOOKUP(D897, products!A:A, products!E:E)</f>
        <v>31.624999999999996</v>
      </c>
      <c r="I897" s="2">
        <f>OrderData[[#This Row],[Quantity]]*OrderData[[#This Row],[Unit Price]]</f>
        <v>158.12499999999997</v>
      </c>
      <c r="J897" s="2" t="str">
        <f>_xlfn.XLOOKUP(OrderData[[#This Row],[Customer ID]],Table2_1[Customer ID],Table2_1[Country])</f>
        <v>United States</v>
      </c>
      <c r="K897" s="2" t="str" cm="1">
        <f t="array" ref="K897">_xlfn.XLOOKUP(OrderData[[#This Row],[Customer ID]],Table2_1[[#All],[Customer ID]],Table2_1[[#All],[Loyalty Card]])</f>
        <v>No</v>
      </c>
      <c r="L897" s="2" t="str">
        <f>_xlfn.XLOOKUP(OrderData[[#This Row],[Product ID]],products!A:A,products!C:C)</f>
        <v>M</v>
      </c>
      <c r="M897" s="2">
        <f>_xlfn.XLOOKUP(OrderData[[#This Row],[Product ID]],products!A:A,products!D:D)</f>
        <v>2.5</v>
      </c>
    </row>
    <row r="898" spans="1:13" x14ac:dyDescent="0.25">
      <c r="A898" s="2" t="s">
        <v>1743</v>
      </c>
      <c r="B898" s="3">
        <v>44347</v>
      </c>
      <c r="C898" s="2" t="s">
        <v>1744</v>
      </c>
      <c r="D898" t="s">
        <v>159</v>
      </c>
      <c r="E898" s="2" t="str" cm="1">
        <f t="array" ref="E898">_xlfn.XLOOKUP(OrderData[[#This Row],[Customer ID]],Table2_1[[#All],[Customer ID]],Table2_1[[#All],[Customer Name]])</f>
        <v>Baxy Cargen</v>
      </c>
      <c r="F898" s="2">
        <v>6</v>
      </c>
      <c r="G898" s="2" t="str">
        <f>VLOOKUP(OrderData[[#This Row],[Product ID]],products!A:B,2,0)</f>
        <v>Rob</v>
      </c>
      <c r="H898" s="2">
        <f>_xlfn.XLOOKUP(D898, products!A:A, products!E:E)</f>
        <v>5.3699999999999992</v>
      </c>
      <c r="I898" s="2">
        <f>OrderData[[#This Row],[Quantity]]*OrderData[[#This Row],[Unit Price]]</f>
        <v>32.22</v>
      </c>
      <c r="J898" s="2" t="str">
        <f>_xlfn.XLOOKUP(OrderData[[#This Row],[Customer ID]],Table2_1[Customer ID],Table2_1[Country])</f>
        <v>United States</v>
      </c>
      <c r="K898" s="2" t="str" cm="1">
        <f t="array" ref="K898">_xlfn.XLOOKUP(OrderData[[#This Row],[Customer ID]],Table2_1[[#All],[Customer ID]],Table2_1[[#All],[Loyalty Card]])</f>
        <v>Yes</v>
      </c>
      <c r="L898" s="2" t="str">
        <f>_xlfn.XLOOKUP(OrderData[[#This Row],[Product ID]],products!A:A,products!C:C)</f>
        <v>D</v>
      </c>
      <c r="M898" s="2">
        <f>_xlfn.XLOOKUP(OrderData[[#This Row],[Product ID]],products!A:A,products!D:D)</f>
        <v>0.5</v>
      </c>
    </row>
    <row r="899" spans="1:13" x14ac:dyDescent="0.25">
      <c r="A899" s="2" t="s">
        <v>1745</v>
      </c>
      <c r="B899" s="3">
        <v>43932</v>
      </c>
      <c r="C899" s="2" t="s">
        <v>1746</v>
      </c>
      <c r="D899" t="s">
        <v>258</v>
      </c>
      <c r="E899" s="2" t="str" cm="1">
        <f t="array" ref="E899">_xlfn.XLOOKUP(OrderData[[#This Row],[Customer ID]],Table2_1[[#All],[Customer ID]],Table2_1[[#All],[Customer Name]])</f>
        <v>Ryann Stickler</v>
      </c>
      <c r="F899" s="2">
        <v>2</v>
      </c>
      <c r="G899" s="2" t="str">
        <f>VLOOKUP(OrderData[[#This Row],[Product ID]],products!A:B,2,0)</f>
        <v>Exc</v>
      </c>
      <c r="H899" s="2">
        <f>_xlfn.XLOOKUP(D899, products!A:A, products!E:E)</f>
        <v>12.15</v>
      </c>
      <c r="I899" s="2">
        <f>OrderData[[#This Row],[Quantity]]*OrderData[[#This Row],[Unit Price]]</f>
        <v>24.3</v>
      </c>
      <c r="J899" s="2" t="str">
        <f>_xlfn.XLOOKUP(OrderData[[#This Row],[Customer ID]],Table2_1[Customer ID],Table2_1[Country])</f>
        <v>United Kingdom</v>
      </c>
      <c r="K899" s="2" t="str" cm="1">
        <f t="array" ref="K899">_xlfn.XLOOKUP(OrderData[[#This Row],[Customer ID]],Table2_1[[#All],[Customer ID]],Table2_1[[#All],[Loyalty Card]])</f>
        <v>No</v>
      </c>
      <c r="L899" s="2" t="str">
        <f>_xlfn.XLOOKUP(OrderData[[#This Row],[Product ID]],products!A:A,products!C:C)</f>
        <v>D</v>
      </c>
      <c r="M899" s="2">
        <f>_xlfn.XLOOKUP(OrderData[[#This Row],[Product ID]],products!A:A,products!D:D)</f>
        <v>1</v>
      </c>
    </row>
    <row r="900" spans="1:13" x14ac:dyDescent="0.25">
      <c r="A900" s="2" t="s">
        <v>1747</v>
      </c>
      <c r="B900" s="3">
        <v>44089</v>
      </c>
      <c r="C900" s="2" t="s">
        <v>1748</v>
      </c>
      <c r="D900" t="s">
        <v>170</v>
      </c>
      <c r="E900" s="2" t="str" cm="1">
        <f t="array" ref="E900">_xlfn.XLOOKUP(OrderData[[#This Row],[Customer ID]],Table2_1[[#All],[Customer ID]],Table2_1[[#All],[Customer Name]])</f>
        <v>Daryn Cassius</v>
      </c>
      <c r="F900" s="2">
        <v>5</v>
      </c>
      <c r="G900" s="2" t="str">
        <f>VLOOKUP(OrderData[[#This Row],[Product ID]],products!A:B,2,0)</f>
        <v>Rob</v>
      </c>
      <c r="H900" s="2">
        <f>_xlfn.XLOOKUP(D900, products!A:A, products!E:E)</f>
        <v>7.169999999999999</v>
      </c>
      <c r="I900" s="2">
        <f>OrderData[[#This Row],[Quantity]]*OrderData[[#This Row],[Unit Price]]</f>
        <v>35.849999999999994</v>
      </c>
      <c r="J900" s="2" t="str">
        <f>_xlfn.XLOOKUP(OrderData[[#This Row],[Customer ID]],Table2_1[Customer ID],Table2_1[Country])</f>
        <v>United States</v>
      </c>
      <c r="K900" s="2" t="str" cm="1">
        <f t="array" ref="K900">_xlfn.XLOOKUP(OrderData[[#This Row],[Customer ID]],Table2_1[[#All],[Customer ID]],Table2_1[[#All],[Loyalty Card]])</f>
        <v>No</v>
      </c>
      <c r="L900" s="2" t="str">
        <f>_xlfn.XLOOKUP(OrderData[[#This Row],[Product ID]],products!A:A,products!C:C)</f>
        <v>L</v>
      </c>
      <c r="M900" s="2">
        <f>_xlfn.XLOOKUP(OrderData[[#This Row],[Product ID]],products!A:A,products!D:D)</f>
        <v>0.5</v>
      </c>
    </row>
    <row r="901" spans="1:13" x14ac:dyDescent="0.25">
      <c r="A901" s="2" t="s">
        <v>1749</v>
      </c>
      <c r="B901" s="3">
        <v>44523</v>
      </c>
      <c r="C901" s="2" t="s">
        <v>1742</v>
      </c>
      <c r="D901" t="s">
        <v>109</v>
      </c>
      <c r="E901" s="2" t="str" cm="1">
        <f t="array" ref="E901">_xlfn.XLOOKUP(OrderData[[#This Row],[Customer ID]],Table2_1[[#All],[Customer ID]],Table2_1[[#All],[Customer Name]])</f>
        <v>Derick Snow</v>
      </c>
      <c r="F901" s="2">
        <v>5</v>
      </c>
      <c r="G901" s="2" t="str">
        <f>VLOOKUP(OrderData[[#This Row],[Product ID]],products!A:B,2,0)</f>
        <v>Lib</v>
      </c>
      <c r="H901" s="2">
        <f>_xlfn.XLOOKUP(D901, products!A:A, products!E:E)</f>
        <v>14.55</v>
      </c>
      <c r="I901" s="2">
        <f>OrderData[[#This Row],[Quantity]]*OrderData[[#This Row],[Unit Price]]</f>
        <v>72.75</v>
      </c>
      <c r="J901" s="2" t="str">
        <f>_xlfn.XLOOKUP(OrderData[[#This Row],[Customer ID]],Table2_1[Customer ID],Table2_1[Country])</f>
        <v>United States</v>
      </c>
      <c r="K901" s="2" t="str" cm="1">
        <f t="array" ref="K901">_xlfn.XLOOKUP(OrderData[[#This Row],[Customer ID]],Table2_1[[#All],[Customer ID]],Table2_1[[#All],[Loyalty Card]])</f>
        <v>No</v>
      </c>
      <c r="L901" s="2" t="str">
        <f>_xlfn.XLOOKUP(OrderData[[#This Row],[Product ID]],products!A:A,products!C:C)</f>
        <v>M</v>
      </c>
      <c r="M901" s="2">
        <f>_xlfn.XLOOKUP(OrderData[[#This Row],[Product ID]],products!A:A,products!D:D)</f>
        <v>1</v>
      </c>
    </row>
    <row r="902" spans="1:13" x14ac:dyDescent="0.25">
      <c r="A902" s="2" t="s">
        <v>1750</v>
      </c>
      <c r="B902" s="3">
        <v>44584</v>
      </c>
      <c r="C902" s="2" t="s">
        <v>1751</v>
      </c>
      <c r="D902" t="s">
        <v>145</v>
      </c>
      <c r="E902" s="2" t="str" cm="1">
        <f t="array" ref="E902">_xlfn.XLOOKUP(OrderData[[#This Row],[Customer ID]],Table2_1[[#All],[Customer ID]],Table2_1[[#All],[Customer Name]])</f>
        <v>Skelly Dolohunty</v>
      </c>
      <c r="F902" s="2">
        <v>3</v>
      </c>
      <c r="G902" s="2" t="str">
        <f>VLOOKUP(OrderData[[#This Row],[Product ID]],products!A:B,2,0)</f>
        <v>Lib</v>
      </c>
      <c r="H902" s="2">
        <f>_xlfn.XLOOKUP(D902, products!A:A, products!E:E)</f>
        <v>15.85</v>
      </c>
      <c r="I902" s="2">
        <f>OrderData[[#This Row],[Quantity]]*OrderData[[#This Row],[Unit Price]]</f>
        <v>47.55</v>
      </c>
      <c r="J902" s="2" t="str">
        <f>_xlfn.XLOOKUP(OrderData[[#This Row],[Customer ID]],Table2_1[Customer ID],Table2_1[Country])</f>
        <v>Ireland</v>
      </c>
      <c r="K902" s="2" t="str" cm="1">
        <f t="array" ref="K902">_xlfn.XLOOKUP(OrderData[[#This Row],[Customer ID]],Table2_1[[#All],[Customer ID]],Table2_1[[#All],[Loyalty Card]])</f>
        <v>No</v>
      </c>
      <c r="L902" s="2" t="str">
        <f>_xlfn.XLOOKUP(OrderData[[#This Row],[Product ID]],products!A:A,products!C:C)</f>
        <v>L</v>
      </c>
      <c r="M902" s="2">
        <f>_xlfn.XLOOKUP(OrderData[[#This Row],[Product ID]],products!A:A,products!D:D)</f>
        <v>1</v>
      </c>
    </row>
    <row r="903" spans="1:13" x14ac:dyDescent="0.25">
      <c r="A903" s="2" t="s">
        <v>1752</v>
      </c>
      <c r="B903" s="3">
        <v>44223</v>
      </c>
      <c r="C903" s="2" t="s">
        <v>1753</v>
      </c>
      <c r="D903" t="s">
        <v>195</v>
      </c>
      <c r="E903" s="2" t="str" cm="1">
        <f t="array" ref="E903">_xlfn.XLOOKUP(OrderData[[#This Row],[Customer ID]],Table2_1[[#All],[Customer ID]],Table2_1[[#All],[Customer Name]])</f>
        <v>Drake Jevon</v>
      </c>
      <c r="F903" s="2">
        <v>1</v>
      </c>
      <c r="G903" s="2" t="str">
        <f>VLOOKUP(OrderData[[#This Row],[Product ID]],products!A:B,2,0)</f>
        <v>Rob</v>
      </c>
      <c r="H903" s="2">
        <f>_xlfn.XLOOKUP(D903, products!A:A, products!E:E)</f>
        <v>3.5849999999999995</v>
      </c>
      <c r="I903" s="2">
        <f>OrderData[[#This Row],[Quantity]]*OrderData[[#This Row],[Unit Price]]</f>
        <v>3.5849999999999995</v>
      </c>
      <c r="J903" s="2" t="str">
        <f>_xlfn.XLOOKUP(OrderData[[#This Row],[Customer ID]],Table2_1[Customer ID],Table2_1[Country])</f>
        <v>United States</v>
      </c>
      <c r="K903" s="2" t="str" cm="1">
        <f t="array" ref="K903">_xlfn.XLOOKUP(OrderData[[#This Row],[Customer ID]],Table2_1[[#All],[Customer ID]],Table2_1[[#All],[Loyalty Card]])</f>
        <v>Yes</v>
      </c>
      <c r="L903" s="2" t="str">
        <f>_xlfn.XLOOKUP(OrderData[[#This Row],[Product ID]],products!A:A,products!C:C)</f>
        <v>L</v>
      </c>
      <c r="M903" s="2">
        <f>_xlfn.XLOOKUP(OrderData[[#This Row],[Product ID]],products!A:A,products!D:D)</f>
        <v>0.2</v>
      </c>
    </row>
    <row r="904" spans="1:13" x14ac:dyDescent="0.25">
      <c r="A904" s="2" t="s">
        <v>1754</v>
      </c>
      <c r="B904" s="3">
        <v>43640</v>
      </c>
      <c r="C904" s="2" t="s">
        <v>1755</v>
      </c>
      <c r="D904" t="s">
        <v>125</v>
      </c>
      <c r="E904" s="2" t="str" cm="1">
        <f t="array" ref="E904">_xlfn.XLOOKUP(OrderData[[#This Row],[Customer ID]],Table2_1[[#All],[Customer ID]],Table2_1[[#All],[Customer Name]])</f>
        <v>Hall Ranner</v>
      </c>
      <c r="F904" s="2">
        <v>5</v>
      </c>
      <c r="G904" s="2" t="str">
        <f>VLOOKUP(OrderData[[#This Row],[Product ID]],products!A:B,2,0)</f>
        <v>Exc</v>
      </c>
      <c r="H904" s="2">
        <f>_xlfn.XLOOKUP(D904, products!A:A, products!E:E)</f>
        <v>31.624999999999996</v>
      </c>
      <c r="I904" s="2">
        <f>OrderData[[#This Row],[Quantity]]*OrderData[[#This Row],[Unit Price]]</f>
        <v>158.12499999999997</v>
      </c>
      <c r="J904" s="2" t="str">
        <f>_xlfn.XLOOKUP(OrderData[[#This Row],[Customer ID]],Table2_1[Customer ID],Table2_1[Country])</f>
        <v>United States</v>
      </c>
      <c r="K904" s="2" t="str" cm="1">
        <f t="array" ref="K904">_xlfn.XLOOKUP(OrderData[[#This Row],[Customer ID]],Table2_1[[#All],[Customer ID]],Table2_1[[#All],[Loyalty Card]])</f>
        <v>No</v>
      </c>
      <c r="L904" s="2" t="str">
        <f>_xlfn.XLOOKUP(OrderData[[#This Row],[Product ID]],products!A:A,products!C:C)</f>
        <v>M</v>
      </c>
      <c r="M904" s="2">
        <f>_xlfn.XLOOKUP(OrderData[[#This Row],[Product ID]],products!A:A,products!D:D)</f>
        <v>2.5</v>
      </c>
    </row>
    <row r="905" spans="1:13" x14ac:dyDescent="0.25">
      <c r="A905" s="2" t="s">
        <v>1756</v>
      </c>
      <c r="B905" s="3">
        <v>43905</v>
      </c>
      <c r="C905" s="2" t="s">
        <v>1757</v>
      </c>
      <c r="D905" t="s">
        <v>91</v>
      </c>
      <c r="E905" s="2" t="str" cm="1">
        <f t="array" ref="E905">_xlfn.XLOOKUP(OrderData[[#This Row],[Customer ID]],Table2_1[[#All],[Customer ID]],Table2_1[[#All],[Customer Name]])</f>
        <v>Berkly Imrie</v>
      </c>
      <c r="F905" s="2">
        <v>2</v>
      </c>
      <c r="G905" s="2" t="str">
        <f>VLOOKUP(OrderData[[#This Row],[Product ID]],products!A:B,2,0)</f>
        <v>Lib</v>
      </c>
      <c r="H905" s="2">
        <f>_xlfn.XLOOKUP(D905, products!A:A, products!E:E)</f>
        <v>8.73</v>
      </c>
      <c r="I905" s="2">
        <f>OrderData[[#This Row],[Quantity]]*OrderData[[#This Row],[Unit Price]]</f>
        <v>17.46</v>
      </c>
      <c r="J905" s="2" t="str">
        <f>_xlfn.XLOOKUP(OrderData[[#This Row],[Customer ID]],Table2_1[Customer ID],Table2_1[Country])</f>
        <v>United States</v>
      </c>
      <c r="K905" s="2" t="str" cm="1">
        <f t="array" ref="K905">_xlfn.XLOOKUP(OrderData[[#This Row],[Customer ID]],Table2_1[[#All],[Customer ID]],Table2_1[[#All],[Loyalty Card]])</f>
        <v>No</v>
      </c>
      <c r="L905" s="2" t="str">
        <f>_xlfn.XLOOKUP(OrderData[[#This Row],[Product ID]],products!A:A,products!C:C)</f>
        <v>M</v>
      </c>
      <c r="M905" s="2">
        <f>_xlfn.XLOOKUP(OrderData[[#This Row],[Product ID]],products!A:A,products!D:D)</f>
        <v>0.5</v>
      </c>
    </row>
    <row r="906" spans="1:13" x14ac:dyDescent="0.25">
      <c r="A906" s="2" t="s">
        <v>1758</v>
      </c>
      <c r="B906" s="3">
        <v>44463</v>
      </c>
      <c r="C906" s="2" t="s">
        <v>1759</v>
      </c>
      <c r="D906" t="s">
        <v>217</v>
      </c>
      <c r="E906" s="2" t="str" cm="1">
        <f t="array" ref="E906">_xlfn.XLOOKUP(OrderData[[#This Row],[Customer ID]],Table2_1[[#All],[Customer ID]],Table2_1[[#All],[Customer Name]])</f>
        <v>Dorey Sopper</v>
      </c>
      <c r="F906" s="2">
        <v>5</v>
      </c>
      <c r="G906" s="2" t="str">
        <f>VLOOKUP(OrderData[[#This Row],[Product ID]],products!A:B,2,0)</f>
        <v>Ara</v>
      </c>
      <c r="H906" s="2">
        <f>_xlfn.XLOOKUP(D906, products!A:A, products!E:E)</f>
        <v>29.784999999999997</v>
      </c>
      <c r="I906" s="2">
        <f>OrderData[[#This Row],[Quantity]]*OrderData[[#This Row],[Unit Price]]</f>
        <v>148.92499999999998</v>
      </c>
      <c r="J906" s="2" t="str">
        <f>_xlfn.XLOOKUP(OrderData[[#This Row],[Customer ID]],Table2_1[Customer ID],Table2_1[Country])</f>
        <v>United States</v>
      </c>
      <c r="K906" s="2" t="str" cm="1">
        <f t="array" ref="K906">_xlfn.XLOOKUP(OrderData[[#This Row],[Customer ID]],Table2_1[[#All],[Customer ID]],Table2_1[[#All],[Loyalty Card]])</f>
        <v>No</v>
      </c>
      <c r="L906" s="2" t="str">
        <f>_xlfn.XLOOKUP(OrderData[[#This Row],[Product ID]],products!A:A,products!C:C)</f>
        <v>L</v>
      </c>
      <c r="M906" s="2">
        <f>_xlfn.XLOOKUP(OrderData[[#This Row],[Product ID]],products!A:A,products!D:D)</f>
        <v>2.5</v>
      </c>
    </row>
    <row r="907" spans="1:13" x14ac:dyDescent="0.25">
      <c r="A907" s="2" t="s">
        <v>1760</v>
      </c>
      <c r="B907" s="3">
        <v>43560</v>
      </c>
      <c r="C907" s="2" t="s">
        <v>1761</v>
      </c>
      <c r="D907" t="s">
        <v>80</v>
      </c>
      <c r="E907" s="2" t="str" cm="1">
        <f t="array" ref="E907">_xlfn.XLOOKUP(OrderData[[#This Row],[Customer ID]],Table2_1[[#All],[Customer ID]],Table2_1[[#All],[Customer Name]])</f>
        <v>Darcy Lochran</v>
      </c>
      <c r="F907" s="2">
        <v>6</v>
      </c>
      <c r="G907" s="2" t="str">
        <f>VLOOKUP(OrderData[[#This Row],[Product ID]],products!A:B,2,0)</f>
        <v>Ara</v>
      </c>
      <c r="H907" s="2">
        <f>_xlfn.XLOOKUP(D907, products!A:A, products!E:E)</f>
        <v>6.75</v>
      </c>
      <c r="I907" s="2">
        <f>OrderData[[#This Row],[Quantity]]*OrderData[[#This Row],[Unit Price]]</f>
        <v>40.5</v>
      </c>
      <c r="J907" s="2" t="str">
        <f>_xlfn.XLOOKUP(OrderData[[#This Row],[Customer ID]],Table2_1[Customer ID],Table2_1[Country])</f>
        <v>United States</v>
      </c>
      <c r="K907" s="2" t="str" cm="1">
        <f t="array" ref="K907">_xlfn.XLOOKUP(OrderData[[#This Row],[Customer ID]],Table2_1[[#All],[Customer ID]],Table2_1[[#All],[Loyalty Card]])</f>
        <v>Yes</v>
      </c>
      <c r="L907" s="2" t="str">
        <f>_xlfn.XLOOKUP(OrderData[[#This Row],[Product ID]],products!A:A,products!C:C)</f>
        <v>M</v>
      </c>
      <c r="M907" s="2">
        <f>_xlfn.XLOOKUP(OrderData[[#This Row],[Product ID]],products!A:A,products!D:D)</f>
        <v>0.5</v>
      </c>
    </row>
    <row r="908" spans="1:13" x14ac:dyDescent="0.25">
      <c r="A908" s="2" t="s">
        <v>1762</v>
      </c>
      <c r="B908" s="3">
        <v>44588</v>
      </c>
      <c r="C908" s="2" t="s">
        <v>1763</v>
      </c>
      <c r="D908" t="s">
        <v>80</v>
      </c>
      <c r="E908" s="2" t="str" cm="1">
        <f t="array" ref="E908">_xlfn.XLOOKUP(OrderData[[#This Row],[Customer ID]],Table2_1[[#All],[Customer ID]],Table2_1[[#All],[Customer Name]])</f>
        <v>Lauritz Ledgley</v>
      </c>
      <c r="F908" s="2">
        <v>4</v>
      </c>
      <c r="G908" s="2" t="str">
        <f>VLOOKUP(OrderData[[#This Row],[Product ID]],products!A:B,2,0)</f>
        <v>Ara</v>
      </c>
      <c r="H908" s="2">
        <f>_xlfn.XLOOKUP(D908, products!A:A, products!E:E)</f>
        <v>6.75</v>
      </c>
      <c r="I908" s="2">
        <f>OrderData[[#This Row],[Quantity]]*OrderData[[#This Row],[Unit Price]]</f>
        <v>27</v>
      </c>
      <c r="J908" s="2" t="str">
        <f>_xlfn.XLOOKUP(OrderData[[#This Row],[Customer ID]],Table2_1[Customer ID],Table2_1[Country])</f>
        <v>United States</v>
      </c>
      <c r="K908" s="2" t="str" cm="1">
        <f t="array" ref="K908">_xlfn.XLOOKUP(OrderData[[#This Row],[Customer ID]],Table2_1[[#All],[Customer ID]],Table2_1[[#All],[Loyalty Card]])</f>
        <v>Yes</v>
      </c>
      <c r="L908" s="2" t="str">
        <f>_xlfn.XLOOKUP(OrderData[[#This Row],[Product ID]],products!A:A,products!C:C)</f>
        <v>M</v>
      </c>
      <c r="M908" s="2">
        <f>_xlfn.XLOOKUP(OrderData[[#This Row],[Product ID]],products!A:A,products!D:D)</f>
        <v>0.5</v>
      </c>
    </row>
    <row r="909" spans="1:13" x14ac:dyDescent="0.25">
      <c r="A909" s="2" t="s">
        <v>1764</v>
      </c>
      <c r="B909" s="3">
        <v>44449</v>
      </c>
      <c r="C909" s="2" t="s">
        <v>1765</v>
      </c>
      <c r="D909" t="s">
        <v>26</v>
      </c>
      <c r="E909" s="2" t="str" cm="1">
        <f t="array" ref="E909">_xlfn.XLOOKUP(OrderData[[#This Row],[Customer ID]],Table2_1[[#All],[Customer ID]],Table2_1[[#All],[Customer Name]])</f>
        <v>Tawnya Menary</v>
      </c>
      <c r="F909" s="2">
        <v>3</v>
      </c>
      <c r="G909" s="2" t="str">
        <f>VLOOKUP(OrderData[[#This Row],[Product ID]],products!A:B,2,0)</f>
        <v>Lib</v>
      </c>
      <c r="H909" s="2">
        <f>_xlfn.XLOOKUP(D909, products!A:A, products!E:E)</f>
        <v>12.95</v>
      </c>
      <c r="I909" s="2">
        <f>OrderData[[#This Row],[Quantity]]*OrderData[[#This Row],[Unit Price]]</f>
        <v>38.849999999999994</v>
      </c>
      <c r="J909" s="2" t="str">
        <f>_xlfn.XLOOKUP(OrderData[[#This Row],[Customer ID]],Table2_1[Customer ID],Table2_1[Country])</f>
        <v>United States</v>
      </c>
      <c r="K909" s="2" t="str" cm="1">
        <f t="array" ref="K909">_xlfn.XLOOKUP(OrderData[[#This Row],[Customer ID]],Table2_1[[#All],[Customer ID]],Table2_1[[#All],[Loyalty Card]])</f>
        <v>No</v>
      </c>
      <c r="L909" s="2" t="str">
        <f>_xlfn.XLOOKUP(OrderData[[#This Row],[Product ID]],products!A:A,products!C:C)</f>
        <v>D</v>
      </c>
      <c r="M909" s="2">
        <f>_xlfn.XLOOKUP(OrderData[[#This Row],[Product ID]],products!A:A,products!D:D)</f>
        <v>1</v>
      </c>
    </row>
    <row r="910" spans="1:13" x14ac:dyDescent="0.25">
      <c r="A910" s="2" t="s">
        <v>1766</v>
      </c>
      <c r="B910" s="3">
        <v>43836</v>
      </c>
      <c r="C910" s="2" t="s">
        <v>1767</v>
      </c>
      <c r="D910" t="s">
        <v>202</v>
      </c>
      <c r="E910" s="2" t="str" cm="1">
        <f t="array" ref="E910">_xlfn.XLOOKUP(OrderData[[#This Row],[Customer ID]],Table2_1[[#All],[Customer ID]],Table2_1[[#All],[Customer Name]])</f>
        <v>Gustaf Ciccotti</v>
      </c>
      <c r="F910" s="2">
        <v>5</v>
      </c>
      <c r="G910" s="2" t="str">
        <f>VLOOKUP(OrderData[[#This Row],[Product ID]],products!A:B,2,0)</f>
        <v>Rob</v>
      </c>
      <c r="H910" s="2">
        <f>_xlfn.XLOOKUP(D910, products!A:A, products!E:E)</f>
        <v>11.95</v>
      </c>
      <c r="I910" s="2">
        <f>OrderData[[#This Row],[Quantity]]*OrderData[[#This Row],[Unit Price]]</f>
        <v>59.75</v>
      </c>
      <c r="J910" s="2" t="str">
        <f>_xlfn.XLOOKUP(OrderData[[#This Row],[Customer ID]],Table2_1[Customer ID],Table2_1[Country])</f>
        <v>United States</v>
      </c>
      <c r="K910" s="2" t="str" cm="1">
        <f t="array" ref="K910">_xlfn.XLOOKUP(OrderData[[#This Row],[Customer ID]],Table2_1[[#All],[Customer ID]],Table2_1[[#All],[Loyalty Card]])</f>
        <v>No</v>
      </c>
      <c r="L910" s="2" t="str">
        <f>_xlfn.XLOOKUP(OrderData[[#This Row],[Product ID]],products!A:A,products!C:C)</f>
        <v>L</v>
      </c>
      <c r="M910" s="2">
        <f>_xlfn.XLOOKUP(OrderData[[#This Row],[Product ID]],products!A:A,products!D:D)</f>
        <v>1</v>
      </c>
    </row>
    <row r="911" spans="1:13" x14ac:dyDescent="0.25">
      <c r="A911" s="2" t="s">
        <v>1768</v>
      </c>
      <c r="B911" s="3">
        <v>44635</v>
      </c>
      <c r="C911" s="2" t="s">
        <v>1769</v>
      </c>
      <c r="D911" t="s">
        <v>195</v>
      </c>
      <c r="E911" s="2" t="str" cm="1">
        <f t="array" ref="E911">_xlfn.XLOOKUP(OrderData[[#This Row],[Customer ID]],Table2_1[[#All],[Customer ID]],Table2_1[[#All],[Customer Name]])</f>
        <v>Bobbe Renner</v>
      </c>
      <c r="F911" s="2">
        <v>3</v>
      </c>
      <c r="G911" s="2" t="str">
        <f>VLOOKUP(OrderData[[#This Row],[Product ID]],products!A:B,2,0)</f>
        <v>Rob</v>
      </c>
      <c r="H911" s="2">
        <f>_xlfn.XLOOKUP(D911, products!A:A, products!E:E)</f>
        <v>3.5849999999999995</v>
      </c>
      <c r="I911" s="2">
        <f>OrderData[[#This Row],[Quantity]]*OrderData[[#This Row],[Unit Price]]</f>
        <v>10.754999999999999</v>
      </c>
      <c r="J911" s="2" t="str">
        <f>_xlfn.XLOOKUP(OrderData[[#This Row],[Customer ID]],Table2_1[Customer ID],Table2_1[Country])</f>
        <v>United States</v>
      </c>
      <c r="K911" s="2" t="str" cm="1">
        <f t="array" ref="K911">_xlfn.XLOOKUP(OrderData[[#This Row],[Customer ID]],Table2_1[[#All],[Customer ID]],Table2_1[[#All],[Loyalty Card]])</f>
        <v>No</v>
      </c>
      <c r="L911" s="2" t="str">
        <f>_xlfn.XLOOKUP(OrderData[[#This Row],[Product ID]],products!A:A,products!C:C)</f>
        <v>L</v>
      </c>
      <c r="M911" s="2">
        <f>_xlfn.XLOOKUP(OrderData[[#This Row],[Product ID]],products!A:A,products!D:D)</f>
        <v>0.2</v>
      </c>
    </row>
    <row r="912" spans="1:13" x14ac:dyDescent="0.25">
      <c r="A912" s="2" t="s">
        <v>1770</v>
      </c>
      <c r="B912" s="3">
        <v>44447</v>
      </c>
      <c r="C912" s="2" t="s">
        <v>1771</v>
      </c>
      <c r="D912" t="s">
        <v>131</v>
      </c>
      <c r="E912" s="2" t="str" cm="1">
        <f t="array" ref="E912">_xlfn.XLOOKUP(OrderData[[#This Row],[Customer ID]],Table2_1[[#All],[Customer ID]],Table2_1[[#All],[Customer Name]])</f>
        <v>Wilton Jallin</v>
      </c>
      <c r="F912" s="2">
        <v>4</v>
      </c>
      <c r="G912" s="2" t="str">
        <f>VLOOKUP(OrderData[[#This Row],[Product ID]],products!A:B,2,0)</f>
        <v>Ara</v>
      </c>
      <c r="H912" s="2">
        <f>_xlfn.XLOOKUP(D912, products!A:A, products!E:E)</f>
        <v>22.884999999999998</v>
      </c>
      <c r="I912" s="2">
        <f>OrderData[[#This Row],[Quantity]]*OrderData[[#This Row],[Unit Price]]</f>
        <v>91.539999999999992</v>
      </c>
      <c r="J912" s="2" t="str">
        <f>_xlfn.XLOOKUP(OrderData[[#This Row],[Customer ID]],Table2_1[Customer ID],Table2_1[Country])</f>
        <v>United States</v>
      </c>
      <c r="K912" s="2" t="str" cm="1">
        <f t="array" ref="K912">_xlfn.XLOOKUP(OrderData[[#This Row],[Customer ID]],Table2_1[[#All],[Customer ID]],Table2_1[[#All],[Loyalty Card]])</f>
        <v>No</v>
      </c>
      <c r="L912" s="2" t="str">
        <f>_xlfn.XLOOKUP(OrderData[[#This Row],[Product ID]],products!A:A,products!C:C)</f>
        <v>D</v>
      </c>
      <c r="M912" s="2">
        <f>_xlfn.XLOOKUP(OrderData[[#This Row],[Product ID]],products!A:A,products!D:D)</f>
        <v>2.5</v>
      </c>
    </row>
    <row r="913" spans="1:13" x14ac:dyDescent="0.25">
      <c r="A913" s="2" t="s">
        <v>1772</v>
      </c>
      <c r="B913" s="3">
        <v>44511</v>
      </c>
      <c r="C913" s="2" t="s">
        <v>1773</v>
      </c>
      <c r="D913" t="s">
        <v>74</v>
      </c>
      <c r="E913" s="2" t="str" cm="1">
        <f t="array" ref="E913">_xlfn.XLOOKUP(OrderData[[#This Row],[Customer ID]],Table2_1[[#All],[Customer ID]],Table2_1[[#All],[Customer Name]])</f>
        <v>Mindy Bogey</v>
      </c>
      <c r="F913" s="2">
        <v>4</v>
      </c>
      <c r="G913" s="2" t="str">
        <f>VLOOKUP(OrderData[[#This Row],[Product ID]],products!A:B,2,0)</f>
        <v>Ara</v>
      </c>
      <c r="H913" s="2">
        <f>_xlfn.XLOOKUP(D913, products!A:A, products!E:E)</f>
        <v>11.25</v>
      </c>
      <c r="I913" s="2">
        <f>OrderData[[#This Row],[Quantity]]*OrderData[[#This Row],[Unit Price]]</f>
        <v>45</v>
      </c>
      <c r="J913" s="2" t="str">
        <f>_xlfn.XLOOKUP(OrderData[[#This Row],[Customer ID]],Table2_1[Customer ID],Table2_1[Country])</f>
        <v>United States</v>
      </c>
      <c r="K913" s="2" t="str" cm="1">
        <f t="array" ref="K913">_xlfn.XLOOKUP(OrderData[[#This Row],[Customer ID]],Table2_1[[#All],[Customer ID]],Table2_1[[#All],[Loyalty Card]])</f>
        <v>Yes</v>
      </c>
      <c r="L913" s="2" t="str">
        <f>_xlfn.XLOOKUP(OrderData[[#This Row],[Product ID]],products!A:A,products!C:C)</f>
        <v>M</v>
      </c>
      <c r="M913" s="2">
        <f>_xlfn.XLOOKUP(OrderData[[#This Row],[Product ID]],products!A:A,products!D:D)</f>
        <v>1</v>
      </c>
    </row>
    <row r="914" spans="1:13" x14ac:dyDescent="0.25">
      <c r="A914" s="2" t="s">
        <v>1774</v>
      </c>
      <c r="B914" s="3">
        <v>43726</v>
      </c>
      <c r="C914" s="2" t="s">
        <v>1775</v>
      </c>
      <c r="D914" t="s">
        <v>54</v>
      </c>
      <c r="E914" s="2" t="str" cm="1">
        <f t="array" ref="E914">_xlfn.XLOOKUP(OrderData[[#This Row],[Customer ID]],Table2_1[[#All],[Customer ID]],Table2_1[[#All],[Customer Name]])</f>
        <v>Paulie Fonzone</v>
      </c>
      <c r="F914" s="2">
        <v>6</v>
      </c>
      <c r="G914" s="2" t="str">
        <f>VLOOKUP(OrderData[[#This Row],[Product ID]],products!A:B,2,0)</f>
        <v>Rob</v>
      </c>
      <c r="H914" s="2">
        <f>_xlfn.XLOOKUP(D914, products!A:A, products!E:E)</f>
        <v>22.884999999999998</v>
      </c>
      <c r="I914" s="2">
        <f>OrderData[[#This Row],[Quantity]]*OrderData[[#This Row],[Unit Price]]</f>
        <v>137.31</v>
      </c>
      <c r="J914" s="2" t="str">
        <f>_xlfn.XLOOKUP(OrderData[[#This Row],[Customer ID]],Table2_1[Customer ID],Table2_1[Country])</f>
        <v>United States</v>
      </c>
      <c r="K914" s="2" t="str" cm="1">
        <f t="array" ref="K914">_xlfn.XLOOKUP(OrderData[[#This Row],[Customer ID]],Table2_1[[#All],[Customer ID]],Table2_1[[#All],[Loyalty Card]])</f>
        <v>Yes</v>
      </c>
      <c r="L914" s="2" t="str">
        <f>_xlfn.XLOOKUP(OrderData[[#This Row],[Product ID]],products!A:A,products!C:C)</f>
        <v>M</v>
      </c>
      <c r="M914" s="2">
        <f>_xlfn.XLOOKUP(OrderData[[#This Row],[Product ID]],products!A:A,products!D:D)</f>
        <v>2.5</v>
      </c>
    </row>
    <row r="915" spans="1:13" x14ac:dyDescent="0.25">
      <c r="A915" s="2" t="s">
        <v>1776</v>
      </c>
      <c r="B915" s="3">
        <v>44406</v>
      </c>
      <c r="C915" s="2" t="s">
        <v>1777</v>
      </c>
      <c r="D915" t="s">
        <v>80</v>
      </c>
      <c r="E915" s="2" t="str" cm="1">
        <f t="array" ref="E915">_xlfn.XLOOKUP(OrderData[[#This Row],[Customer ID]],Table2_1[[#All],[Customer ID]],Table2_1[[#All],[Customer Name]])</f>
        <v>Merrile Cobbledick</v>
      </c>
      <c r="F915" s="2">
        <v>1</v>
      </c>
      <c r="G915" s="2" t="str">
        <f>VLOOKUP(OrderData[[#This Row],[Product ID]],products!A:B,2,0)</f>
        <v>Ara</v>
      </c>
      <c r="H915" s="2">
        <f>_xlfn.XLOOKUP(D915, products!A:A, products!E:E)</f>
        <v>6.75</v>
      </c>
      <c r="I915" s="2">
        <f>OrderData[[#This Row],[Quantity]]*OrderData[[#This Row],[Unit Price]]</f>
        <v>6.75</v>
      </c>
      <c r="J915" s="2" t="str">
        <f>_xlfn.XLOOKUP(OrderData[[#This Row],[Customer ID]],Table2_1[Customer ID],Table2_1[Country])</f>
        <v>United States</v>
      </c>
      <c r="K915" s="2" t="str" cm="1">
        <f t="array" ref="K915">_xlfn.XLOOKUP(OrderData[[#This Row],[Customer ID]],Table2_1[[#All],[Customer ID]],Table2_1[[#All],[Loyalty Card]])</f>
        <v>No</v>
      </c>
      <c r="L915" s="2" t="str">
        <f>_xlfn.XLOOKUP(OrderData[[#This Row],[Product ID]],products!A:A,products!C:C)</f>
        <v>M</v>
      </c>
      <c r="M915" s="2">
        <f>_xlfn.XLOOKUP(OrderData[[#This Row],[Product ID]],products!A:A,products!D:D)</f>
        <v>0.5</v>
      </c>
    </row>
    <row r="916" spans="1:13" x14ac:dyDescent="0.25">
      <c r="A916" s="2" t="s">
        <v>1778</v>
      </c>
      <c r="B916" s="3">
        <v>44640</v>
      </c>
      <c r="C916" s="2" t="s">
        <v>1779</v>
      </c>
      <c r="D916" t="s">
        <v>74</v>
      </c>
      <c r="E916" s="2" t="str" cm="1">
        <f t="array" ref="E916">_xlfn.XLOOKUP(OrderData[[#This Row],[Customer ID]],Table2_1[[#All],[Customer ID]],Table2_1[[#All],[Customer Name]])</f>
        <v>Antonius Lewry</v>
      </c>
      <c r="F916" s="2">
        <v>4</v>
      </c>
      <c r="G916" s="2" t="str">
        <f>VLOOKUP(OrderData[[#This Row],[Product ID]],products!A:B,2,0)</f>
        <v>Ara</v>
      </c>
      <c r="H916" s="2">
        <f>_xlfn.XLOOKUP(D916, products!A:A, products!E:E)</f>
        <v>11.25</v>
      </c>
      <c r="I916" s="2">
        <f>OrderData[[#This Row],[Quantity]]*OrderData[[#This Row],[Unit Price]]</f>
        <v>45</v>
      </c>
      <c r="J916" s="2" t="str">
        <f>_xlfn.XLOOKUP(OrderData[[#This Row],[Customer ID]],Table2_1[Customer ID],Table2_1[Country])</f>
        <v>United States</v>
      </c>
      <c r="K916" s="2" t="str" cm="1">
        <f t="array" ref="K916">_xlfn.XLOOKUP(OrderData[[#This Row],[Customer ID]],Table2_1[[#All],[Customer ID]],Table2_1[[#All],[Loyalty Card]])</f>
        <v>No</v>
      </c>
      <c r="L916" s="2" t="str">
        <f>_xlfn.XLOOKUP(OrderData[[#This Row],[Product ID]],products!A:A,products!C:C)</f>
        <v>M</v>
      </c>
      <c r="M916" s="2">
        <f>_xlfn.XLOOKUP(OrderData[[#This Row],[Product ID]],products!A:A,products!D:D)</f>
        <v>1</v>
      </c>
    </row>
    <row r="917" spans="1:13" x14ac:dyDescent="0.25">
      <c r="A917" s="2" t="s">
        <v>1780</v>
      </c>
      <c r="B917" s="3">
        <v>43955</v>
      </c>
      <c r="C917" s="2" t="s">
        <v>1781</v>
      </c>
      <c r="D917" t="s">
        <v>543</v>
      </c>
      <c r="E917" s="2" t="str" cm="1">
        <f t="array" ref="E917">_xlfn.XLOOKUP(OrderData[[#This Row],[Customer ID]],Table2_1[[#All],[Customer ID]],Table2_1[[#All],[Customer Name]])</f>
        <v>Isis Hessel</v>
      </c>
      <c r="F917" s="2">
        <v>3</v>
      </c>
      <c r="G917" s="2" t="str">
        <f>VLOOKUP(OrderData[[#This Row],[Product ID]],products!A:B,2,0)</f>
        <v>Exc</v>
      </c>
      <c r="H917" s="2">
        <f>_xlfn.XLOOKUP(D917, products!A:A, products!E:E)</f>
        <v>27.945</v>
      </c>
      <c r="I917" s="2">
        <f>OrderData[[#This Row],[Quantity]]*OrderData[[#This Row],[Unit Price]]</f>
        <v>83.835000000000008</v>
      </c>
      <c r="J917" s="2" t="str">
        <f>_xlfn.XLOOKUP(OrderData[[#This Row],[Customer ID]],Table2_1[Customer ID],Table2_1[Country])</f>
        <v>United States</v>
      </c>
      <c r="K917" s="2" t="str" cm="1">
        <f t="array" ref="K917">_xlfn.XLOOKUP(OrderData[[#This Row],[Customer ID]],Table2_1[[#All],[Customer ID]],Table2_1[[#All],[Loyalty Card]])</f>
        <v>Yes</v>
      </c>
      <c r="L917" s="2" t="str">
        <f>_xlfn.XLOOKUP(OrderData[[#This Row],[Product ID]],products!A:A,products!C:C)</f>
        <v>D</v>
      </c>
      <c r="M917" s="2">
        <f>_xlfn.XLOOKUP(OrderData[[#This Row],[Product ID]],products!A:A,products!D:D)</f>
        <v>2.5</v>
      </c>
    </row>
    <row r="918" spans="1:13" x14ac:dyDescent="0.25">
      <c r="A918" s="2" t="s">
        <v>1782</v>
      </c>
      <c r="B918" s="3">
        <v>44291</v>
      </c>
      <c r="C918" s="2" t="s">
        <v>1783</v>
      </c>
      <c r="D918" t="s">
        <v>64</v>
      </c>
      <c r="E918" s="2" t="str" cm="1">
        <f t="array" ref="E918">_xlfn.XLOOKUP(OrderData[[#This Row],[Customer ID]],Table2_1[[#All],[Customer ID]],Table2_1[[#All],[Customer Name]])</f>
        <v>Harland Trematick</v>
      </c>
      <c r="F918" s="2">
        <v>1</v>
      </c>
      <c r="G918" s="2" t="str">
        <f>VLOOKUP(OrderData[[#This Row],[Product ID]],products!A:B,2,0)</f>
        <v>Exc</v>
      </c>
      <c r="H918" s="2">
        <f>_xlfn.XLOOKUP(D918, products!A:A, products!E:E)</f>
        <v>3.645</v>
      </c>
      <c r="I918" s="2">
        <f>OrderData[[#This Row],[Quantity]]*OrderData[[#This Row],[Unit Price]]</f>
        <v>3.645</v>
      </c>
      <c r="J918" s="2" t="str">
        <f>_xlfn.XLOOKUP(OrderData[[#This Row],[Customer ID]],Table2_1[Customer ID],Table2_1[Country])</f>
        <v>Ireland</v>
      </c>
      <c r="K918" s="2" t="str" cm="1">
        <f t="array" ref="K918">_xlfn.XLOOKUP(OrderData[[#This Row],[Customer ID]],Table2_1[[#All],[Customer ID]],Table2_1[[#All],[Loyalty Card]])</f>
        <v>Yes</v>
      </c>
      <c r="L918" s="2" t="str">
        <f>_xlfn.XLOOKUP(OrderData[[#This Row],[Product ID]],products!A:A,products!C:C)</f>
        <v>D</v>
      </c>
      <c r="M918" s="2">
        <f>_xlfn.XLOOKUP(OrderData[[#This Row],[Product ID]],products!A:A,products!D:D)</f>
        <v>0.2</v>
      </c>
    </row>
    <row r="919" spans="1:13" x14ac:dyDescent="0.25">
      <c r="A919" s="2" t="s">
        <v>1784</v>
      </c>
      <c r="B919" s="3">
        <v>44573</v>
      </c>
      <c r="C919" s="2" t="s">
        <v>1785</v>
      </c>
      <c r="D919" t="s">
        <v>80</v>
      </c>
      <c r="E919" s="2" t="str" cm="1">
        <f t="array" ref="E919">_xlfn.XLOOKUP(OrderData[[#This Row],[Customer ID]],Table2_1[[#All],[Customer ID]],Table2_1[[#All],[Customer Name]])</f>
        <v>Chloris Sorrell</v>
      </c>
      <c r="F919" s="2">
        <v>1</v>
      </c>
      <c r="G919" s="2" t="str">
        <f>VLOOKUP(OrderData[[#This Row],[Product ID]],products!A:B,2,0)</f>
        <v>Ara</v>
      </c>
      <c r="H919" s="2">
        <f>_xlfn.XLOOKUP(D919, products!A:A, products!E:E)</f>
        <v>6.75</v>
      </c>
      <c r="I919" s="2">
        <f>OrderData[[#This Row],[Quantity]]*OrderData[[#This Row],[Unit Price]]</f>
        <v>6.75</v>
      </c>
      <c r="J919" s="2" t="str">
        <f>_xlfn.XLOOKUP(OrderData[[#This Row],[Customer ID]],Table2_1[Customer ID],Table2_1[Country])</f>
        <v>United Kingdom</v>
      </c>
      <c r="K919" s="2" t="str" cm="1">
        <f t="array" ref="K919">_xlfn.XLOOKUP(OrderData[[#This Row],[Customer ID]],Table2_1[[#All],[Customer ID]],Table2_1[[#All],[Loyalty Card]])</f>
        <v>No</v>
      </c>
      <c r="L919" s="2" t="str">
        <f>_xlfn.XLOOKUP(OrderData[[#This Row],[Product ID]],products!A:A,products!C:C)</f>
        <v>M</v>
      </c>
      <c r="M919" s="2">
        <f>_xlfn.XLOOKUP(OrderData[[#This Row],[Product ID]],products!A:A,products!D:D)</f>
        <v>0.5</v>
      </c>
    </row>
    <row r="920" spans="1:13" x14ac:dyDescent="0.25">
      <c r="A920" s="2" t="s">
        <v>1784</v>
      </c>
      <c r="B920" s="3">
        <v>44573</v>
      </c>
      <c r="C920" s="2" t="s">
        <v>1785</v>
      </c>
      <c r="D920" t="s">
        <v>29</v>
      </c>
      <c r="E920" s="2" t="str" cm="1">
        <f t="array" ref="E920">_xlfn.XLOOKUP(OrderData[[#This Row],[Customer ID]],Table2_1[[#All],[Customer ID]],Table2_1[[#All],[Customer Name]])</f>
        <v>Chloris Sorrell</v>
      </c>
      <c r="F920" s="2">
        <v>3</v>
      </c>
      <c r="G920" s="2" t="str">
        <f>VLOOKUP(OrderData[[#This Row],[Product ID]],products!A:B,2,0)</f>
        <v>Exc</v>
      </c>
      <c r="H920" s="2">
        <f>_xlfn.XLOOKUP(D920, products!A:A, products!E:E)</f>
        <v>7.29</v>
      </c>
      <c r="I920" s="2">
        <f>OrderData[[#This Row],[Quantity]]*OrderData[[#This Row],[Unit Price]]</f>
        <v>21.87</v>
      </c>
      <c r="J920" s="2" t="str">
        <f>_xlfn.XLOOKUP(OrderData[[#This Row],[Customer ID]],Table2_1[Customer ID],Table2_1[Country])</f>
        <v>United Kingdom</v>
      </c>
      <c r="K920" s="2" t="str" cm="1">
        <f t="array" ref="K920">_xlfn.XLOOKUP(OrderData[[#This Row],[Customer ID]],Table2_1[[#All],[Customer ID]],Table2_1[[#All],[Loyalty Card]])</f>
        <v>No</v>
      </c>
      <c r="L920" s="2" t="str">
        <f>_xlfn.XLOOKUP(OrderData[[#This Row],[Product ID]],products!A:A,products!C:C)</f>
        <v>D</v>
      </c>
      <c r="M920" s="2">
        <f>_xlfn.XLOOKUP(OrderData[[#This Row],[Product ID]],products!A:A,products!D:D)</f>
        <v>0.5</v>
      </c>
    </row>
    <row r="921" spans="1:13" x14ac:dyDescent="0.25">
      <c r="A921" s="2" t="s">
        <v>1786</v>
      </c>
      <c r="B921" s="3">
        <v>44181</v>
      </c>
      <c r="C921" s="2" t="s">
        <v>1787</v>
      </c>
      <c r="D921" t="s">
        <v>114</v>
      </c>
      <c r="E921" s="2" t="str" cm="1">
        <f t="array" ref="E921">_xlfn.XLOOKUP(OrderData[[#This Row],[Customer ID]],Table2_1[[#All],[Customer ID]],Table2_1[[#All],[Customer Name]])</f>
        <v>Quintina Heavyside</v>
      </c>
      <c r="F921" s="2">
        <v>5</v>
      </c>
      <c r="G921" s="2" t="str">
        <f>VLOOKUP(OrderData[[#This Row],[Product ID]],products!A:B,2,0)</f>
        <v>Rob</v>
      </c>
      <c r="H921" s="2">
        <f>_xlfn.XLOOKUP(D921, products!A:A, products!E:E)</f>
        <v>2.6849999999999996</v>
      </c>
      <c r="I921" s="2">
        <f>OrderData[[#This Row],[Quantity]]*OrderData[[#This Row],[Unit Price]]</f>
        <v>13.424999999999997</v>
      </c>
      <c r="J921" s="2" t="str">
        <f>_xlfn.XLOOKUP(OrderData[[#This Row],[Customer ID]],Table2_1[Customer ID],Table2_1[Country])</f>
        <v>United States</v>
      </c>
      <c r="K921" s="2" t="str" cm="1">
        <f t="array" ref="K921">_xlfn.XLOOKUP(OrderData[[#This Row],[Customer ID]],Table2_1[[#All],[Customer ID]],Table2_1[[#All],[Loyalty Card]])</f>
        <v>Yes</v>
      </c>
      <c r="L921" s="2" t="str">
        <f>_xlfn.XLOOKUP(OrderData[[#This Row],[Product ID]],products!A:A,products!C:C)</f>
        <v>D</v>
      </c>
      <c r="M921" s="2">
        <f>_xlfn.XLOOKUP(OrderData[[#This Row],[Product ID]],products!A:A,products!D:D)</f>
        <v>0.2</v>
      </c>
    </row>
    <row r="922" spans="1:13" x14ac:dyDescent="0.25">
      <c r="A922" s="2" t="s">
        <v>1788</v>
      </c>
      <c r="B922" s="3">
        <v>44711</v>
      </c>
      <c r="C922" s="2" t="s">
        <v>1789</v>
      </c>
      <c r="D922" t="s">
        <v>48</v>
      </c>
      <c r="E922" s="2" t="str" cm="1">
        <f t="array" ref="E922">_xlfn.XLOOKUP(OrderData[[#This Row],[Customer ID]],Table2_1[[#All],[Customer ID]],Table2_1[[#All],[Customer Name]])</f>
        <v>Hadley Reuven</v>
      </c>
      <c r="F922" s="2">
        <v>6</v>
      </c>
      <c r="G922" s="2" t="str">
        <f>VLOOKUP(OrderData[[#This Row],[Product ID]],products!A:B,2,0)</f>
        <v>Rob</v>
      </c>
      <c r="H922" s="2">
        <f>_xlfn.XLOOKUP(D922, products!A:A, products!E:E)</f>
        <v>20.584999999999997</v>
      </c>
      <c r="I922" s="2">
        <f>OrderData[[#This Row],[Quantity]]*OrderData[[#This Row],[Unit Price]]</f>
        <v>123.50999999999999</v>
      </c>
      <c r="J922" s="2" t="str">
        <f>_xlfn.XLOOKUP(OrderData[[#This Row],[Customer ID]],Table2_1[Customer ID],Table2_1[Country])</f>
        <v>United States</v>
      </c>
      <c r="K922" s="2" t="str" cm="1">
        <f t="array" ref="K922">_xlfn.XLOOKUP(OrderData[[#This Row],[Customer ID]],Table2_1[[#All],[Customer ID]],Table2_1[[#All],[Loyalty Card]])</f>
        <v>No</v>
      </c>
      <c r="L922" s="2" t="str">
        <f>_xlfn.XLOOKUP(OrderData[[#This Row],[Product ID]],products!A:A,products!C:C)</f>
        <v>D</v>
      </c>
      <c r="M922" s="2">
        <f>_xlfn.XLOOKUP(OrderData[[#This Row],[Product ID]],products!A:A,products!D:D)</f>
        <v>2.5</v>
      </c>
    </row>
    <row r="923" spans="1:13" x14ac:dyDescent="0.25">
      <c r="A923" s="2" t="s">
        <v>1790</v>
      </c>
      <c r="B923" s="3">
        <v>44509</v>
      </c>
      <c r="C923" s="2" t="s">
        <v>1791</v>
      </c>
      <c r="D923" t="s">
        <v>51</v>
      </c>
      <c r="E923" s="2" t="str" cm="1">
        <f t="array" ref="E923">_xlfn.XLOOKUP(OrderData[[#This Row],[Customer ID]],Table2_1[[#All],[Customer ID]],Table2_1[[#All],[Customer Name]])</f>
        <v>Mitch Attwool</v>
      </c>
      <c r="F923" s="2">
        <v>2</v>
      </c>
      <c r="G923" s="2" t="str">
        <f>VLOOKUP(OrderData[[#This Row],[Product ID]],products!A:B,2,0)</f>
        <v>Lib</v>
      </c>
      <c r="H923" s="2">
        <f>_xlfn.XLOOKUP(D923, products!A:A, products!E:E)</f>
        <v>3.8849999999999998</v>
      </c>
      <c r="I923" s="2">
        <f>OrderData[[#This Row],[Quantity]]*OrderData[[#This Row],[Unit Price]]</f>
        <v>7.77</v>
      </c>
      <c r="J923" s="2" t="str">
        <f>_xlfn.XLOOKUP(OrderData[[#This Row],[Customer ID]],Table2_1[Customer ID],Table2_1[Country])</f>
        <v>United States</v>
      </c>
      <c r="K923" s="2" t="str" cm="1">
        <f t="array" ref="K923">_xlfn.XLOOKUP(OrderData[[#This Row],[Customer ID]],Table2_1[[#All],[Customer ID]],Table2_1[[#All],[Loyalty Card]])</f>
        <v>No</v>
      </c>
      <c r="L923" s="2" t="str">
        <f>_xlfn.XLOOKUP(OrderData[[#This Row],[Product ID]],products!A:A,products!C:C)</f>
        <v>D</v>
      </c>
      <c r="M923" s="2">
        <f>_xlfn.XLOOKUP(OrderData[[#This Row],[Product ID]],products!A:A,products!D:D)</f>
        <v>0.2</v>
      </c>
    </row>
    <row r="924" spans="1:13" x14ac:dyDescent="0.25">
      <c r="A924" s="2" t="s">
        <v>1792</v>
      </c>
      <c r="B924" s="3">
        <v>44659</v>
      </c>
      <c r="C924" s="2" t="s">
        <v>1793</v>
      </c>
      <c r="D924" t="s">
        <v>74</v>
      </c>
      <c r="E924" s="2" t="str" cm="1">
        <f t="array" ref="E924">_xlfn.XLOOKUP(OrderData[[#This Row],[Customer ID]],Table2_1[[#All],[Customer ID]],Table2_1[[#All],[Customer Name]])</f>
        <v>Charin Maplethorp</v>
      </c>
      <c r="F924" s="2">
        <v>6</v>
      </c>
      <c r="G924" s="2" t="str">
        <f>VLOOKUP(OrderData[[#This Row],[Product ID]],products!A:B,2,0)</f>
        <v>Ara</v>
      </c>
      <c r="H924" s="2">
        <f>_xlfn.XLOOKUP(D924, products!A:A, products!E:E)</f>
        <v>11.25</v>
      </c>
      <c r="I924" s="2">
        <f>OrderData[[#This Row],[Quantity]]*OrderData[[#This Row],[Unit Price]]</f>
        <v>67.5</v>
      </c>
      <c r="J924" s="2" t="str">
        <f>_xlfn.XLOOKUP(OrderData[[#This Row],[Customer ID]],Table2_1[Customer ID],Table2_1[Country])</f>
        <v>United States</v>
      </c>
      <c r="K924" s="2" t="str" cm="1">
        <f t="array" ref="K924">_xlfn.XLOOKUP(OrderData[[#This Row],[Customer ID]],Table2_1[[#All],[Customer ID]],Table2_1[[#All],[Loyalty Card]])</f>
        <v>Yes</v>
      </c>
      <c r="L924" s="2" t="str">
        <f>_xlfn.XLOOKUP(OrderData[[#This Row],[Product ID]],products!A:A,products!C:C)</f>
        <v>M</v>
      </c>
      <c r="M924" s="2">
        <f>_xlfn.XLOOKUP(OrderData[[#This Row],[Product ID]],products!A:A,products!D:D)</f>
        <v>1</v>
      </c>
    </row>
    <row r="925" spans="1:13" x14ac:dyDescent="0.25">
      <c r="A925" s="2" t="s">
        <v>1794</v>
      </c>
      <c r="B925" s="3">
        <v>43746</v>
      </c>
      <c r="C925" s="2" t="s">
        <v>1795</v>
      </c>
      <c r="D925" t="s">
        <v>543</v>
      </c>
      <c r="E925" s="2" t="str" cm="1">
        <f t="array" ref="E925">_xlfn.XLOOKUP(OrderData[[#This Row],[Customer ID]],Table2_1[[#All],[Customer ID]],Table2_1[[#All],[Customer Name]])</f>
        <v>Goldie Wynes</v>
      </c>
      <c r="F925" s="2">
        <v>1</v>
      </c>
      <c r="G925" s="2" t="str">
        <f>VLOOKUP(OrderData[[#This Row],[Product ID]],products!A:B,2,0)</f>
        <v>Exc</v>
      </c>
      <c r="H925" s="2">
        <f>_xlfn.XLOOKUP(D925, products!A:A, products!E:E)</f>
        <v>27.945</v>
      </c>
      <c r="I925" s="2">
        <f>OrderData[[#This Row],[Quantity]]*OrderData[[#This Row],[Unit Price]]</f>
        <v>27.945</v>
      </c>
      <c r="J925" s="2" t="str">
        <f>_xlfn.XLOOKUP(OrderData[[#This Row],[Customer ID]],Table2_1[Customer ID],Table2_1[Country])</f>
        <v>United States</v>
      </c>
      <c r="K925" s="2" t="str" cm="1">
        <f t="array" ref="K925">_xlfn.XLOOKUP(OrderData[[#This Row],[Customer ID]],Table2_1[[#All],[Customer ID]],Table2_1[[#All],[Loyalty Card]])</f>
        <v>No</v>
      </c>
      <c r="L925" s="2" t="str">
        <f>_xlfn.XLOOKUP(OrderData[[#This Row],[Product ID]],products!A:A,products!C:C)</f>
        <v>D</v>
      </c>
      <c r="M925" s="2">
        <f>_xlfn.XLOOKUP(OrderData[[#This Row],[Product ID]],products!A:A,products!D:D)</f>
        <v>2.5</v>
      </c>
    </row>
    <row r="926" spans="1:13" x14ac:dyDescent="0.25">
      <c r="A926" s="2" t="s">
        <v>1796</v>
      </c>
      <c r="B926" s="3">
        <v>44451</v>
      </c>
      <c r="C926" s="2" t="s">
        <v>1797</v>
      </c>
      <c r="D926" t="s">
        <v>217</v>
      </c>
      <c r="E926" s="2" t="str" cm="1">
        <f t="array" ref="E926">_xlfn.XLOOKUP(OrderData[[#This Row],[Customer ID]],Table2_1[[#All],[Customer ID]],Table2_1[[#All],[Customer Name]])</f>
        <v>Celie MacCourt</v>
      </c>
      <c r="F926" s="2">
        <v>3</v>
      </c>
      <c r="G926" s="2" t="str">
        <f>VLOOKUP(OrderData[[#This Row],[Product ID]],products!A:B,2,0)</f>
        <v>Ara</v>
      </c>
      <c r="H926" s="2">
        <f>_xlfn.XLOOKUP(D926, products!A:A, products!E:E)</f>
        <v>29.784999999999997</v>
      </c>
      <c r="I926" s="2">
        <f>OrderData[[#This Row],[Quantity]]*OrderData[[#This Row],[Unit Price]]</f>
        <v>89.35499999999999</v>
      </c>
      <c r="J926" s="2" t="str">
        <f>_xlfn.XLOOKUP(OrderData[[#This Row],[Customer ID]],Table2_1[Customer ID],Table2_1[Country])</f>
        <v>United States</v>
      </c>
      <c r="K926" s="2" t="str" cm="1">
        <f t="array" ref="K926">_xlfn.XLOOKUP(OrderData[[#This Row],[Customer ID]],Table2_1[[#All],[Customer ID]],Table2_1[[#All],[Loyalty Card]])</f>
        <v>No</v>
      </c>
      <c r="L926" s="2" t="str">
        <f>_xlfn.XLOOKUP(OrderData[[#This Row],[Product ID]],products!A:A,products!C:C)</f>
        <v>L</v>
      </c>
      <c r="M926" s="2">
        <f>_xlfn.XLOOKUP(OrderData[[#This Row],[Product ID]],products!A:A,products!D:D)</f>
        <v>2.5</v>
      </c>
    </row>
    <row r="927" spans="1:13" x14ac:dyDescent="0.25">
      <c r="A927" s="2" t="s">
        <v>1798</v>
      </c>
      <c r="B927" s="3">
        <v>44770</v>
      </c>
      <c r="C927" s="2" t="s">
        <v>1742</v>
      </c>
      <c r="D927" t="s">
        <v>80</v>
      </c>
      <c r="E927" s="2" t="str" cm="1">
        <f t="array" ref="E927">_xlfn.XLOOKUP(OrderData[[#This Row],[Customer ID]],Table2_1[[#All],[Customer ID]],Table2_1[[#All],[Customer Name]])</f>
        <v>Derick Snow</v>
      </c>
      <c r="F927" s="2">
        <v>3</v>
      </c>
      <c r="G927" s="2" t="str">
        <f>VLOOKUP(OrderData[[#This Row],[Product ID]],products!A:B,2,0)</f>
        <v>Ara</v>
      </c>
      <c r="H927" s="2">
        <f>_xlfn.XLOOKUP(D927, products!A:A, products!E:E)</f>
        <v>6.75</v>
      </c>
      <c r="I927" s="2">
        <f>OrderData[[#This Row],[Quantity]]*OrderData[[#This Row],[Unit Price]]</f>
        <v>20.25</v>
      </c>
      <c r="J927" s="2" t="str">
        <f>_xlfn.XLOOKUP(OrderData[[#This Row],[Customer ID]],Table2_1[Customer ID],Table2_1[Country])</f>
        <v>United States</v>
      </c>
      <c r="K927" s="2" t="str" cm="1">
        <f t="array" ref="K927">_xlfn.XLOOKUP(OrderData[[#This Row],[Customer ID]],Table2_1[[#All],[Customer ID]],Table2_1[[#All],[Loyalty Card]])</f>
        <v>No</v>
      </c>
      <c r="L927" s="2" t="str">
        <f>_xlfn.XLOOKUP(OrderData[[#This Row],[Product ID]],products!A:A,products!C:C)</f>
        <v>M</v>
      </c>
      <c r="M927" s="2">
        <f>_xlfn.XLOOKUP(OrderData[[#This Row],[Product ID]],products!A:A,products!D:D)</f>
        <v>0.5</v>
      </c>
    </row>
    <row r="928" spans="1:13" x14ac:dyDescent="0.25">
      <c r="A928" s="2" t="s">
        <v>1799</v>
      </c>
      <c r="B928" s="3">
        <v>44012</v>
      </c>
      <c r="C928" s="2" t="s">
        <v>1800</v>
      </c>
      <c r="D928" t="s">
        <v>80</v>
      </c>
      <c r="E928" s="2" t="str" cm="1">
        <f t="array" ref="E928">_xlfn.XLOOKUP(OrderData[[#This Row],[Customer ID]],Table2_1[[#All],[Customer ID]],Table2_1[[#All],[Customer Name]])</f>
        <v>Evy Wilsone</v>
      </c>
      <c r="F928" s="2">
        <v>5</v>
      </c>
      <c r="G928" s="2" t="str">
        <f>VLOOKUP(OrderData[[#This Row],[Product ID]],products!A:B,2,0)</f>
        <v>Ara</v>
      </c>
      <c r="H928" s="2">
        <f>_xlfn.XLOOKUP(D928, products!A:A, products!E:E)</f>
        <v>6.75</v>
      </c>
      <c r="I928" s="2">
        <f>OrderData[[#This Row],[Quantity]]*OrderData[[#This Row],[Unit Price]]</f>
        <v>33.75</v>
      </c>
      <c r="J928" s="2" t="str">
        <f>_xlfn.XLOOKUP(OrderData[[#This Row],[Customer ID]],Table2_1[Customer ID],Table2_1[Country])</f>
        <v>United States</v>
      </c>
      <c r="K928" s="2" t="str" cm="1">
        <f t="array" ref="K928">_xlfn.XLOOKUP(OrderData[[#This Row],[Customer ID]],Table2_1[[#All],[Customer ID]],Table2_1[[#All],[Loyalty Card]])</f>
        <v>Yes</v>
      </c>
      <c r="L928" s="2" t="str">
        <f>_xlfn.XLOOKUP(OrderData[[#This Row],[Product ID]],products!A:A,products!C:C)</f>
        <v>M</v>
      </c>
      <c r="M928" s="2">
        <f>_xlfn.XLOOKUP(OrderData[[#This Row],[Product ID]],products!A:A,products!D:D)</f>
        <v>0.5</v>
      </c>
    </row>
    <row r="929" spans="1:13" x14ac:dyDescent="0.25">
      <c r="A929" s="2" t="s">
        <v>1801</v>
      </c>
      <c r="B929" s="3">
        <v>43474</v>
      </c>
      <c r="C929" s="2" t="s">
        <v>1802</v>
      </c>
      <c r="D929" t="s">
        <v>543</v>
      </c>
      <c r="E929" s="2" t="str" cm="1">
        <f t="array" ref="E929">_xlfn.XLOOKUP(OrderData[[#This Row],[Customer ID]],Table2_1[[#All],[Customer ID]],Table2_1[[#All],[Customer Name]])</f>
        <v>Dolores Duffie</v>
      </c>
      <c r="F929" s="2">
        <v>4</v>
      </c>
      <c r="G929" s="2" t="str">
        <f>VLOOKUP(OrderData[[#This Row],[Product ID]],products!A:B,2,0)</f>
        <v>Exc</v>
      </c>
      <c r="H929" s="2">
        <f>_xlfn.XLOOKUP(D929, products!A:A, products!E:E)</f>
        <v>27.945</v>
      </c>
      <c r="I929" s="2">
        <f>OrderData[[#This Row],[Quantity]]*OrderData[[#This Row],[Unit Price]]</f>
        <v>111.78</v>
      </c>
      <c r="J929" s="2" t="str">
        <f>_xlfn.XLOOKUP(OrderData[[#This Row],[Customer ID]],Table2_1[Customer ID],Table2_1[Country])</f>
        <v>United States</v>
      </c>
      <c r="K929" s="2" t="str" cm="1">
        <f t="array" ref="K929">_xlfn.XLOOKUP(OrderData[[#This Row],[Customer ID]],Table2_1[[#All],[Customer ID]],Table2_1[[#All],[Loyalty Card]])</f>
        <v>No</v>
      </c>
      <c r="L929" s="2" t="str">
        <f>_xlfn.XLOOKUP(OrderData[[#This Row],[Product ID]],products!A:A,products!C:C)</f>
        <v>D</v>
      </c>
      <c r="M929" s="2">
        <f>_xlfn.XLOOKUP(OrderData[[#This Row],[Product ID]],products!A:A,products!D:D)</f>
        <v>2.5</v>
      </c>
    </row>
    <row r="930" spans="1:13" x14ac:dyDescent="0.25">
      <c r="A930" s="2" t="s">
        <v>1803</v>
      </c>
      <c r="B930" s="3">
        <v>44754</v>
      </c>
      <c r="C930" s="2" t="s">
        <v>1804</v>
      </c>
      <c r="D930" t="s">
        <v>125</v>
      </c>
      <c r="E930" s="2" t="str" cm="1">
        <f t="array" ref="E930">_xlfn.XLOOKUP(OrderData[[#This Row],[Customer ID]],Table2_1[[#All],[Customer ID]],Table2_1[[#All],[Customer Name]])</f>
        <v>Mathilda Matiasek</v>
      </c>
      <c r="F930" s="2">
        <v>2</v>
      </c>
      <c r="G930" s="2" t="str">
        <f>VLOOKUP(OrderData[[#This Row],[Product ID]],products!A:B,2,0)</f>
        <v>Exc</v>
      </c>
      <c r="H930" s="2">
        <f>_xlfn.XLOOKUP(D930, products!A:A, products!E:E)</f>
        <v>31.624999999999996</v>
      </c>
      <c r="I930" s="2">
        <f>OrderData[[#This Row],[Quantity]]*OrderData[[#This Row],[Unit Price]]</f>
        <v>63.249999999999993</v>
      </c>
      <c r="J930" s="2" t="str">
        <f>_xlfn.XLOOKUP(OrderData[[#This Row],[Customer ID]],Table2_1[Customer ID],Table2_1[Country])</f>
        <v>United States</v>
      </c>
      <c r="K930" s="2" t="str" cm="1">
        <f t="array" ref="K930">_xlfn.XLOOKUP(OrderData[[#This Row],[Customer ID]],Table2_1[[#All],[Customer ID]],Table2_1[[#All],[Loyalty Card]])</f>
        <v>Yes</v>
      </c>
      <c r="L930" s="2" t="str">
        <f>_xlfn.XLOOKUP(OrderData[[#This Row],[Product ID]],products!A:A,products!C:C)</f>
        <v>M</v>
      </c>
      <c r="M930" s="2">
        <f>_xlfn.XLOOKUP(OrderData[[#This Row],[Product ID]],products!A:A,products!D:D)</f>
        <v>2.5</v>
      </c>
    </row>
    <row r="931" spans="1:13" x14ac:dyDescent="0.25">
      <c r="A931" s="2" t="s">
        <v>1805</v>
      </c>
      <c r="B931" s="3">
        <v>44165</v>
      </c>
      <c r="C931" s="2" t="s">
        <v>1806</v>
      </c>
      <c r="D931" t="s">
        <v>267</v>
      </c>
      <c r="E931" s="2" t="str" cm="1">
        <f t="array" ref="E931">_xlfn.XLOOKUP(OrderData[[#This Row],[Customer ID]],Table2_1[[#All],[Customer ID]],Table2_1[[#All],[Customer Name]])</f>
        <v>Jarred Camillo</v>
      </c>
      <c r="F931" s="2">
        <v>2</v>
      </c>
      <c r="G931" s="2" t="str">
        <f>VLOOKUP(OrderData[[#This Row],[Product ID]],products!A:B,2,0)</f>
        <v>Exc</v>
      </c>
      <c r="H931" s="2">
        <f>_xlfn.XLOOKUP(D931, products!A:A, products!E:E)</f>
        <v>4.4550000000000001</v>
      </c>
      <c r="I931" s="2">
        <f>OrderData[[#This Row],[Quantity]]*OrderData[[#This Row],[Unit Price]]</f>
        <v>8.91</v>
      </c>
      <c r="J931" s="2" t="str">
        <f>_xlfn.XLOOKUP(OrderData[[#This Row],[Customer ID]],Table2_1[Customer ID],Table2_1[Country])</f>
        <v>United States</v>
      </c>
      <c r="K931" s="2" t="str" cm="1">
        <f t="array" ref="K931">_xlfn.XLOOKUP(OrderData[[#This Row],[Customer ID]],Table2_1[[#All],[Customer ID]],Table2_1[[#All],[Loyalty Card]])</f>
        <v>Yes</v>
      </c>
      <c r="L931" s="2" t="str">
        <f>_xlfn.XLOOKUP(OrderData[[#This Row],[Product ID]],products!A:A,products!C:C)</f>
        <v>L</v>
      </c>
      <c r="M931" s="2">
        <f>_xlfn.XLOOKUP(OrderData[[#This Row],[Product ID]],products!A:A,products!D:D)</f>
        <v>0.2</v>
      </c>
    </row>
    <row r="932" spans="1:13" x14ac:dyDescent="0.25">
      <c r="A932" s="2" t="s">
        <v>1807</v>
      </c>
      <c r="B932" s="3">
        <v>43546</v>
      </c>
      <c r="C932" s="2" t="s">
        <v>1808</v>
      </c>
      <c r="D932" t="s">
        <v>258</v>
      </c>
      <c r="E932" s="2" t="str" cm="1">
        <f t="array" ref="E932">_xlfn.XLOOKUP(OrderData[[#This Row],[Customer ID]],Table2_1[[#All],[Customer ID]],Table2_1[[#All],[Customer Name]])</f>
        <v>Kameko Philbrick</v>
      </c>
      <c r="F932" s="2">
        <v>1</v>
      </c>
      <c r="G932" s="2" t="str">
        <f>VLOOKUP(OrderData[[#This Row],[Product ID]],products!A:B,2,0)</f>
        <v>Exc</v>
      </c>
      <c r="H932" s="2">
        <f>_xlfn.XLOOKUP(D932, products!A:A, products!E:E)</f>
        <v>12.15</v>
      </c>
      <c r="I932" s="2">
        <f>OrderData[[#This Row],[Quantity]]*OrderData[[#This Row],[Unit Price]]</f>
        <v>12.15</v>
      </c>
      <c r="J932" s="2" t="str">
        <f>_xlfn.XLOOKUP(OrderData[[#This Row],[Customer ID]],Table2_1[Customer ID],Table2_1[Country])</f>
        <v>United States</v>
      </c>
      <c r="K932" s="2" t="str" cm="1">
        <f t="array" ref="K932">_xlfn.XLOOKUP(OrderData[[#This Row],[Customer ID]],Table2_1[[#All],[Customer ID]],Table2_1[[#All],[Loyalty Card]])</f>
        <v>Yes</v>
      </c>
      <c r="L932" s="2" t="str">
        <f>_xlfn.XLOOKUP(OrderData[[#This Row],[Product ID]],products!A:A,products!C:C)</f>
        <v>D</v>
      </c>
      <c r="M932" s="2">
        <f>_xlfn.XLOOKUP(OrderData[[#This Row],[Product ID]],products!A:A,products!D:D)</f>
        <v>1</v>
      </c>
    </row>
    <row r="933" spans="1:13" x14ac:dyDescent="0.25">
      <c r="A933" s="2" t="s">
        <v>1809</v>
      </c>
      <c r="B933" s="3">
        <v>44607</v>
      </c>
      <c r="C933" s="2" t="s">
        <v>1810</v>
      </c>
      <c r="D933" t="s">
        <v>85</v>
      </c>
      <c r="E933" s="2" t="str" cm="1">
        <f t="array" ref="E933">_xlfn.XLOOKUP(OrderData[[#This Row],[Customer ID]],Table2_1[[#All],[Customer ID]],Table2_1[[#All],[Customer Name]])</f>
        <v>Mallory Shrimpling</v>
      </c>
      <c r="F933" s="2">
        <v>4</v>
      </c>
      <c r="G933" s="2" t="str">
        <f>VLOOKUP(OrderData[[#This Row],[Product ID]],products!A:B,2,0)</f>
        <v>Ara</v>
      </c>
      <c r="H933" s="2">
        <f>_xlfn.XLOOKUP(D933, products!A:A, products!E:E)</f>
        <v>5.97</v>
      </c>
      <c r="I933" s="2">
        <f>OrderData[[#This Row],[Quantity]]*OrderData[[#This Row],[Unit Price]]</f>
        <v>23.88</v>
      </c>
      <c r="J933" s="2" t="str">
        <f>_xlfn.XLOOKUP(OrderData[[#This Row],[Customer ID]],Table2_1[Customer ID],Table2_1[Country])</f>
        <v>United States</v>
      </c>
      <c r="K933" s="2" t="str" cm="1">
        <f t="array" ref="K933">_xlfn.XLOOKUP(OrderData[[#This Row],[Customer ID]],Table2_1[[#All],[Customer ID]],Table2_1[[#All],[Loyalty Card]])</f>
        <v>Yes</v>
      </c>
      <c r="L933" s="2" t="str">
        <f>_xlfn.XLOOKUP(OrderData[[#This Row],[Product ID]],products!A:A,products!C:C)</f>
        <v>D</v>
      </c>
      <c r="M933" s="2">
        <f>_xlfn.XLOOKUP(OrderData[[#This Row],[Product ID]],products!A:A,products!D:D)</f>
        <v>0.5</v>
      </c>
    </row>
    <row r="934" spans="1:13" x14ac:dyDescent="0.25">
      <c r="A934" s="2" t="s">
        <v>1811</v>
      </c>
      <c r="B934" s="3">
        <v>44117</v>
      </c>
      <c r="C934" s="2" t="s">
        <v>1812</v>
      </c>
      <c r="D934" t="s">
        <v>22</v>
      </c>
      <c r="E934" s="2" t="str" cm="1">
        <f t="array" ref="E934">_xlfn.XLOOKUP(OrderData[[#This Row],[Customer ID]],Table2_1[[#All],[Customer ID]],Table2_1[[#All],[Customer Name]])</f>
        <v>Barnett Sillis</v>
      </c>
      <c r="F934" s="2">
        <v>4</v>
      </c>
      <c r="G934" s="2" t="str">
        <f>VLOOKUP(OrderData[[#This Row],[Product ID]],products!A:B,2,0)</f>
        <v>Exc</v>
      </c>
      <c r="H934" s="2">
        <f>_xlfn.XLOOKUP(D934, products!A:A, products!E:E)</f>
        <v>13.75</v>
      </c>
      <c r="I934" s="2">
        <f>OrderData[[#This Row],[Quantity]]*OrderData[[#This Row],[Unit Price]]</f>
        <v>55</v>
      </c>
      <c r="J934" s="2" t="str">
        <f>_xlfn.XLOOKUP(OrderData[[#This Row],[Customer ID]],Table2_1[Customer ID],Table2_1[Country])</f>
        <v>United States</v>
      </c>
      <c r="K934" s="2" t="str" cm="1">
        <f t="array" ref="K934">_xlfn.XLOOKUP(OrderData[[#This Row],[Customer ID]],Table2_1[[#All],[Customer ID]],Table2_1[[#All],[Loyalty Card]])</f>
        <v>No</v>
      </c>
      <c r="L934" s="2" t="str">
        <f>_xlfn.XLOOKUP(OrderData[[#This Row],[Product ID]],products!A:A,products!C:C)</f>
        <v>M</v>
      </c>
      <c r="M934" s="2">
        <f>_xlfn.XLOOKUP(OrderData[[#This Row],[Product ID]],products!A:A,products!D:D)</f>
        <v>1</v>
      </c>
    </row>
    <row r="935" spans="1:13" x14ac:dyDescent="0.25">
      <c r="A935" s="2" t="s">
        <v>1813</v>
      </c>
      <c r="B935" s="3">
        <v>44557</v>
      </c>
      <c r="C935" s="2" t="s">
        <v>1814</v>
      </c>
      <c r="D935" t="s">
        <v>192</v>
      </c>
      <c r="E935" s="2" t="str" cm="1">
        <f t="array" ref="E935">_xlfn.XLOOKUP(OrderData[[#This Row],[Customer ID]],Table2_1[[#All],[Customer ID]],Table2_1[[#All],[Customer Name]])</f>
        <v>Brenn Dundredge</v>
      </c>
      <c r="F935" s="2">
        <v>3</v>
      </c>
      <c r="G935" s="2" t="str">
        <f>VLOOKUP(OrderData[[#This Row],[Product ID]],products!A:B,2,0)</f>
        <v>Rob</v>
      </c>
      <c r="H935" s="2">
        <f>_xlfn.XLOOKUP(D935, products!A:A, products!E:E)</f>
        <v>8.9499999999999993</v>
      </c>
      <c r="I935" s="2">
        <f>OrderData[[#This Row],[Quantity]]*OrderData[[#This Row],[Unit Price]]</f>
        <v>26.849999999999998</v>
      </c>
      <c r="J935" s="2" t="str">
        <f>_xlfn.XLOOKUP(OrderData[[#This Row],[Customer ID]],Table2_1[Customer ID],Table2_1[Country])</f>
        <v>United States</v>
      </c>
      <c r="K935" s="2" t="str" cm="1">
        <f t="array" ref="K935">_xlfn.XLOOKUP(OrderData[[#This Row],[Customer ID]],Table2_1[[#All],[Customer ID]],Table2_1[[#All],[Loyalty Card]])</f>
        <v>Yes</v>
      </c>
      <c r="L935" s="2" t="str">
        <f>_xlfn.XLOOKUP(OrderData[[#This Row],[Product ID]],products!A:A,products!C:C)</f>
        <v>D</v>
      </c>
      <c r="M935" s="2">
        <f>_xlfn.XLOOKUP(OrderData[[#This Row],[Product ID]],products!A:A,products!D:D)</f>
        <v>1</v>
      </c>
    </row>
    <row r="936" spans="1:13" x14ac:dyDescent="0.25">
      <c r="A936" s="2" t="s">
        <v>1815</v>
      </c>
      <c r="B936" s="3">
        <v>44409</v>
      </c>
      <c r="C936" s="2" t="s">
        <v>1816</v>
      </c>
      <c r="D936" t="s">
        <v>54</v>
      </c>
      <c r="E936" s="2" t="str" cm="1">
        <f t="array" ref="E936">_xlfn.XLOOKUP(OrderData[[#This Row],[Customer ID]],Table2_1[[#All],[Customer ID]],Table2_1[[#All],[Customer Name]])</f>
        <v>Read Cutts</v>
      </c>
      <c r="F936" s="2">
        <v>5</v>
      </c>
      <c r="G936" s="2" t="str">
        <f>VLOOKUP(OrderData[[#This Row],[Product ID]],products!A:B,2,0)</f>
        <v>Rob</v>
      </c>
      <c r="H936" s="2">
        <f>_xlfn.XLOOKUP(D936, products!A:A, products!E:E)</f>
        <v>22.884999999999998</v>
      </c>
      <c r="I936" s="2">
        <f>OrderData[[#This Row],[Quantity]]*OrderData[[#This Row],[Unit Price]]</f>
        <v>114.42499999999998</v>
      </c>
      <c r="J936" s="2" t="str">
        <f>_xlfn.XLOOKUP(OrderData[[#This Row],[Customer ID]],Table2_1[Customer ID],Table2_1[Country])</f>
        <v>United States</v>
      </c>
      <c r="K936" s="2" t="str" cm="1">
        <f t="array" ref="K936">_xlfn.XLOOKUP(OrderData[[#This Row],[Customer ID]],Table2_1[[#All],[Customer ID]],Table2_1[[#All],[Loyalty Card]])</f>
        <v>No</v>
      </c>
      <c r="L936" s="2" t="str">
        <f>_xlfn.XLOOKUP(OrderData[[#This Row],[Product ID]],products!A:A,products!C:C)</f>
        <v>M</v>
      </c>
      <c r="M936" s="2">
        <f>_xlfn.XLOOKUP(OrderData[[#This Row],[Product ID]],products!A:A,products!D:D)</f>
        <v>2.5</v>
      </c>
    </row>
    <row r="937" spans="1:13" x14ac:dyDescent="0.25">
      <c r="A937" s="2" t="s">
        <v>1817</v>
      </c>
      <c r="B937" s="3">
        <v>44153</v>
      </c>
      <c r="C937" s="2" t="s">
        <v>1818</v>
      </c>
      <c r="D937" t="s">
        <v>184</v>
      </c>
      <c r="E937" s="2" t="str" cm="1">
        <f t="array" ref="E937">_xlfn.XLOOKUP(OrderData[[#This Row],[Customer ID]],Table2_1[[#All],[Customer ID]],Table2_1[[#All],[Customer Name]])</f>
        <v>Michale Delves</v>
      </c>
      <c r="F937" s="2">
        <v>6</v>
      </c>
      <c r="G937" s="2" t="str">
        <f>VLOOKUP(OrderData[[#This Row],[Product ID]],products!A:B,2,0)</f>
        <v>Ara</v>
      </c>
      <c r="H937" s="2">
        <f>_xlfn.XLOOKUP(D937, products!A:A, products!E:E)</f>
        <v>25.874999999999996</v>
      </c>
      <c r="I937" s="2">
        <f>OrderData[[#This Row],[Quantity]]*OrderData[[#This Row],[Unit Price]]</f>
        <v>155.24999999999997</v>
      </c>
      <c r="J937" s="2" t="str">
        <f>_xlfn.XLOOKUP(OrderData[[#This Row],[Customer ID]],Table2_1[Customer ID],Table2_1[Country])</f>
        <v>United States</v>
      </c>
      <c r="K937" s="2" t="str" cm="1">
        <f t="array" ref="K937">_xlfn.XLOOKUP(OrderData[[#This Row],[Customer ID]],Table2_1[[#All],[Customer ID]],Table2_1[[#All],[Loyalty Card]])</f>
        <v>Yes</v>
      </c>
      <c r="L937" s="2" t="str">
        <f>_xlfn.XLOOKUP(OrderData[[#This Row],[Product ID]],products!A:A,products!C:C)</f>
        <v>M</v>
      </c>
      <c r="M937" s="2">
        <f>_xlfn.XLOOKUP(OrderData[[#This Row],[Product ID]],products!A:A,products!D:D)</f>
        <v>2.5</v>
      </c>
    </row>
    <row r="938" spans="1:13" x14ac:dyDescent="0.25">
      <c r="A938" s="2" t="s">
        <v>1819</v>
      </c>
      <c r="B938" s="3">
        <v>44493</v>
      </c>
      <c r="C938" s="2" t="s">
        <v>1820</v>
      </c>
      <c r="D938" t="s">
        <v>136</v>
      </c>
      <c r="E938" s="2" t="str" cm="1">
        <f t="array" ref="E938">_xlfn.XLOOKUP(OrderData[[#This Row],[Customer ID]],Table2_1[[#All],[Customer ID]],Table2_1[[#All],[Customer Name]])</f>
        <v>Devland Gritton</v>
      </c>
      <c r="F938" s="2">
        <v>3</v>
      </c>
      <c r="G938" s="2" t="str">
        <f>VLOOKUP(OrderData[[#This Row],[Product ID]],products!A:B,2,0)</f>
        <v>Lib</v>
      </c>
      <c r="H938" s="2">
        <f>_xlfn.XLOOKUP(D938, products!A:A, products!E:E)</f>
        <v>7.77</v>
      </c>
      <c r="I938" s="2">
        <f>OrderData[[#This Row],[Quantity]]*OrderData[[#This Row],[Unit Price]]</f>
        <v>23.31</v>
      </c>
      <c r="J938" s="2" t="str">
        <f>_xlfn.XLOOKUP(OrderData[[#This Row],[Customer ID]],Table2_1[Customer ID],Table2_1[Country])</f>
        <v>United States</v>
      </c>
      <c r="K938" s="2" t="str" cm="1">
        <f t="array" ref="K938">_xlfn.XLOOKUP(OrderData[[#This Row],[Customer ID]],Table2_1[[#All],[Customer ID]],Table2_1[[#All],[Loyalty Card]])</f>
        <v>Yes</v>
      </c>
      <c r="L938" s="2" t="str">
        <f>_xlfn.XLOOKUP(OrderData[[#This Row],[Product ID]],products!A:A,products!C:C)</f>
        <v>D</v>
      </c>
      <c r="M938" s="2">
        <f>_xlfn.XLOOKUP(OrderData[[#This Row],[Product ID]],products!A:A,products!D:D)</f>
        <v>0.5</v>
      </c>
    </row>
    <row r="939" spans="1:13" x14ac:dyDescent="0.25">
      <c r="A939" s="2" t="s">
        <v>1819</v>
      </c>
      <c r="B939" s="3">
        <v>44493</v>
      </c>
      <c r="C939" s="2" t="s">
        <v>1820</v>
      </c>
      <c r="D939" t="s">
        <v>54</v>
      </c>
      <c r="E939" s="2" t="str" cm="1">
        <f t="array" ref="E939">_xlfn.XLOOKUP(OrderData[[#This Row],[Customer ID]],Table2_1[[#All],[Customer ID]],Table2_1[[#All],[Customer Name]])</f>
        <v>Devland Gritton</v>
      </c>
      <c r="F939" s="2">
        <v>4</v>
      </c>
      <c r="G939" s="2" t="str">
        <f>VLOOKUP(OrderData[[#This Row],[Product ID]],products!A:B,2,0)</f>
        <v>Rob</v>
      </c>
      <c r="H939" s="2">
        <f>_xlfn.XLOOKUP(D939, products!A:A, products!E:E)</f>
        <v>22.884999999999998</v>
      </c>
      <c r="I939" s="2">
        <f>OrderData[[#This Row],[Quantity]]*OrderData[[#This Row],[Unit Price]]</f>
        <v>91.539999999999992</v>
      </c>
      <c r="J939" s="2" t="str">
        <f>_xlfn.XLOOKUP(OrderData[[#This Row],[Customer ID]],Table2_1[Customer ID],Table2_1[Country])</f>
        <v>United States</v>
      </c>
      <c r="K939" s="2" t="str" cm="1">
        <f t="array" ref="K939">_xlfn.XLOOKUP(OrderData[[#This Row],[Customer ID]],Table2_1[[#All],[Customer ID]],Table2_1[[#All],[Loyalty Card]])</f>
        <v>Yes</v>
      </c>
      <c r="L939" s="2" t="str">
        <f>_xlfn.XLOOKUP(OrderData[[#This Row],[Product ID]],products!A:A,products!C:C)</f>
        <v>M</v>
      </c>
      <c r="M939" s="2">
        <f>_xlfn.XLOOKUP(OrderData[[#This Row],[Product ID]],products!A:A,products!D:D)</f>
        <v>2.5</v>
      </c>
    </row>
    <row r="940" spans="1:13" x14ac:dyDescent="0.25">
      <c r="A940" s="2" t="s">
        <v>1821</v>
      </c>
      <c r="B940" s="3">
        <v>43829</v>
      </c>
      <c r="C940" s="2" t="s">
        <v>1822</v>
      </c>
      <c r="D940" t="s">
        <v>150</v>
      </c>
      <c r="E940" s="2" t="str" cm="1">
        <f t="array" ref="E940">_xlfn.XLOOKUP(OrderData[[#This Row],[Customer ID]],Table2_1[[#All],[Customer ID]],Table2_1[[#All],[Customer Name]])</f>
        <v>Dell Gut</v>
      </c>
      <c r="F940" s="2">
        <v>5</v>
      </c>
      <c r="G940" s="2" t="str">
        <f>VLOOKUP(OrderData[[#This Row],[Product ID]],products!A:B,2,0)</f>
        <v>Exc</v>
      </c>
      <c r="H940" s="2">
        <f>_xlfn.XLOOKUP(D940, products!A:A, products!E:E)</f>
        <v>14.85</v>
      </c>
      <c r="I940" s="2">
        <f>OrderData[[#This Row],[Quantity]]*OrderData[[#This Row],[Unit Price]]</f>
        <v>74.25</v>
      </c>
      <c r="J940" s="2" t="str">
        <f>_xlfn.XLOOKUP(OrderData[[#This Row],[Customer ID]],Table2_1[Customer ID],Table2_1[Country])</f>
        <v>United States</v>
      </c>
      <c r="K940" s="2" t="str" cm="1">
        <f t="array" ref="K940">_xlfn.XLOOKUP(OrderData[[#This Row],[Customer ID]],Table2_1[[#All],[Customer ID]],Table2_1[[#All],[Loyalty Card]])</f>
        <v>Yes</v>
      </c>
      <c r="L940" s="2" t="str">
        <f>_xlfn.XLOOKUP(OrderData[[#This Row],[Product ID]],products!A:A,products!C:C)</f>
        <v>L</v>
      </c>
      <c r="M940" s="2">
        <f>_xlfn.XLOOKUP(OrderData[[#This Row],[Product ID]],products!A:A,products!D:D)</f>
        <v>1</v>
      </c>
    </row>
    <row r="941" spans="1:13" x14ac:dyDescent="0.25">
      <c r="A941" s="2" t="s">
        <v>1823</v>
      </c>
      <c r="B941" s="3">
        <v>44229</v>
      </c>
      <c r="C941" s="2" t="s">
        <v>1824</v>
      </c>
      <c r="D941" t="s">
        <v>32</v>
      </c>
      <c r="E941" s="2" t="str" cm="1">
        <f t="array" ref="E941">_xlfn.XLOOKUP(OrderData[[#This Row],[Customer ID]],Table2_1[[#All],[Customer ID]],Table2_1[[#All],[Customer Name]])</f>
        <v>Willy Pummery</v>
      </c>
      <c r="F941" s="2">
        <v>6</v>
      </c>
      <c r="G941" s="2" t="str">
        <f>VLOOKUP(OrderData[[#This Row],[Product ID]],products!A:B,2,0)</f>
        <v>Lib</v>
      </c>
      <c r="H941" s="2">
        <f>_xlfn.XLOOKUP(D941, products!A:A, products!E:E)</f>
        <v>4.7549999999999999</v>
      </c>
      <c r="I941" s="2">
        <f>OrderData[[#This Row],[Quantity]]*OrderData[[#This Row],[Unit Price]]</f>
        <v>28.53</v>
      </c>
      <c r="J941" s="2" t="str">
        <f>_xlfn.XLOOKUP(OrderData[[#This Row],[Customer ID]],Table2_1[Customer ID],Table2_1[Country])</f>
        <v>United States</v>
      </c>
      <c r="K941" s="2" t="str" cm="1">
        <f t="array" ref="K941">_xlfn.XLOOKUP(OrderData[[#This Row],[Customer ID]],Table2_1[[#All],[Customer ID]],Table2_1[[#All],[Loyalty Card]])</f>
        <v>No</v>
      </c>
      <c r="L941" s="2" t="str">
        <f>_xlfn.XLOOKUP(OrderData[[#This Row],[Product ID]],products!A:A,products!C:C)</f>
        <v>L</v>
      </c>
      <c r="M941" s="2">
        <f>_xlfn.XLOOKUP(OrderData[[#This Row],[Product ID]],products!A:A,products!D:D)</f>
        <v>0.2</v>
      </c>
    </row>
    <row r="942" spans="1:13" x14ac:dyDescent="0.25">
      <c r="A942" s="2" t="s">
        <v>1825</v>
      </c>
      <c r="B942" s="3">
        <v>44332</v>
      </c>
      <c r="C942" s="2" t="s">
        <v>1826</v>
      </c>
      <c r="D942" t="s">
        <v>170</v>
      </c>
      <c r="E942" s="2" t="str" cm="1">
        <f t="array" ref="E942">_xlfn.XLOOKUP(OrderData[[#This Row],[Customer ID]],Table2_1[[#All],[Customer ID]],Table2_1[[#All],[Customer Name]])</f>
        <v>Geoffrey Siuda</v>
      </c>
      <c r="F942" s="2">
        <v>2</v>
      </c>
      <c r="G942" s="2" t="str">
        <f>VLOOKUP(OrderData[[#This Row],[Product ID]],products!A:B,2,0)</f>
        <v>Rob</v>
      </c>
      <c r="H942" s="2">
        <f>_xlfn.XLOOKUP(D942, products!A:A, products!E:E)</f>
        <v>7.169999999999999</v>
      </c>
      <c r="I942" s="2">
        <f>OrderData[[#This Row],[Quantity]]*OrderData[[#This Row],[Unit Price]]</f>
        <v>14.339999999999998</v>
      </c>
      <c r="J942" s="2" t="str">
        <f>_xlfn.XLOOKUP(OrderData[[#This Row],[Customer ID]],Table2_1[Customer ID],Table2_1[Country])</f>
        <v>United States</v>
      </c>
      <c r="K942" s="2" t="str" cm="1">
        <f t="array" ref="K942">_xlfn.XLOOKUP(OrderData[[#This Row],[Customer ID]],Table2_1[[#All],[Customer ID]],Table2_1[[#All],[Loyalty Card]])</f>
        <v>Yes</v>
      </c>
      <c r="L942" s="2" t="str">
        <f>_xlfn.XLOOKUP(OrderData[[#This Row],[Product ID]],products!A:A,products!C:C)</f>
        <v>L</v>
      </c>
      <c r="M942" s="2">
        <f>_xlfn.XLOOKUP(OrderData[[#This Row],[Product ID]],products!A:A,products!D:D)</f>
        <v>0.5</v>
      </c>
    </row>
    <row r="943" spans="1:13" x14ac:dyDescent="0.25">
      <c r="A943" s="2" t="s">
        <v>1827</v>
      </c>
      <c r="B943" s="3">
        <v>44674</v>
      </c>
      <c r="C943" s="2" t="s">
        <v>1828</v>
      </c>
      <c r="D943" t="s">
        <v>205</v>
      </c>
      <c r="E943" s="2" t="str" cm="1">
        <f t="array" ref="E943">_xlfn.XLOOKUP(OrderData[[#This Row],[Customer ID]],Table2_1[[#All],[Customer ID]],Table2_1[[#All],[Customer Name]])</f>
        <v>Henderson Crowne</v>
      </c>
      <c r="F943" s="2">
        <v>2</v>
      </c>
      <c r="G943" s="2" t="str">
        <f>VLOOKUP(OrderData[[#This Row],[Product ID]],products!A:B,2,0)</f>
        <v>Ara</v>
      </c>
      <c r="H943" s="2">
        <f>_xlfn.XLOOKUP(D943, products!A:A, products!E:E)</f>
        <v>7.77</v>
      </c>
      <c r="I943" s="2">
        <f>OrderData[[#This Row],[Quantity]]*OrderData[[#This Row],[Unit Price]]</f>
        <v>15.54</v>
      </c>
      <c r="J943" s="2" t="str">
        <f>_xlfn.XLOOKUP(OrderData[[#This Row],[Customer ID]],Table2_1[Customer ID],Table2_1[Country])</f>
        <v>Ireland</v>
      </c>
      <c r="K943" s="2" t="str" cm="1">
        <f t="array" ref="K943">_xlfn.XLOOKUP(OrderData[[#This Row],[Customer ID]],Table2_1[[#All],[Customer ID]],Table2_1[[#All],[Loyalty Card]])</f>
        <v>Yes</v>
      </c>
      <c r="L943" s="2" t="str">
        <f>_xlfn.XLOOKUP(OrderData[[#This Row],[Product ID]],products!A:A,products!C:C)</f>
        <v>L</v>
      </c>
      <c r="M943" s="2">
        <f>_xlfn.XLOOKUP(OrderData[[#This Row],[Product ID]],products!A:A,products!D:D)</f>
        <v>0.5</v>
      </c>
    </row>
    <row r="944" spans="1:13" x14ac:dyDescent="0.25">
      <c r="A944" s="2" t="s">
        <v>1829</v>
      </c>
      <c r="B944" s="3">
        <v>44464</v>
      </c>
      <c r="C944" s="2" t="s">
        <v>1830</v>
      </c>
      <c r="D944" t="s">
        <v>202</v>
      </c>
      <c r="E944" s="2" t="str" cm="1">
        <f t="array" ref="E944">_xlfn.XLOOKUP(OrderData[[#This Row],[Customer ID]],Table2_1[[#All],[Customer ID]],Table2_1[[#All],[Customer Name]])</f>
        <v>Vernor Pawsey</v>
      </c>
      <c r="F944" s="2">
        <v>3</v>
      </c>
      <c r="G944" s="2" t="str">
        <f>VLOOKUP(OrderData[[#This Row],[Product ID]],products!A:B,2,0)</f>
        <v>Rob</v>
      </c>
      <c r="H944" s="2">
        <f>_xlfn.XLOOKUP(D944, products!A:A, products!E:E)</f>
        <v>11.95</v>
      </c>
      <c r="I944" s="2">
        <f>OrderData[[#This Row],[Quantity]]*OrderData[[#This Row],[Unit Price]]</f>
        <v>35.849999999999994</v>
      </c>
      <c r="J944" s="2" t="str">
        <f>_xlfn.XLOOKUP(OrderData[[#This Row],[Customer ID]],Table2_1[Customer ID],Table2_1[Country])</f>
        <v>United States</v>
      </c>
      <c r="K944" s="2" t="str" cm="1">
        <f t="array" ref="K944">_xlfn.XLOOKUP(OrderData[[#This Row],[Customer ID]],Table2_1[[#All],[Customer ID]],Table2_1[[#All],[Loyalty Card]])</f>
        <v>No</v>
      </c>
      <c r="L944" s="2" t="str">
        <f>_xlfn.XLOOKUP(OrderData[[#This Row],[Product ID]],products!A:A,products!C:C)</f>
        <v>L</v>
      </c>
      <c r="M944" s="2">
        <f>_xlfn.XLOOKUP(OrderData[[#This Row],[Product ID]],products!A:A,products!D:D)</f>
        <v>1</v>
      </c>
    </row>
    <row r="945" spans="1:13" x14ac:dyDescent="0.25">
      <c r="A945" s="2" t="s">
        <v>1831</v>
      </c>
      <c r="B945" s="3">
        <v>44719</v>
      </c>
      <c r="C945" s="2" t="s">
        <v>1832</v>
      </c>
      <c r="D945" t="s">
        <v>205</v>
      </c>
      <c r="E945" s="2" t="str" cm="1">
        <f t="array" ref="E945">_xlfn.XLOOKUP(OrderData[[#This Row],[Customer ID]],Table2_1[[#All],[Customer ID]],Table2_1[[#All],[Customer Name]])</f>
        <v>Augustin Waterhouse</v>
      </c>
      <c r="F945" s="2">
        <v>6</v>
      </c>
      <c r="G945" s="2" t="str">
        <f>VLOOKUP(OrderData[[#This Row],[Product ID]],products!A:B,2,0)</f>
        <v>Ara</v>
      </c>
      <c r="H945" s="2">
        <f>_xlfn.XLOOKUP(D945, products!A:A, products!E:E)</f>
        <v>7.77</v>
      </c>
      <c r="I945" s="2">
        <f>OrderData[[#This Row],[Quantity]]*OrderData[[#This Row],[Unit Price]]</f>
        <v>46.62</v>
      </c>
      <c r="J945" s="2" t="str">
        <f>_xlfn.XLOOKUP(OrderData[[#This Row],[Customer ID]],Table2_1[Customer ID],Table2_1[Country])</f>
        <v>United States</v>
      </c>
      <c r="K945" s="2" t="str" cm="1">
        <f t="array" ref="K945">_xlfn.XLOOKUP(OrderData[[#This Row],[Customer ID]],Table2_1[[#All],[Customer ID]],Table2_1[[#All],[Loyalty Card]])</f>
        <v>No</v>
      </c>
      <c r="L945" s="2" t="str">
        <f>_xlfn.XLOOKUP(OrderData[[#This Row],[Product ID]],products!A:A,products!C:C)</f>
        <v>L</v>
      </c>
      <c r="M945" s="2">
        <f>_xlfn.XLOOKUP(OrderData[[#This Row],[Product ID]],products!A:A,products!D:D)</f>
        <v>0.5</v>
      </c>
    </row>
    <row r="946" spans="1:13" x14ac:dyDescent="0.25">
      <c r="A946" s="2" t="s">
        <v>1833</v>
      </c>
      <c r="B946" s="3">
        <v>44054</v>
      </c>
      <c r="C946" s="2" t="s">
        <v>1834</v>
      </c>
      <c r="D946" t="s">
        <v>170</v>
      </c>
      <c r="E946" s="2" t="str" cm="1">
        <f t="array" ref="E946">_xlfn.XLOOKUP(OrderData[[#This Row],[Customer ID]],Table2_1[[#All],[Customer ID]],Table2_1[[#All],[Customer Name]])</f>
        <v>Fanchon Haughian</v>
      </c>
      <c r="F946" s="2">
        <v>5</v>
      </c>
      <c r="G946" s="2" t="str">
        <f>VLOOKUP(OrderData[[#This Row],[Product ID]],products!A:B,2,0)</f>
        <v>Rob</v>
      </c>
      <c r="H946" s="2">
        <f>_xlfn.XLOOKUP(D946, products!A:A, products!E:E)</f>
        <v>7.169999999999999</v>
      </c>
      <c r="I946" s="2">
        <f>OrderData[[#This Row],[Quantity]]*OrderData[[#This Row],[Unit Price]]</f>
        <v>35.849999999999994</v>
      </c>
      <c r="J946" s="2" t="str">
        <f>_xlfn.XLOOKUP(OrderData[[#This Row],[Customer ID]],Table2_1[Customer ID],Table2_1[Country])</f>
        <v>United States</v>
      </c>
      <c r="K946" s="2" t="str" cm="1">
        <f t="array" ref="K946">_xlfn.XLOOKUP(OrderData[[#This Row],[Customer ID]],Table2_1[[#All],[Customer ID]],Table2_1[[#All],[Loyalty Card]])</f>
        <v>No</v>
      </c>
      <c r="L946" s="2" t="str">
        <f>_xlfn.XLOOKUP(OrderData[[#This Row],[Product ID]],products!A:A,products!C:C)</f>
        <v>L</v>
      </c>
      <c r="M946" s="2">
        <f>_xlfn.XLOOKUP(OrderData[[#This Row],[Product ID]],products!A:A,products!D:D)</f>
        <v>0.5</v>
      </c>
    </row>
    <row r="947" spans="1:13" x14ac:dyDescent="0.25">
      <c r="A947" s="2" t="s">
        <v>1835</v>
      </c>
      <c r="B947" s="3">
        <v>43524</v>
      </c>
      <c r="C947" s="2" t="s">
        <v>1836</v>
      </c>
      <c r="D947" t="s">
        <v>122</v>
      </c>
      <c r="E947" s="2" t="str" cm="1">
        <f t="array" ref="E947">_xlfn.XLOOKUP(OrderData[[#This Row],[Customer ID]],Table2_1[[#All],[Customer ID]],Table2_1[[#All],[Customer Name]])</f>
        <v>Jaimie Hatz</v>
      </c>
      <c r="F947" s="2">
        <v>4</v>
      </c>
      <c r="G947" s="2" t="str">
        <f>VLOOKUP(OrderData[[#This Row],[Product ID]],products!A:B,2,0)</f>
        <v>Lib</v>
      </c>
      <c r="H947" s="2">
        <f>_xlfn.XLOOKUP(D947, products!A:A, products!E:E)</f>
        <v>29.784999999999997</v>
      </c>
      <c r="I947" s="2">
        <f>OrderData[[#This Row],[Quantity]]*OrderData[[#This Row],[Unit Price]]</f>
        <v>119.13999999999999</v>
      </c>
      <c r="J947" s="2" t="str">
        <f>_xlfn.XLOOKUP(OrderData[[#This Row],[Customer ID]],Table2_1[Customer ID],Table2_1[Country])</f>
        <v>United States</v>
      </c>
      <c r="K947" s="2" t="str" cm="1">
        <f t="array" ref="K947">_xlfn.XLOOKUP(OrderData[[#This Row],[Customer ID]],Table2_1[[#All],[Customer ID]],Table2_1[[#All],[Loyalty Card]])</f>
        <v>No</v>
      </c>
      <c r="L947" s="2" t="str">
        <f>_xlfn.XLOOKUP(OrderData[[#This Row],[Product ID]],products!A:A,products!C:C)</f>
        <v>D</v>
      </c>
      <c r="M947" s="2">
        <f>_xlfn.XLOOKUP(OrderData[[#This Row],[Product ID]],products!A:A,products!D:D)</f>
        <v>2.5</v>
      </c>
    </row>
    <row r="948" spans="1:13" x14ac:dyDescent="0.25">
      <c r="A948" s="2" t="s">
        <v>1837</v>
      </c>
      <c r="B948" s="3">
        <v>43719</v>
      </c>
      <c r="C948" s="2" t="s">
        <v>1838</v>
      </c>
      <c r="D948" t="s">
        <v>136</v>
      </c>
      <c r="E948" s="2" t="str" cm="1">
        <f t="array" ref="E948">_xlfn.XLOOKUP(OrderData[[#This Row],[Customer ID]],Table2_1[[#All],[Customer ID]],Table2_1[[#All],[Customer Name]])</f>
        <v>Edeline Edney</v>
      </c>
      <c r="F948" s="2">
        <v>3</v>
      </c>
      <c r="G948" s="2" t="str">
        <f>VLOOKUP(OrderData[[#This Row],[Product ID]],products!A:B,2,0)</f>
        <v>Lib</v>
      </c>
      <c r="H948" s="2">
        <f>_xlfn.XLOOKUP(D948, products!A:A, products!E:E)</f>
        <v>7.77</v>
      </c>
      <c r="I948" s="2">
        <f>OrderData[[#This Row],[Quantity]]*OrderData[[#This Row],[Unit Price]]</f>
        <v>23.31</v>
      </c>
      <c r="J948" s="2" t="str">
        <f>_xlfn.XLOOKUP(OrderData[[#This Row],[Customer ID]],Table2_1[Customer ID],Table2_1[Country])</f>
        <v>United States</v>
      </c>
      <c r="K948" s="2" t="str" cm="1">
        <f t="array" ref="K948">_xlfn.XLOOKUP(OrderData[[#This Row],[Customer ID]],Table2_1[[#All],[Customer ID]],Table2_1[[#All],[Loyalty Card]])</f>
        <v>No</v>
      </c>
      <c r="L948" s="2" t="str">
        <f>_xlfn.XLOOKUP(OrderData[[#This Row],[Product ID]],products!A:A,products!C:C)</f>
        <v>D</v>
      </c>
      <c r="M948" s="2">
        <f>_xlfn.XLOOKUP(OrderData[[#This Row],[Product ID]],products!A:A,products!D:D)</f>
        <v>0.5</v>
      </c>
    </row>
    <row r="949" spans="1:13" x14ac:dyDescent="0.25">
      <c r="A949" s="2" t="s">
        <v>1839</v>
      </c>
      <c r="B949" s="3">
        <v>44294</v>
      </c>
      <c r="C949" s="2" t="s">
        <v>1840</v>
      </c>
      <c r="D949" t="s">
        <v>74</v>
      </c>
      <c r="E949" s="2" t="str" cm="1">
        <f t="array" ref="E949">_xlfn.XLOOKUP(OrderData[[#This Row],[Customer ID]],Table2_1[[#All],[Customer ID]],Table2_1[[#All],[Customer Name]])</f>
        <v>Rickie Faltin</v>
      </c>
      <c r="F949" s="2">
        <v>1</v>
      </c>
      <c r="G949" s="2" t="str">
        <f>VLOOKUP(OrderData[[#This Row],[Product ID]],products!A:B,2,0)</f>
        <v>Ara</v>
      </c>
      <c r="H949" s="2">
        <f>_xlfn.XLOOKUP(D949, products!A:A, products!E:E)</f>
        <v>11.25</v>
      </c>
      <c r="I949" s="2">
        <f>OrderData[[#This Row],[Quantity]]*OrderData[[#This Row],[Unit Price]]</f>
        <v>11.25</v>
      </c>
      <c r="J949" s="2" t="str">
        <f>_xlfn.XLOOKUP(OrderData[[#This Row],[Customer ID]],Table2_1[Customer ID],Table2_1[Country])</f>
        <v>Ireland</v>
      </c>
      <c r="K949" s="2" t="str" cm="1">
        <f t="array" ref="K949">_xlfn.XLOOKUP(OrderData[[#This Row],[Customer ID]],Table2_1[[#All],[Customer ID]],Table2_1[[#All],[Loyalty Card]])</f>
        <v>No</v>
      </c>
      <c r="L949" s="2" t="str">
        <f>_xlfn.XLOOKUP(OrderData[[#This Row],[Product ID]],products!A:A,products!C:C)</f>
        <v>M</v>
      </c>
      <c r="M949" s="2">
        <f>_xlfn.XLOOKUP(OrderData[[#This Row],[Product ID]],products!A:A,products!D:D)</f>
        <v>1</v>
      </c>
    </row>
    <row r="950" spans="1:13" x14ac:dyDescent="0.25">
      <c r="A950" s="2" t="s">
        <v>1841</v>
      </c>
      <c r="B950" s="3">
        <v>44445</v>
      </c>
      <c r="C950" s="2" t="s">
        <v>1842</v>
      </c>
      <c r="D950" t="s">
        <v>543</v>
      </c>
      <c r="E950" s="2" t="str" cm="1">
        <f t="array" ref="E950">_xlfn.XLOOKUP(OrderData[[#This Row],[Customer ID]],Table2_1[[#All],[Customer ID]],Table2_1[[#All],[Customer Name]])</f>
        <v>Gnni Cheeke</v>
      </c>
      <c r="F950" s="2">
        <v>3</v>
      </c>
      <c r="G950" s="2" t="str">
        <f>VLOOKUP(OrderData[[#This Row],[Product ID]],products!A:B,2,0)</f>
        <v>Exc</v>
      </c>
      <c r="H950" s="2">
        <f>_xlfn.XLOOKUP(D950, products!A:A, products!E:E)</f>
        <v>27.945</v>
      </c>
      <c r="I950" s="2">
        <f>OrderData[[#This Row],[Quantity]]*OrderData[[#This Row],[Unit Price]]</f>
        <v>83.835000000000008</v>
      </c>
      <c r="J950" s="2" t="str">
        <f>_xlfn.XLOOKUP(OrderData[[#This Row],[Customer ID]],Table2_1[Customer ID],Table2_1[Country])</f>
        <v>United Kingdom</v>
      </c>
      <c r="K950" s="2" t="str" cm="1">
        <f t="array" ref="K950">_xlfn.XLOOKUP(OrderData[[#This Row],[Customer ID]],Table2_1[[#All],[Customer ID]],Table2_1[[#All],[Loyalty Card]])</f>
        <v>Yes</v>
      </c>
      <c r="L950" s="2" t="str">
        <f>_xlfn.XLOOKUP(OrderData[[#This Row],[Product ID]],products!A:A,products!C:C)</f>
        <v>D</v>
      </c>
      <c r="M950" s="2">
        <f>_xlfn.XLOOKUP(OrderData[[#This Row],[Product ID]],products!A:A,products!D:D)</f>
        <v>2.5</v>
      </c>
    </row>
    <row r="951" spans="1:13" x14ac:dyDescent="0.25">
      <c r="A951" s="2" t="s">
        <v>1843</v>
      </c>
      <c r="B951" s="3">
        <v>44449</v>
      </c>
      <c r="C951" s="2" t="s">
        <v>1844</v>
      </c>
      <c r="D951" t="s">
        <v>23</v>
      </c>
      <c r="E951" s="2" t="str" cm="1">
        <f t="array" ref="E951">_xlfn.XLOOKUP(OrderData[[#This Row],[Customer ID]],Table2_1[[#All],[Customer ID]],Table2_1[[#All],[Customer Name]])</f>
        <v>Gwenni Ratt</v>
      </c>
      <c r="F951" s="2">
        <v>4</v>
      </c>
      <c r="G951" s="2" t="str">
        <f>VLOOKUP(OrderData[[#This Row],[Product ID]],products!A:B,2,0)</f>
        <v>Rob</v>
      </c>
      <c r="H951" s="2">
        <f>_xlfn.XLOOKUP(D951, products!A:A, products!E:E)</f>
        <v>27.484999999999996</v>
      </c>
      <c r="I951" s="2">
        <f>OrderData[[#This Row],[Quantity]]*OrderData[[#This Row],[Unit Price]]</f>
        <v>109.93999999999998</v>
      </c>
      <c r="J951" s="2" t="str">
        <f>_xlfn.XLOOKUP(OrderData[[#This Row],[Customer ID]],Table2_1[Customer ID],Table2_1[Country])</f>
        <v>Ireland</v>
      </c>
      <c r="K951" s="2" t="str" cm="1">
        <f t="array" ref="K951">_xlfn.XLOOKUP(OrderData[[#This Row],[Customer ID]],Table2_1[[#All],[Customer ID]],Table2_1[[#All],[Loyalty Card]])</f>
        <v>No</v>
      </c>
      <c r="L951" s="2" t="str">
        <f>_xlfn.XLOOKUP(OrderData[[#This Row],[Product ID]],products!A:A,products!C:C)</f>
        <v>L</v>
      </c>
      <c r="M951" s="2">
        <f>_xlfn.XLOOKUP(OrderData[[#This Row],[Product ID]],products!A:A,products!D:D)</f>
        <v>2.5</v>
      </c>
    </row>
    <row r="952" spans="1:13" x14ac:dyDescent="0.25">
      <c r="A952" s="2" t="s">
        <v>1845</v>
      </c>
      <c r="B952" s="3">
        <v>44703</v>
      </c>
      <c r="C952" s="2" t="s">
        <v>1846</v>
      </c>
      <c r="D952" t="s">
        <v>195</v>
      </c>
      <c r="E952" s="2" t="str" cm="1">
        <f t="array" ref="E952">_xlfn.XLOOKUP(OrderData[[#This Row],[Customer ID]],Table2_1[[#All],[Customer ID]],Table2_1[[#All],[Customer Name]])</f>
        <v>Johnath Fairebrother</v>
      </c>
      <c r="F952" s="2">
        <v>4</v>
      </c>
      <c r="G952" s="2" t="str">
        <f>VLOOKUP(OrderData[[#This Row],[Product ID]],products!A:B,2,0)</f>
        <v>Rob</v>
      </c>
      <c r="H952" s="2">
        <f>_xlfn.XLOOKUP(D952, products!A:A, products!E:E)</f>
        <v>3.5849999999999995</v>
      </c>
      <c r="I952" s="2">
        <f>OrderData[[#This Row],[Quantity]]*OrderData[[#This Row],[Unit Price]]</f>
        <v>14.339999999999998</v>
      </c>
      <c r="J952" s="2" t="str">
        <f>_xlfn.XLOOKUP(OrderData[[#This Row],[Customer ID]],Table2_1[Customer ID],Table2_1[Country])</f>
        <v>United States</v>
      </c>
      <c r="K952" s="2" t="str" cm="1">
        <f t="array" ref="K952">_xlfn.XLOOKUP(OrderData[[#This Row],[Customer ID]],Table2_1[[#All],[Customer ID]],Table2_1[[#All],[Loyalty Card]])</f>
        <v>Yes</v>
      </c>
      <c r="L952" s="2" t="str">
        <f>_xlfn.XLOOKUP(OrderData[[#This Row],[Product ID]],products!A:A,products!C:C)</f>
        <v>L</v>
      </c>
      <c r="M952" s="2">
        <f>_xlfn.XLOOKUP(OrderData[[#This Row],[Product ID]],products!A:A,products!D:D)</f>
        <v>0.2</v>
      </c>
    </row>
    <row r="953" spans="1:13" x14ac:dyDescent="0.25">
      <c r="A953" s="2" t="s">
        <v>1847</v>
      </c>
      <c r="B953" s="3">
        <v>44092</v>
      </c>
      <c r="C953" s="2" t="s">
        <v>1848</v>
      </c>
      <c r="D953" t="s">
        <v>195</v>
      </c>
      <c r="E953" s="2" t="str" cm="1">
        <f t="array" ref="E953">_xlfn.XLOOKUP(OrderData[[#This Row],[Customer ID]],Table2_1[[#All],[Customer ID]],Table2_1[[#All],[Customer Name]])</f>
        <v>Ingamar Eberlein</v>
      </c>
      <c r="F953" s="2">
        <v>6</v>
      </c>
      <c r="G953" s="2" t="str">
        <f>VLOOKUP(OrderData[[#This Row],[Product ID]],products!A:B,2,0)</f>
        <v>Rob</v>
      </c>
      <c r="H953" s="2">
        <f>_xlfn.XLOOKUP(D953, products!A:A, products!E:E)</f>
        <v>3.5849999999999995</v>
      </c>
      <c r="I953" s="2">
        <f>OrderData[[#This Row],[Quantity]]*OrderData[[#This Row],[Unit Price]]</f>
        <v>21.509999999999998</v>
      </c>
      <c r="J953" s="2" t="str">
        <f>_xlfn.XLOOKUP(OrderData[[#This Row],[Customer ID]],Table2_1[Customer ID],Table2_1[Country])</f>
        <v>United States</v>
      </c>
      <c r="K953" s="2" t="str" cm="1">
        <f t="array" ref="K953">_xlfn.XLOOKUP(OrderData[[#This Row],[Customer ID]],Table2_1[[#All],[Customer ID]],Table2_1[[#All],[Loyalty Card]])</f>
        <v>No</v>
      </c>
      <c r="L953" s="2" t="str">
        <f>_xlfn.XLOOKUP(OrderData[[#This Row],[Product ID]],products!A:A,products!C:C)</f>
        <v>L</v>
      </c>
      <c r="M953" s="2">
        <f>_xlfn.XLOOKUP(OrderData[[#This Row],[Product ID]],products!A:A,products!D:D)</f>
        <v>0.2</v>
      </c>
    </row>
    <row r="954" spans="1:13" x14ac:dyDescent="0.25">
      <c r="A954" s="2" t="s">
        <v>1849</v>
      </c>
      <c r="B954" s="3">
        <v>44439</v>
      </c>
      <c r="C954" s="2" t="s">
        <v>1850</v>
      </c>
      <c r="D954" t="s">
        <v>74</v>
      </c>
      <c r="E954" s="2" t="str" cm="1">
        <f t="array" ref="E954">_xlfn.XLOOKUP(OrderData[[#This Row],[Customer ID]],Table2_1[[#All],[Customer ID]],Table2_1[[#All],[Customer Name]])</f>
        <v>Jilly Dreng</v>
      </c>
      <c r="F954" s="2">
        <v>2</v>
      </c>
      <c r="G954" s="2" t="str">
        <f>VLOOKUP(OrderData[[#This Row],[Product ID]],products!A:B,2,0)</f>
        <v>Ara</v>
      </c>
      <c r="H954" s="2">
        <f>_xlfn.XLOOKUP(D954, products!A:A, products!E:E)</f>
        <v>11.25</v>
      </c>
      <c r="I954" s="2">
        <f>OrderData[[#This Row],[Quantity]]*OrderData[[#This Row],[Unit Price]]</f>
        <v>22.5</v>
      </c>
      <c r="J954" s="2" t="str">
        <f>_xlfn.XLOOKUP(OrderData[[#This Row],[Customer ID]],Table2_1[Customer ID],Table2_1[Country])</f>
        <v>Ireland</v>
      </c>
      <c r="K954" s="2" t="str" cm="1">
        <f t="array" ref="K954">_xlfn.XLOOKUP(OrderData[[#This Row],[Customer ID]],Table2_1[[#All],[Customer ID]],Table2_1[[#All],[Loyalty Card]])</f>
        <v>Yes</v>
      </c>
      <c r="L954" s="2" t="str">
        <f>_xlfn.XLOOKUP(OrderData[[#This Row],[Product ID]],products!A:A,products!C:C)</f>
        <v>M</v>
      </c>
      <c r="M954" s="2">
        <f>_xlfn.XLOOKUP(OrderData[[#This Row],[Product ID]],products!A:A,products!D:D)</f>
        <v>1</v>
      </c>
    </row>
    <row r="955" spans="1:13" x14ac:dyDescent="0.25">
      <c r="A955" s="2" t="s">
        <v>1851</v>
      </c>
      <c r="B955" s="3">
        <v>44582</v>
      </c>
      <c r="C955" s="2" t="s">
        <v>1814</v>
      </c>
      <c r="D955" t="s">
        <v>128</v>
      </c>
      <c r="E955" s="2" t="str" cm="1">
        <f t="array" ref="E955">_xlfn.XLOOKUP(OrderData[[#This Row],[Customer ID]],Table2_1[[#All],[Customer ID]],Table2_1[[#All],[Customer Name]])</f>
        <v>Brenn Dundredge</v>
      </c>
      <c r="F955" s="2">
        <v>1</v>
      </c>
      <c r="G955" s="2" t="str">
        <f>VLOOKUP(OrderData[[#This Row],[Product ID]],products!A:B,2,0)</f>
        <v>Ara</v>
      </c>
      <c r="H955" s="2">
        <f>_xlfn.XLOOKUP(D955, products!A:A, products!E:E)</f>
        <v>3.8849999999999998</v>
      </c>
      <c r="I955" s="2">
        <f>OrderData[[#This Row],[Quantity]]*OrderData[[#This Row],[Unit Price]]</f>
        <v>3.8849999999999998</v>
      </c>
      <c r="J955" s="2" t="str">
        <f>_xlfn.XLOOKUP(OrderData[[#This Row],[Customer ID]],Table2_1[Customer ID],Table2_1[Country])</f>
        <v>United States</v>
      </c>
      <c r="K955" s="2" t="str" cm="1">
        <f t="array" ref="K955">_xlfn.XLOOKUP(OrderData[[#This Row],[Customer ID]],Table2_1[[#All],[Customer ID]],Table2_1[[#All],[Loyalty Card]])</f>
        <v>Yes</v>
      </c>
      <c r="L955" s="2" t="str">
        <f>_xlfn.XLOOKUP(OrderData[[#This Row],[Product ID]],products!A:A,products!C:C)</f>
        <v>L</v>
      </c>
      <c r="M955" s="2">
        <f>_xlfn.XLOOKUP(OrderData[[#This Row],[Product ID]],products!A:A,products!D:D)</f>
        <v>0.2</v>
      </c>
    </row>
    <row r="956" spans="1:13" x14ac:dyDescent="0.25">
      <c r="A956" s="2" t="s">
        <v>1852</v>
      </c>
      <c r="B956" s="3">
        <v>44722</v>
      </c>
      <c r="C956" s="2" t="s">
        <v>1814</v>
      </c>
      <c r="D956" t="s">
        <v>543</v>
      </c>
      <c r="E956" s="2" t="str" cm="1">
        <f t="array" ref="E956">_xlfn.XLOOKUP(OrderData[[#This Row],[Customer ID]],Table2_1[[#All],[Customer ID]],Table2_1[[#All],[Customer Name]])</f>
        <v>Brenn Dundredge</v>
      </c>
      <c r="F956" s="2">
        <v>1</v>
      </c>
      <c r="G956" s="2" t="str">
        <f>VLOOKUP(OrderData[[#This Row],[Product ID]],products!A:B,2,0)</f>
        <v>Exc</v>
      </c>
      <c r="H956" s="2">
        <f>_xlfn.XLOOKUP(D956, products!A:A, products!E:E)</f>
        <v>27.945</v>
      </c>
      <c r="I956" s="2">
        <f>OrderData[[#This Row],[Quantity]]*OrderData[[#This Row],[Unit Price]]</f>
        <v>27.945</v>
      </c>
      <c r="J956" s="2" t="str">
        <f>_xlfn.XLOOKUP(OrderData[[#This Row],[Customer ID]],Table2_1[Customer ID],Table2_1[Country])</f>
        <v>United States</v>
      </c>
      <c r="K956" s="2" t="str" cm="1">
        <f t="array" ref="K956">_xlfn.XLOOKUP(OrderData[[#This Row],[Customer ID]],Table2_1[[#All],[Customer ID]],Table2_1[[#All],[Loyalty Card]])</f>
        <v>Yes</v>
      </c>
      <c r="L956" s="2" t="str">
        <f>_xlfn.XLOOKUP(OrderData[[#This Row],[Product ID]],products!A:A,products!C:C)</f>
        <v>D</v>
      </c>
      <c r="M956" s="2">
        <f>_xlfn.XLOOKUP(OrderData[[#This Row],[Product ID]],products!A:A,products!D:D)</f>
        <v>2.5</v>
      </c>
    </row>
    <row r="957" spans="1:13" x14ac:dyDescent="0.25">
      <c r="A957" s="2" t="s">
        <v>1853</v>
      </c>
      <c r="B957" s="3">
        <v>43582</v>
      </c>
      <c r="C957" s="2" t="s">
        <v>1814</v>
      </c>
      <c r="D957" t="s">
        <v>43</v>
      </c>
      <c r="E957" s="2" t="str" cm="1">
        <f t="array" ref="E957">_xlfn.XLOOKUP(OrderData[[#This Row],[Customer ID]],Table2_1[[#All],[Customer ID]],Table2_1[[#All],[Customer Name]])</f>
        <v>Brenn Dundredge</v>
      </c>
      <c r="F957" s="2">
        <v>5</v>
      </c>
      <c r="G957" s="2" t="str">
        <f>VLOOKUP(OrderData[[#This Row],[Product ID]],products!A:B,2,0)</f>
        <v>Exc</v>
      </c>
      <c r="H957" s="2">
        <f>_xlfn.XLOOKUP(D957, products!A:A, products!E:E)</f>
        <v>34.154999999999994</v>
      </c>
      <c r="I957" s="2">
        <f>OrderData[[#This Row],[Quantity]]*OrderData[[#This Row],[Unit Price]]</f>
        <v>170.77499999999998</v>
      </c>
      <c r="J957" s="2" t="str">
        <f>_xlfn.XLOOKUP(OrderData[[#This Row],[Customer ID]],Table2_1[Customer ID],Table2_1[Country])</f>
        <v>United States</v>
      </c>
      <c r="K957" s="2" t="str" cm="1">
        <f t="array" ref="K957">_xlfn.XLOOKUP(OrderData[[#This Row],[Customer ID]],Table2_1[[#All],[Customer ID]],Table2_1[[#All],[Loyalty Card]])</f>
        <v>Yes</v>
      </c>
      <c r="L957" s="2" t="str">
        <f>_xlfn.XLOOKUP(OrderData[[#This Row],[Product ID]],products!A:A,products!C:C)</f>
        <v>L</v>
      </c>
      <c r="M957" s="2">
        <f>_xlfn.XLOOKUP(OrderData[[#This Row],[Product ID]],products!A:A,products!D:D)</f>
        <v>2.5</v>
      </c>
    </row>
    <row r="958" spans="1:13" x14ac:dyDescent="0.25">
      <c r="A958" s="2" t="s">
        <v>1853</v>
      </c>
      <c r="B958" s="3">
        <v>43582</v>
      </c>
      <c r="C958" s="2" t="s">
        <v>1814</v>
      </c>
      <c r="D958" t="s">
        <v>23</v>
      </c>
      <c r="E958" s="2" t="str" cm="1">
        <f t="array" ref="E958">_xlfn.XLOOKUP(OrderData[[#This Row],[Customer ID]],Table2_1[[#All],[Customer ID]],Table2_1[[#All],[Customer Name]])</f>
        <v>Brenn Dundredge</v>
      </c>
      <c r="F958" s="2">
        <v>2</v>
      </c>
      <c r="G958" s="2" t="str">
        <f>VLOOKUP(OrderData[[#This Row],[Product ID]],products!A:B,2,0)</f>
        <v>Rob</v>
      </c>
      <c r="H958" s="2">
        <f>_xlfn.XLOOKUP(D958, products!A:A, products!E:E)</f>
        <v>27.484999999999996</v>
      </c>
      <c r="I958" s="2">
        <f>OrderData[[#This Row],[Quantity]]*OrderData[[#This Row],[Unit Price]]</f>
        <v>54.969999999999992</v>
      </c>
      <c r="J958" s="2" t="str">
        <f>_xlfn.XLOOKUP(OrderData[[#This Row],[Customer ID]],Table2_1[Customer ID],Table2_1[Country])</f>
        <v>United States</v>
      </c>
      <c r="K958" s="2" t="str" cm="1">
        <f t="array" ref="K958">_xlfn.XLOOKUP(OrderData[[#This Row],[Customer ID]],Table2_1[[#All],[Customer ID]],Table2_1[[#All],[Loyalty Card]])</f>
        <v>Yes</v>
      </c>
      <c r="L958" s="2" t="str">
        <f>_xlfn.XLOOKUP(OrderData[[#This Row],[Product ID]],products!A:A,products!C:C)</f>
        <v>L</v>
      </c>
      <c r="M958" s="2">
        <f>_xlfn.XLOOKUP(OrderData[[#This Row],[Product ID]],products!A:A,products!D:D)</f>
        <v>2.5</v>
      </c>
    </row>
    <row r="959" spans="1:13" x14ac:dyDescent="0.25">
      <c r="A959" s="2" t="s">
        <v>1853</v>
      </c>
      <c r="B959" s="3">
        <v>43582</v>
      </c>
      <c r="C959" s="2" t="s">
        <v>1814</v>
      </c>
      <c r="D959" t="s">
        <v>150</v>
      </c>
      <c r="E959" s="2" t="str" cm="1">
        <f t="array" ref="E959">_xlfn.XLOOKUP(OrderData[[#This Row],[Customer ID]],Table2_1[[#All],[Customer ID]],Table2_1[[#All],[Customer Name]])</f>
        <v>Brenn Dundredge</v>
      </c>
      <c r="F959" s="2">
        <v>1</v>
      </c>
      <c r="G959" s="2" t="str">
        <f>VLOOKUP(OrderData[[#This Row],[Product ID]],products!A:B,2,0)</f>
        <v>Exc</v>
      </c>
      <c r="H959" s="2">
        <f>_xlfn.XLOOKUP(D959, products!A:A, products!E:E)</f>
        <v>14.85</v>
      </c>
      <c r="I959" s="2">
        <f>OrderData[[#This Row],[Quantity]]*OrderData[[#This Row],[Unit Price]]</f>
        <v>14.85</v>
      </c>
      <c r="J959" s="2" t="str">
        <f>_xlfn.XLOOKUP(OrderData[[#This Row],[Customer ID]],Table2_1[Customer ID],Table2_1[Country])</f>
        <v>United States</v>
      </c>
      <c r="K959" s="2" t="str" cm="1">
        <f t="array" ref="K959">_xlfn.XLOOKUP(OrderData[[#This Row],[Customer ID]],Table2_1[[#All],[Customer ID]],Table2_1[[#All],[Loyalty Card]])</f>
        <v>Yes</v>
      </c>
      <c r="L959" s="2" t="str">
        <f>_xlfn.XLOOKUP(OrderData[[#This Row],[Product ID]],products!A:A,products!C:C)</f>
        <v>L</v>
      </c>
      <c r="M959" s="2">
        <f>_xlfn.XLOOKUP(OrderData[[#This Row],[Product ID]],products!A:A,products!D:D)</f>
        <v>1</v>
      </c>
    </row>
    <row r="960" spans="1:13" x14ac:dyDescent="0.25">
      <c r="A960" s="2" t="s">
        <v>1853</v>
      </c>
      <c r="B960" s="3">
        <v>43582</v>
      </c>
      <c r="C960" s="2" t="s">
        <v>1814</v>
      </c>
      <c r="D960" t="s">
        <v>128</v>
      </c>
      <c r="E960" s="2" t="str" cm="1">
        <f t="array" ref="E960">_xlfn.XLOOKUP(OrderData[[#This Row],[Customer ID]],Table2_1[[#All],[Customer ID]],Table2_1[[#All],[Customer Name]])</f>
        <v>Brenn Dundredge</v>
      </c>
      <c r="F960" s="2">
        <v>2</v>
      </c>
      <c r="G960" s="2" t="str">
        <f>VLOOKUP(OrderData[[#This Row],[Product ID]],products!A:B,2,0)</f>
        <v>Ara</v>
      </c>
      <c r="H960" s="2">
        <f>_xlfn.XLOOKUP(D960, products!A:A, products!E:E)</f>
        <v>3.8849999999999998</v>
      </c>
      <c r="I960" s="2">
        <f>OrderData[[#This Row],[Quantity]]*OrderData[[#This Row],[Unit Price]]</f>
        <v>7.77</v>
      </c>
      <c r="J960" s="2" t="str">
        <f>_xlfn.XLOOKUP(OrderData[[#This Row],[Customer ID]],Table2_1[Customer ID],Table2_1[Country])</f>
        <v>United States</v>
      </c>
      <c r="K960" s="2" t="str" cm="1">
        <f t="array" ref="K960">_xlfn.XLOOKUP(OrderData[[#This Row],[Customer ID]],Table2_1[[#All],[Customer ID]],Table2_1[[#All],[Loyalty Card]])</f>
        <v>Yes</v>
      </c>
      <c r="L960" s="2" t="str">
        <f>_xlfn.XLOOKUP(OrderData[[#This Row],[Product ID]],products!A:A,products!C:C)</f>
        <v>L</v>
      </c>
      <c r="M960" s="2">
        <f>_xlfn.XLOOKUP(OrderData[[#This Row],[Product ID]],products!A:A,products!D:D)</f>
        <v>0.2</v>
      </c>
    </row>
    <row r="961" spans="1:13" x14ac:dyDescent="0.25">
      <c r="A961" s="2" t="s">
        <v>1854</v>
      </c>
      <c r="B961" s="3">
        <v>44598</v>
      </c>
      <c r="C961" s="2" t="s">
        <v>1855</v>
      </c>
      <c r="D961" t="s">
        <v>32</v>
      </c>
      <c r="E961" s="2" t="str" cm="1">
        <f t="array" ref="E961">_xlfn.XLOOKUP(OrderData[[#This Row],[Customer ID]],Table2_1[[#All],[Customer ID]],Table2_1[[#All],[Customer Name]])</f>
        <v>Rhodie Strathern</v>
      </c>
      <c r="F961" s="2">
        <v>5</v>
      </c>
      <c r="G961" s="2" t="str">
        <f>VLOOKUP(OrderData[[#This Row],[Product ID]],products!A:B,2,0)</f>
        <v>Lib</v>
      </c>
      <c r="H961" s="2">
        <f>_xlfn.XLOOKUP(D961, products!A:A, products!E:E)</f>
        <v>4.7549999999999999</v>
      </c>
      <c r="I961" s="2">
        <f>OrderData[[#This Row],[Quantity]]*OrderData[[#This Row],[Unit Price]]</f>
        <v>23.774999999999999</v>
      </c>
      <c r="J961" s="2" t="str">
        <f>_xlfn.XLOOKUP(OrderData[[#This Row],[Customer ID]],Table2_1[Customer ID],Table2_1[Country])</f>
        <v>United States</v>
      </c>
      <c r="K961" s="2" t="str" cm="1">
        <f t="array" ref="K961">_xlfn.XLOOKUP(OrderData[[#This Row],[Customer ID]],Table2_1[[#All],[Customer ID]],Table2_1[[#All],[Loyalty Card]])</f>
        <v>Yes</v>
      </c>
      <c r="L961" s="2" t="str">
        <f>_xlfn.XLOOKUP(OrderData[[#This Row],[Product ID]],products!A:A,products!C:C)</f>
        <v>L</v>
      </c>
      <c r="M961" s="2">
        <f>_xlfn.XLOOKUP(OrderData[[#This Row],[Product ID]],products!A:A,products!D:D)</f>
        <v>0.2</v>
      </c>
    </row>
    <row r="962" spans="1:13" x14ac:dyDescent="0.25">
      <c r="A962" s="2" t="s">
        <v>1856</v>
      </c>
      <c r="B962" s="3">
        <v>44591</v>
      </c>
      <c r="C962" s="2" t="s">
        <v>1857</v>
      </c>
      <c r="D962" t="s">
        <v>145</v>
      </c>
      <c r="E962" s="2" t="str" cm="1">
        <f t="array" ref="E962">_xlfn.XLOOKUP(OrderData[[#This Row],[Customer ID]],Table2_1[[#All],[Customer ID]],Table2_1[[#All],[Customer Name]])</f>
        <v>Chad Miguel</v>
      </c>
      <c r="F962" s="2">
        <v>5</v>
      </c>
      <c r="G962" s="2" t="str">
        <f>VLOOKUP(OrderData[[#This Row],[Product ID]],products!A:B,2,0)</f>
        <v>Lib</v>
      </c>
      <c r="H962" s="2">
        <f>_xlfn.XLOOKUP(D962, products!A:A, products!E:E)</f>
        <v>15.85</v>
      </c>
      <c r="I962" s="2">
        <f>OrderData[[#This Row],[Quantity]]*OrderData[[#This Row],[Unit Price]]</f>
        <v>79.25</v>
      </c>
      <c r="J962" s="2" t="str">
        <f>_xlfn.XLOOKUP(OrderData[[#This Row],[Customer ID]],Table2_1[Customer ID],Table2_1[Country])</f>
        <v>United States</v>
      </c>
      <c r="K962" s="2" t="str" cm="1">
        <f t="array" ref="K962">_xlfn.XLOOKUP(OrderData[[#This Row],[Customer ID]],Table2_1[[#All],[Customer ID]],Table2_1[[#All],[Loyalty Card]])</f>
        <v>Yes</v>
      </c>
      <c r="L962" s="2" t="str">
        <f>_xlfn.XLOOKUP(OrderData[[#This Row],[Product ID]],products!A:A,products!C:C)</f>
        <v>L</v>
      </c>
      <c r="M962" s="2">
        <f>_xlfn.XLOOKUP(OrderData[[#This Row],[Product ID]],products!A:A,products!D:D)</f>
        <v>1</v>
      </c>
    </row>
    <row r="963" spans="1:13" x14ac:dyDescent="0.25">
      <c r="A963" s="2" t="s">
        <v>1858</v>
      </c>
      <c r="B963" s="3">
        <v>44158</v>
      </c>
      <c r="C963" s="2" t="s">
        <v>1859</v>
      </c>
      <c r="D963" t="s">
        <v>131</v>
      </c>
      <c r="E963" s="2" t="str" cm="1">
        <f t="array" ref="E963">_xlfn.XLOOKUP(OrderData[[#This Row],[Customer ID]],Table2_1[[#All],[Customer ID]],Table2_1[[#All],[Customer Name]])</f>
        <v>Florinda Matusovsky</v>
      </c>
      <c r="F963" s="2">
        <v>2</v>
      </c>
      <c r="G963" s="2" t="str">
        <f>VLOOKUP(OrderData[[#This Row],[Product ID]],products!A:B,2,0)</f>
        <v>Ara</v>
      </c>
      <c r="H963" s="2">
        <f>_xlfn.XLOOKUP(D963, products!A:A, products!E:E)</f>
        <v>22.884999999999998</v>
      </c>
      <c r="I963" s="2">
        <f>OrderData[[#This Row],[Quantity]]*OrderData[[#This Row],[Unit Price]]</f>
        <v>45.769999999999996</v>
      </c>
      <c r="J963" s="2" t="str">
        <f>_xlfn.XLOOKUP(OrderData[[#This Row],[Customer ID]],Table2_1[Customer ID],Table2_1[Country])</f>
        <v>United States</v>
      </c>
      <c r="K963" s="2" t="str" cm="1">
        <f t="array" ref="K963">_xlfn.XLOOKUP(OrderData[[#This Row],[Customer ID]],Table2_1[[#All],[Customer ID]],Table2_1[[#All],[Loyalty Card]])</f>
        <v>Yes</v>
      </c>
      <c r="L963" s="2" t="str">
        <f>_xlfn.XLOOKUP(OrderData[[#This Row],[Product ID]],products!A:A,products!C:C)</f>
        <v>D</v>
      </c>
      <c r="M963" s="2">
        <f>_xlfn.XLOOKUP(OrderData[[#This Row],[Product ID]],products!A:A,products!D:D)</f>
        <v>2.5</v>
      </c>
    </row>
    <row r="964" spans="1:13" x14ac:dyDescent="0.25">
      <c r="A964" s="2" t="s">
        <v>1860</v>
      </c>
      <c r="B964" s="3">
        <v>44664</v>
      </c>
      <c r="C964" s="2" t="s">
        <v>1861</v>
      </c>
      <c r="D964" t="s">
        <v>192</v>
      </c>
      <c r="E964" s="2" t="str" cm="1">
        <f t="array" ref="E964">_xlfn.XLOOKUP(OrderData[[#This Row],[Customer ID]],Table2_1[[#All],[Customer ID]],Table2_1[[#All],[Customer Name]])</f>
        <v>Morly Rocks</v>
      </c>
      <c r="F964" s="2">
        <v>1</v>
      </c>
      <c r="G964" s="2" t="str">
        <f>VLOOKUP(OrderData[[#This Row],[Product ID]],products!A:B,2,0)</f>
        <v>Rob</v>
      </c>
      <c r="H964" s="2">
        <f>_xlfn.XLOOKUP(D964, products!A:A, products!E:E)</f>
        <v>8.9499999999999993</v>
      </c>
      <c r="I964" s="2">
        <f>OrderData[[#This Row],[Quantity]]*OrderData[[#This Row],[Unit Price]]</f>
        <v>8.9499999999999993</v>
      </c>
      <c r="J964" s="2" t="str">
        <f>_xlfn.XLOOKUP(OrderData[[#This Row],[Customer ID]],Table2_1[Customer ID],Table2_1[Country])</f>
        <v>Ireland</v>
      </c>
      <c r="K964" s="2" t="str" cm="1">
        <f t="array" ref="K964">_xlfn.XLOOKUP(OrderData[[#This Row],[Customer ID]],Table2_1[[#All],[Customer ID]],Table2_1[[#All],[Loyalty Card]])</f>
        <v>Yes</v>
      </c>
      <c r="L964" s="2" t="str">
        <f>_xlfn.XLOOKUP(OrderData[[#This Row],[Product ID]],products!A:A,products!C:C)</f>
        <v>D</v>
      </c>
      <c r="M964" s="2">
        <f>_xlfn.XLOOKUP(OrderData[[#This Row],[Product ID]],products!A:A,products!D:D)</f>
        <v>1</v>
      </c>
    </row>
    <row r="965" spans="1:13" x14ac:dyDescent="0.25">
      <c r="A965" s="2" t="s">
        <v>1862</v>
      </c>
      <c r="B965" s="3">
        <v>44203</v>
      </c>
      <c r="C965" s="2" t="s">
        <v>1863</v>
      </c>
      <c r="D965" t="s">
        <v>35</v>
      </c>
      <c r="E965" s="2" t="str" cm="1">
        <f t="array" ref="E965">_xlfn.XLOOKUP(OrderData[[#This Row],[Customer ID]],Table2_1[[#All],[Customer ID]],Table2_1[[#All],[Customer Name]])</f>
        <v>Yuri Burrells</v>
      </c>
      <c r="F965" s="2">
        <v>4</v>
      </c>
      <c r="G965" s="2" t="str">
        <f>VLOOKUP(OrderData[[#This Row],[Product ID]],products!A:B,2,0)</f>
        <v>Rob</v>
      </c>
      <c r="H965" s="2">
        <f>_xlfn.XLOOKUP(D965, products!A:A, products!E:E)</f>
        <v>5.97</v>
      </c>
      <c r="I965" s="2">
        <f>OrderData[[#This Row],[Quantity]]*OrderData[[#This Row],[Unit Price]]</f>
        <v>23.88</v>
      </c>
      <c r="J965" s="2" t="str">
        <f>_xlfn.XLOOKUP(OrderData[[#This Row],[Customer ID]],Table2_1[Customer ID],Table2_1[Country])</f>
        <v>United States</v>
      </c>
      <c r="K965" s="2" t="str" cm="1">
        <f t="array" ref="K965">_xlfn.XLOOKUP(OrderData[[#This Row],[Customer ID]],Table2_1[[#All],[Customer ID]],Table2_1[[#All],[Loyalty Card]])</f>
        <v>Yes</v>
      </c>
      <c r="L965" s="2" t="str">
        <f>_xlfn.XLOOKUP(OrderData[[#This Row],[Product ID]],products!A:A,products!C:C)</f>
        <v>M</v>
      </c>
      <c r="M965" s="2">
        <f>_xlfn.XLOOKUP(OrderData[[#This Row],[Product ID]],products!A:A,products!D:D)</f>
        <v>0.5</v>
      </c>
    </row>
    <row r="966" spans="1:13" x14ac:dyDescent="0.25">
      <c r="A966" s="2" t="s">
        <v>1864</v>
      </c>
      <c r="B966" s="3">
        <v>43865</v>
      </c>
      <c r="C966" s="2" t="s">
        <v>1865</v>
      </c>
      <c r="D966" t="s">
        <v>267</v>
      </c>
      <c r="E966" s="2" t="str" cm="1">
        <f t="array" ref="E966">_xlfn.XLOOKUP(OrderData[[#This Row],[Customer ID]],Table2_1[[#All],[Customer ID]],Table2_1[[#All],[Customer Name]])</f>
        <v>Cleopatra Goodrum</v>
      </c>
      <c r="F966" s="2">
        <v>5</v>
      </c>
      <c r="G966" s="2" t="str">
        <f>VLOOKUP(OrderData[[#This Row],[Product ID]],products!A:B,2,0)</f>
        <v>Exc</v>
      </c>
      <c r="H966" s="2">
        <f>_xlfn.XLOOKUP(D966, products!A:A, products!E:E)</f>
        <v>4.4550000000000001</v>
      </c>
      <c r="I966" s="2">
        <f>OrderData[[#This Row],[Quantity]]*OrderData[[#This Row],[Unit Price]]</f>
        <v>22.274999999999999</v>
      </c>
      <c r="J966" s="2" t="str">
        <f>_xlfn.XLOOKUP(OrderData[[#This Row],[Customer ID]],Table2_1[Customer ID],Table2_1[Country])</f>
        <v>United States</v>
      </c>
      <c r="K966" s="2" t="str" cm="1">
        <f t="array" ref="K966">_xlfn.XLOOKUP(OrderData[[#This Row],[Customer ID]],Table2_1[[#All],[Customer ID]],Table2_1[[#All],[Loyalty Card]])</f>
        <v>No</v>
      </c>
      <c r="L966" s="2" t="str">
        <f>_xlfn.XLOOKUP(OrderData[[#This Row],[Product ID]],products!A:A,products!C:C)</f>
        <v>L</v>
      </c>
      <c r="M966" s="2">
        <f>_xlfn.XLOOKUP(OrderData[[#This Row],[Product ID]],products!A:A,products!D:D)</f>
        <v>0.2</v>
      </c>
    </row>
    <row r="967" spans="1:13" x14ac:dyDescent="0.25">
      <c r="A967" s="2" t="s">
        <v>1866</v>
      </c>
      <c r="B967" s="3">
        <v>43724</v>
      </c>
      <c r="C967" s="2" t="s">
        <v>1867</v>
      </c>
      <c r="D967" t="s">
        <v>15</v>
      </c>
      <c r="E967" s="2" t="str" cm="1">
        <f t="array" ref="E967">_xlfn.XLOOKUP(OrderData[[#This Row],[Customer ID]],Table2_1[[#All],[Customer ID]],Table2_1[[#All],[Customer Name]])</f>
        <v>Joey Jefferys</v>
      </c>
      <c r="F967" s="2">
        <v>3</v>
      </c>
      <c r="G967" s="2" t="str">
        <f>VLOOKUP(OrderData[[#This Row],[Product ID]],products!A:B,2,0)</f>
        <v>Rob</v>
      </c>
      <c r="H967" s="2">
        <f>_xlfn.XLOOKUP(D967, products!A:A, products!E:E)</f>
        <v>9.9499999999999993</v>
      </c>
      <c r="I967" s="2">
        <f>OrderData[[#This Row],[Quantity]]*OrderData[[#This Row],[Unit Price]]</f>
        <v>29.849999999999998</v>
      </c>
      <c r="J967" s="2" t="str">
        <f>_xlfn.XLOOKUP(OrderData[[#This Row],[Customer ID]],Table2_1[Customer ID],Table2_1[Country])</f>
        <v>United States</v>
      </c>
      <c r="K967" s="2" t="str" cm="1">
        <f t="array" ref="K967">_xlfn.XLOOKUP(OrderData[[#This Row],[Customer ID]],Table2_1[[#All],[Customer ID]],Table2_1[[#All],[Loyalty Card]])</f>
        <v>Yes</v>
      </c>
      <c r="L967" s="2" t="str">
        <f>_xlfn.XLOOKUP(OrderData[[#This Row],[Product ID]],products!A:A,products!C:C)</f>
        <v>M</v>
      </c>
      <c r="M967" s="2">
        <f>_xlfn.XLOOKUP(OrderData[[#This Row],[Product ID]],products!A:A,products!D:D)</f>
        <v>1</v>
      </c>
    </row>
    <row r="968" spans="1:13" x14ac:dyDescent="0.25">
      <c r="A968" s="2" t="s">
        <v>1868</v>
      </c>
      <c r="B968" s="3">
        <v>43491</v>
      </c>
      <c r="C968" s="2" t="s">
        <v>1869</v>
      </c>
      <c r="D968" t="s">
        <v>189</v>
      </c>
      <c r="E968" s="2" t="str" cm="1">
        <f t="array" ref="E968">_xlfn.XLOOKUP(OrderData[[#This Row],[Customer ID]],Table2_1[[#All],[Customer ID]],Table2_1[[#All],[Customer Name]])</f>
        <v>Bearnard Wardell</v>
      </c>
      <c r="F968" s="2">
        <v>6</v>
      </c>
      <c r="G968" s="2" t="str">
        <f>VLOOKUP(OrderData[[#This Row],[Product ID]],products!A:B,2,0)</f>
        <v>Exc</v>
      </c>
      <c r="H968" s="2">
        <f>_xlfn.XLOOKUP(D968, products!A:A, products!E:E)</f>
        <v>8.91</v>
      </c>
      <c r="I968" s="2">
        <f>OrderData[[#This Row],[Quantity]]*OrderData[[#This Row],[Unit Price]]</f>
        <v>53.46</v>
      </c>
      <c r="J968" s="2" t="str">
        <f>_xlfn.XLOOKUP(OrderData[[#This Row],[Customer ID]],Table2_1[Customer ID],Table2_1[Country])</f>
        <v>United States</v>
      </c>
      <c r="K968" s="2" t="str" cm="1">
        <f t="array" ref="K968">_xlfn.XLOOKUP(OrderData[[#This Row],[Customer ID]],Table2_1[[#All],[Customer ID]],Table2_1[[#All],[Loyalty Card]])</f>
        <v>Yes</v>
      </c>
      <c r="L968" s="2" t="str">
        <f>_xlfn.XLOOKUP(OrderData[[#This Row],[Product ID]],products!A:A,products!C:C)</f>
        <v>L</v>
      </c>
      <c r="M968" s="2">
        <f>_xlfn.XLOOKUP(OrderData[[#This Row],[Product ID]],products!A:A,products!D:D)</f>
        <v>0.5</v>
      </c>
    </row>
    <row r="969" spans="1:13" x14ac:dyDescent="0.25">
      <c r="A969" s="2" t="s">
        <v>1870</v>
      </c>
      <c r="B969" s="3">
        <v>44246</v>
      </c>
      <c r="C969" s="2" t="s">
        <v>1871</v>
      </c>
      <c r="D969" t="s">
        <v>114</v>
      </c>
      <c r="E969" s="2" t="str" cm="1">
        <f t="array" ref="E969">_xlfn.XLOOKUP(OrderData[[#This Row],[Customer ID]],Table2_1[[#All],[Customer ID]],Table2_1[[#All],[Customer Name]])</f>
        <v>Zeke Walisiak</v>
      </c>
      <c r="F969" s="2">
        <v>1</v>
      </c>
      <c r="G969" s="2" t="str">
        <f>VLOOKUP(OrderData[[#This Row],[Product ID]],products!A:B,2,0)</f>
        <v>Rob</v>
      </c>
      <c r="H969" s="2">
        <f>_xlfn.XLOOKUP(D969, products!A:A, products!E:E)</f>
        <v>2.6849999999999996</v>
      </c>
      <c r="I969" s="2">
        <f>OrderData[[#This Row],[Quantity]]*OrderData[[#This Row],[Unit Price]]</f>
        <v>2.6849999999999996</v>
      </c>
      <c r="J969" s="2" t="str">
        <f>_xlfn.XLOOKUP(OrderData[[#This Row],[Customer ID]],Table2_1[Customer ID],Table2_1[Country])</f>
        <v>Ireland</v>
      </c>
      <c r="K969" s="2" t="str" cm="1">
        <f t="array" ref="K969">_xlfn.XLOOKUP(OrderData[[#This Row],[Customer ID]],Table2_1[[#All],[Customer ID]],Table2_1[[#All],[Loyalty Card]])</f>
        <v>Yes</v>
      </c>
      <c r="L969" s="2" t="str">
        <f>_xlfn.XLOOKUP(OrderData[[#This Row],[Product ID]],products!A:A,products!C:C)</f>
        <v>D</v>
      </c>
      <c r="M969" s="2">
        <f>_xlfn.XLOOKUP(OrderData[[#This Row],[Product ID]],products!A:A,products!D:D)</f>
        <v>0.2</v>
      </c>
    </row>
    <row r="970" spans="1:13" x14ac:dyDescent="0.25">
      <c r="A970" s="2" t="s">
        <v>1872</v>
      </c>
      <c r="B970" s="3">
        <v>44642</v>
      </c>
      <c r="C970" s="2" t="s">
        <v>1873</v>
      </c>
      <c r="D970" t="s">
        <v>175</v>
      </c>
      <c r="E970" s="2" t="str" cm="1">
        <f t="array" ref="E970">_xlfn.XLOOKUP(OrderData[[#This Row],[Customer ID]],Table2_1[[#All],[Customer ID]],Table2_1[[#All],[Customer Name]])</f>
        <v>Wiley Leopold</v>
      </c>
      <c r="F970" s="2">
        <v>2</v>
      </c>
      <c r="G970" s="2" t="str">
        <f>VLOOKUP(OrderData[[#This Row],[Product ID]],products!A:B,2,0)</f>
        <v>Rob</v>
      </c>
      <c r="H970" s="2">
        <f>_xlfn.XLOOKUP(D970, products!A:A, products!E:E)</f>
        <v>2.9849999999999999</v>
      </c>
      <c r="I970" s="2">
        <f>OrderData[[#This Row],[Quantity]]*OrderData[[#This Row],[Unit Price]]</f>
        <v>5.97</v>
      </c>
      <c r="J970" s="2" t="str">
        <f>_xlfn.XLOOKUP(OrderData[[#This Row],[Customer ID]],Table2_1[Customer ID],Table2_1[Country])</f>
        <v>United States</v>
      </c>
      <c r="K970" s="2" t="str" cm="1">
        <f t="array" ref="K970">_xlfn.XLOOKUP(OrderData[[#This Row],[Customer ID]],Table2_1[[#All],[Customer ID]],Table2_1[[#All],[Loyalty Card]])</f>
        <v>No</v>
      </c>
      <c r="L970" s="2" t="str">
        <f>_xlfn.XLOOKUP(OrderData[[#This Row],[Product ID]],products!A:A,products!C:C)</f>
        <v>M</v>
      </c>
      <c r="M970" s="2">
        <f>_xlfn.XLOOKUP(OrderData[[#This Row],[Product ID]],products!A:A,products!D:D)</f>
        <v>0.2</v>
      </c>
    </row>
    <row r="971" spans="1:13" x14ac:dyDescent="0.25">
      <c r="A971" s="2" t="s">
        <v>1874</v>
      </c>
      <c r="B971" s="3">
        <v>43649</v>
      </c>
      <c r="C971" s="2" t="s">
        <v>1875</v>
      </c>
      <c r="D971" t="s">
        <v>26</v>
      </c>
      <c r="E971" s="2" t="str" cm="1">
        <f t="array" ref="E971">_xlfn.XLOOKUP(OrderData[[#This Row],[Customer ID]],Table2_1[[#All],[Customer ID]],Table2_1[[#All],[Customer Name]])</f>
        <v>Chiarra Shalders</v>
      </c>
      <c r="F971" s="2">
        <v>1</v>
      </c>
      <c r="G971" s="2" t="str">
        <f>VLOOKUP(OrderData[[#This Row],[Product ID]],products!A:B,2,0)</f>
        <v>Lib</v>
      </c>
      <c r="H971" s="2">
        <f>_xlfn.XLOOKUP(D971, products!A:A, products!E:E)</f>
        <v>12.95</v>
      </c>
      <c r="I971" s="2">
        <f>OrderData[[#This Row],[Quantity]]*OrderData[[#This Row],[Unit Price]]</f>
        <v>12.95</v>
      </c>
      <c r="J971" s="2" t="str">
        <f>_xlfn.XLOOKUP(OrderData[[#This Row],[Customer ID]],Table2_1[Customer ID],Table2_1[Country])</f>
        <v>United States</v>
      </c>
      <c r="K971" s="2" t="str" cm="1">
        <f t="array" ref="K971">_xlfn.XLOOKUP(OrderData[[#This Row],[Customer ID]],Table2_1[[#All],[Customer ID]],Table2_1[[#All],[Loyalty Card]])</f>
        <v>Yes</v>
      </c>
      <c r="L971" s="2" t="str">
        <f>_xlfn.XLOOKUP(OrderData[[#This Row],[Product ID]],products!A:A,products!C:C)</f>
        <v>D</v>
      </c>
      <c r="M971" s="2">
        <f>_xlfn.XLOOKUP(OrderData[[#This Row],[Product ID]],products!A:A,products!D:D)</f>
        <v>1</v>
      </c>
    </row>
    <row r="972" spans="1:13" x14ac:dyDescent="0.25">
      <c r="A972" s="2" t="s">
        <v>1876</v>
      </c>
      <c r="B972" s="3">
        <v>43729</v>
      </c>
      <c r="C972" s="2" t="s">
        <v>1877</v>
      </c>
      <c r="D972" t="s">
        <v>16</v>
      </c>
      <c r="E972" s="2" t="str" cm="1">
        <f t="array" ref="E972">_xlfn.XLOOKUP(OrderData[[#This Row],[Customer ID]],Table2_1[[#All],[Customer ID]],Table2_1[[#All],[Customer Name]])</f>
        <v>Sharl Southerill</v>
      </c>
      <c r="F972" s="2">
        <v>1</v>
      </c>
      <c r="G972" s="2" t="str">
        <f>VLOOKUP(OrderData[[#This Row],[Product ID]],products!A:B,2,0)</f>
        <v>Exc</v>
      </c>
      <c r="H972" s="2">
        <f>_xlfn.XLOOKUP(D972, products!A:A, products!E:E)</f>
        <v>8.25</v>
      </c>
      <c r="I972" s="2">
        <f>OrderData[[#This Row],[Quantity]]*OrderData[[#This Row],[Unit Price]]</f>
        <v>8.25</v>
      </c>
      <c r="J972" s="2" t="str">
        <f>_xlfn.XLOOKUP(OrderData[[#This Row],[Customer ID]],Table2_1[Customer ID],Table2_1[Country])</f>
        <v>United States</v>
      </c>
      <c r="K972" s="2" t="str" cm="1">
        <f t="array" ref="K972">_xlfn.XLOOKUP(OrderData[[#This Row],[Customer ID]],Table2_1[[#All],[Customer ID]],Table2_1[[#All],[Loyalty Card]])</f>
        <v>No</v>
      </c>
      <c r="L972" s="2" t="str">
        <f>_xlfn.XLOOKUP(OrderData[[#This Row],[Product ID]],products!A:A,products!C:C)</f>
        <v>M</v>
      </c>
      <c r="M972" s="2">
        <f>_xlfn.XLOOKUP(OrderData[[#This Row],[Product ID]],products!A:A,products!D:D)</f>
        <v>0.5</v>
      </c>
    </row>
    <row r="973" spans="1:13" x14ac:dyDescent="0.25">
      <c r="A973" s="2" t="s">
        <v>1878</v>
      </c>
      <c r="B973" s="3">
        <v>43703</v>
      </c>
      <c r="C973" s="2" t="s">
        <v>1879</v>
      </c>
      <c r="D973" t="s">
        <v>217</v>
      </c>
      <c r="E973" s="2" t="str" cm="1">
        <f t="array" ref="E973">_xlfn.XLOOKUP(OrderData[[#This Row],[Customer ID]],Table2_1[[#All],[Customer ID]],Table2_1[[#All],[Customer Name]])</f>
        <v>Noni Furber</v>
      </c>
      <c r="F973" s="2">
        <v>5</v>
      </c>
      <c r="G973" s="2" t="str">
        <f>VLOOKUP(OrderData[[#This Row],[Product ID]],products!A:B,2,0)</f>
        <v>Ara</v>
      </c>
      <c r="H973" s="2">
        <f>_xlfn.XLOOKUP(D973, products!A:A, products!E:E)</f>
        <v>29.784999999999997</v>
      </c>
      <c r="I973" s="2">
        <f>OrderData[[#This Row],[Quantity]]*OrderData[[#This Row],[Unit Price]]</f>
        <v>148.92499999999998</v>
      </c>
      <c r="J973" s="2" t="str">
        <f>_xlfn.XLOOKUP(OrderData[[#This Row],[Customer ID]],Table2_1[Customer ID],Table2_1[Country])</f>
        <v>United States</v>
      </c>
      <c r="K973" s="2" t="str" cm="1">
        <f t="array" ref="K973">_xlfn.XLOOKUP(OrderData[[#This Row],[Customer ID]],Table2_1[[#All],[Customer ID]],Table2_1[[#All],[Loyalty Card]])</f>
        <v>No</v>
      </c>
      <c r="L973" s="2" t="str">
        <f>_xlfn.XLOOKUP(OrderData[[#This Row],[Product ID]],products!A:A,products!C:C)</f>
        <v>L</v>
      </c>
      <c r="M973" s="2">
        <f>_xlfn.XLOOKUP(OrderData[[#This Row],[Product ID]],products!A:A,products!D:D)</f>
        <v>2.5</v>
      </c>
    </row>
    <row r="974" spans="1:13" x14ac:dyDescent="0.25">
      <c r="A974" s="2" t="s">
        <v>1880</v>
      </c>
      <c r="B974" s="3">
        <v>44411</v>
      </c>
      <c r="C974" s="2" t="s">
        <v>1881</v>
      </c>
      <c r="D974" t="s">
        <v>217</v>
      </c>
      <c r="E974" s="2" t="str" cm="1">
        <f t="array" ref="E974">_xlfn.XLOOKUP(OrderData[[#This Row],[Customer ID]],Table2_1[[#All],[Customer ID]],Table2_1[[#All],[Customer Name]])</f>
        <v>Dinah Crutcher</v>
      </c>
      <c r="F974" s="2">
        <v>3</v>
      </c>
      <c r="G974" s="2" t="str">
        <f>VLOOKUP(OrderData[[#This Row],[Product ID]],products!A:B,2,0)</f>
        <v>Ara</v>
      </c>
      <c r="H974" s="2">
        <f>_xlfn.XLOOKUP(D974, products!A:A, products!E:E)</f>
        <v>29.784999999999997</v>
      </c>
      <c r="I974" s="2">
        <f>OrderData[[#This Row],[Quantity]]*OrderData[[#This Row],[Unit Price]]</f>
        <v>89.35499999999999</v>
      </c>
      <c r="J974" s="2" t="str">
        <f>_xlfn.XLOOKUP(OrderData[[#This Row],[Customer ID]],Table2_1[Customer ID],Table2_1[Country])</f>
        <v>Ireland</v>
      </c>
      <c r="K974" s="2" t="str" cm="1">
        <f t="array" ref="K974">_xlfn.XLOOKUP(OrderData[[#This Row],[Customer ID]],Table2_1[[#All],[Customer ID]],Table2_1[[#All],[Loyalty Card]])</f>
        <v>Yes</v>
      </c>
      <c r="L974" s="2" t="str">
        <f>_xlfn.XLOOKUP(OrderData[[#This Row],[Product ID]],products!A:A,products!C:C)</f>
        <v>L</v>
      </c>
      <c r="M974" s="2">
        <f>_xlfn.XLOOKUP(OrderData[[#This Row],[Product ID]],products!A:A,products!D:D)</f>
        <v>2.5</v>
      </c>
    </row>
    <row r="975" spans="1:13" x14ac:dyDescent="0.25">
      <c r="A975" s="2" t="s">
        <v>1882</v>
      </c>
      <c r="B975" s="3">
        <v>44493</v>
      </c>
      <c r="C975" s="2" t="s">
        <v>1883</v>
      </c>
      <c r="D975" t="s">
        <v>109</v>
      </c>
      <c r="E975" s="2" t="str" cm="1">
        <f t="array" ref="E975">_xlfn.XLOOKUP(OrderData[[#This Row],[Customer ID]],Table2_1[[#All],[Customer ID]],Table2_1[[#All],[Customer Name]])</f>
        <v>Charlean Keave</v>
      </c>
      <c r="F975" s="2">
        <v>6</v>
      </c>
      <c r="G975" s="2" t="str">
        <f>VLOOKUP(OrderData[[#This Row],[Product ID]],products!A:B,2,0)</f>
        <v>Lib</v>
      </c>
      <c r="H975" s="2">
        <f>_xlfn.XLOOKUP(D975, products!A:A, products!E:E)</f>
        <v>14.55</v>
      </c>
      <c r="I975" s="2">
        <f>OrderData[[#This Row],[Quantity]]*OrderData[[#This Row],[Unit Price]]</f>
        <v>87.300000000000011</v>
      </c>
      <c r="J975" s="2" t="str">
        <f>_xlfn.XLOOKUP(OrderData[[#This Row],[Customer ID]],Table2_1[Customer ID],Table2_1[Country])</f>
        <v>United States</v>
      </c>
      <c r="K975" s="2" t="str" cm="1">
        <f t="array" ref="K975">_xlfn.XLOOKUP(OrderData[[#This Row],[Customer ID]],Table2_1[[#All],[Customer ID]],Table2_1[[#All],[Loyalty Card]])</f>
        <v>No</v>
      </c>
      <c r="L975" s="2" t="str">
        <f>_xlfn.XLOOKUP(OrderData[[#This Row],[Product ID]],products!A:A,products!C:C)</f>
        <v>M</v>
      </c>
      <c r="M975" s="2">
        <f>_xlfn.XLOOKUP(OrderData[[#This Row],[Product ID]],products!A:A,products!D:D)</f>
        <v>1</v>
      </c>
    </row>
    <row r="976" spans="1:13" x14ac:dyDescent="0.25">
      <c r="A976" s="2" t="s">
        <v>1884</v>
      </c>
      <c r="B976" s="3">
        <v>43556</v>
      </c>
      <c r="C976" s="2" t="s">
        <v>1885</v>
      </c>
      <c r="D976" t="s">
        <v>159</v>
      </c>
      <c r="E976" s="2" t="str" cm="1">
        <f t="array" ref="E976">_xlfn.XLOOKUP(OrderData[[#This Row],[Customer ID]],Table2_1[[#All],[Customer ID]],Table2_1[[#All],[Customer Name]])</f>
        <v>Sada Roseborough</v>
      </c>
      <c r="F976" s="2">
        <v>1</v>
      </c>
      <c r="G976" s="2" t="str">
        <f>VLOOKUP(OrderData[[#This Row],[Product ID]],products!A:B,2,0)</f>
        <v>Rob</v>
      </c>
      <c r="H976" s="2">
        <f>_xlfn.XLOOKUP(D976, products!A:A, products!E:E)</f>
        <v>5.3699999999999992</v>
      </c>
      <c r="I976" s="2">
        <f>OrderData[[#This Row],[Quantity]]*OrderData[[#This Row],[Unit Price]]</f>
        <v>5.3699999999999992</v>
      </c>
      <c r="J976" s="2" t="str">
        <f>_xlfn.XLOOKUP(OrderData[[#This Row],[Customer ID]],Table2_1[Customer ID],Table2_1[Country])</f>
        <v>United States</v>
      </c>
      <c r="K976" s="2" t="str" cm="1">
        <f t="array" ref="K976">_xlfn.XLOOKUP(OrderData[[#This Row],[Customer ID]],Table2_1[[#All],[Customer ID]],Table2_1[[#All],[Loyalty Card]])</f>
        <v>Yes</v>
      </c>
      <c r="L976" s="2" t="str">
        <f>_xlfn.XLOOKUP(OrderData[[#This Row],[Product ID]],products!A:A,products!C:C)</f>
        <v>D</v>
      </c>
      <c r="M976" s="2">
        <f>_xlfn.XLOOKUP(OrderData[[#This Row],[Product ID]],products!A:A,products!D:D)</f>
        <v>0.5</v>
      </c>
    </row>
    <row r="977" spans="1:13" x14ac:dyDescent="0.25">
      <c r="A977" s="2" t="s">
        <v>1886</v>
      </c>
      <c r="B977" s="3">
        <v>44538</v>
      </c>
      <c r="C977" s="2" t="s">
        <v>1887</v>
      </c>
      <c r="D977" t="s">
        <v>67</v>
      </c>
      <c r="E977" s="2" t="str" cm="1">
        <f t="array" ref="E977">_xlfn.XLOOKUP(OrderData[[#This Row],[Customer ID]],Table2_1[[#All],[Customer ID]],Table2_1[[#All],[Customer Name]])</f>
        <v>Clayton Kingwell</v>
      </c>
      <c r="F977" s="2">
        <v>3</v>
      </c>
      <c r="G977" s="2" t="str">
        <f>VLOOKUP(OrderData[[#This Row],[Product ID]],products!A:B,2,0)</f>
        <v>Ara</v>
      </c>
      <c r="H977" s="2">
        <f>_xlfn.XLOOKUP(D977, products!A:A, products!E:E)</f>
        <v>2.9849999999999999</v>
      </c>
      <c r="I977" s="2">
        <f>OrderData[[#This Row],[Quantity]]*OrderData[[#This Row],[Unit Price]]</f>
        <v>8.9550000000000001</v>
      </c>
      <c r="J977" s="2" t="str">
        <f>_xlfn.XLOOKUP(OrderData[[#This Row],[Customer ID]],Table2_1[Customer ID],Table2_1[Country])</f>
        <v>Ireland</v>
      </c>
      <c r="K977" s="2" t="str" cm="1">
        <f t="array" ref="K977">_xlfn.XLOOKUP(OrderData[[#This Row],[Customer ID]],Table2_1[[#All],[Customer ID]],Table2_1[[#All],[Loyalty Card]])</f>
        <v>Yes</v>
      </c>
      <c r="L977" s="2" t="str">
        <f>_xlfn.XLOOKUP(OrderData[[#This Row],[Product ID]],products!A:A,products!C:C)</f>
        <v>D</v>
      </c>
      <c r="M977" s="2">
        <f>_xlfn.XLOOKUP(OrderData[[#This Row],[Product ID]],products!A:A,products!D:D)</f>
        <v>0.2</v>
      </c>
    </row>
    <row r="978" spans="1:13" x14ac:dyDescent="0.25">
      <c r="A978" s="2" t="s">
        <v>1888</v>
      </c>
      <c r="B978" s="3">
        <v>43643</v>
      </c>
      <c r="C978" s="2" t="s">
        <v>1889</v>
      </c>
      <c r="D978" t="s">
        <v>23</v>
      </c>
      <c r="E978" s="2" t="str" cm="1">
        <f t="array" ref="E978">_xlfn.XLOOKUP(OrderData[[#This Row],[Customer ID]],Table2_1[[#All],[Customer ID]],Table2_1[[#All],[Customer Name]])</f>
        <v>Kacy Canto</v>
      </c>
      <c r="F978" s="2">
        <v>5</v>
      </c>
      <c r="G978" s="2" t="str">
        <f>VLOOKUP(OrderData[[#This Row],[Product ID]],products!A:B,2,0)</f>
        <v>Rob</v>
      </c>
      <c r="H978" s="2">
        <f>_xlfn.XLOOKUP(D978, products!A:A, products!E:E)</f>
        <v>27.484999999999996</v>
      </c>
      <c r="I978" s="2">
        <f>OrderData[[#This Row],[Quantity]]*OrderData[[#This Row],[Unit Price]]</f>
        <v>137.42499999999998</v>
      </c>
      <c r="J978" s="2" t="str">
        <f>_xlfn.XLOOKUP(OrderData[[#This Row],[Customer ID]],Table2_1[Customer ID],Table2_1[Country])</f>
        <v>United States</v>
      </c>
      <c r="K978" s="2" t="str" cm="1">
        <f t="array" ref="K978">_xlfn.XLOOKUP(OrderData[[#This Row],[Customer ID]],Table2_1[[#All],[Customer ID]],Table2_1[[#All],[Loyalty Card]])</f>
        <v>Yes</v>
      </c>
      <c r="L978" s="2" t="str">
        <f>_xlfn.XLOOKUP(OrderData[[#This Row],[Product ID]],products!A:A,products!C:C)</f>
        <v>L</v>
      </c>
      <c r="M978" s="2">
        <f>_xlfn.XLOOKUP(OrderData[[#This Row],[Product ID]],products!A:A,products!D:D)</f>
        <v>2.5</v>
      </c>
    </row>
    <row r="979" spans="1:13" x14ac:dyDescent="0.25">
      <c r="A979" s="2" t="s">
        <v>1890</v>
      </c>
      <c r="B979" s="3">
        <v>44026</v>
      </c>
      <c r="C979" s="2" t="s">
        <v>1891</v>
      </c>
      <c r="D979" t="s">
        <v>202</v>
      </c>
      <c r="E979" s="2" t="str" cm="1">
        <f t="array" ref="E979">_xlfn.XLOOKUP(OrderData[[#This Row],[Customer ID]],Table2_1[[#All],[Customer ID]],Table2_1[[#All],[Customer Name]])</f>
        <v>Mab Blakemore</v>
      </c>
      <c r="F979" s="2">
        <v>5</v>
      </c>
      <c r="G979" s="2" t="str">
        <f>VLOOKUP(OrderData[[#This Row],[Product ID]],products!A:B,2,0)</f>
        <v>Rob</v>
      </c>
      <c r="H979" s="2">
        <f>_xlfn.XLOOKUP(D979, products!A:A, products!E:E)</f>
        <v>11.95</v>
      </c>
      <c r="I979" s="2">
        <f>OrderData[[#This Row],[Quantity]]*OrderData[[#This Row],[Unit Price]]</f>
        <v>59.75</v>
      </c>
      <c r="J979" s="2" t="str">
        <f>_xlfn.XLOOKUP(OrderData[[#This Row],[Customer ID]],Table2_1[Customer ID],Table2_1[Country])</f>
        <v>United States</v>
      </c>
      <c r="K979" s="2" t="str" cm="1">
        <f t="array" ref="K979">_xlfn.XLOOKUP(OrderData[[#This Row],[Customer ID]],Table2_1[[#All],[Customer ID]],Table2_1[[#All],[Loyalty Card]])</f>
        <v>No</v>
      </c>
      <c r="L979" s="2" t="str">
        <f>_xlfn.XLOOKUP(OrderData[[#This Row],[Product ID]],products!A:A,products!C:C)</f>
        <v>L</v>
      </c>
      <c r="M979" s="2">
        <f>_xlfn.XLOOKUP(OrderData[[#This Row],[Product ID]],products!A:A,products!D:D)</f>
        <v>1</v>
      </c>
    </row>
    <row r="980" spans="1:13" x14ac:dyDescent="0.25">
      <c r="A980" s="2" t="s">
        <v>1892</v>
      </c>
      <c r="B980" s="3">
        <v>43913</v>
      </c>
      <c r="C980" s="2" t="s">
        <v>1883</v>
      </c>
      <c r="D980" t="s">
        <v>205</v>
      </c>
      <c r="E980" s="2" t="str" cm="1">
        <f t="array" ref="E980">_xlfn.XLOOKUP(OrderData[[#This Row],[Customer ID]],Table2_1[[#All],[Customer ID]],Table2_1[[#All],[Customer Name]])</f>
        <v>Charlean Keave</v>
      </c>
      <c r="F980" s="2">
        <v>3</v>
      </c>
      <c r="G980" s="2" t="str">
        <f>VLOOKUP(OrderData[[#This Row],[Product ID]],products!A:B,2,0)</f>
        <v>Ara</v>
      </c>
      <c r="H980" s="2">
        <f>_xlfn.XLOOKUP(D980, products!A:A, products!E:E)</f>
        <v>7.77</v>
      </c>
      <c r="I980" s="2">
        <f>OrderData[[#This Row],[Quantity]]*OrderData[[#This Row],[Unit Price]]</f>
        <v>23.31</v>
      </c>
      <c r="J980" s="2" t="str">
        <f>_xlfn.XLOOKUP(OrderData[[#This Row],[Customer ID]],Table2_1[Customer ID],Table2_1[Country])</f>
        <v>United States</v>
      </c>
      <c r="K980" s="2" t="str" cm="1">
        <f t="array" ref="K980">_xlfn.XLOOKUP(OrderData[[#This Row],[Customer ID]],Table2_1[[#All],[Customer ID]],Table2_1[[#All],[Loyalty Card]])</f>
        <v>No</v>
      </c>
      <c r="L980" s="2" t="str">
        <f>_xlfn.XLOOKUP(OrderData[[#This Row],[Product ID]],products!A:A,products!C:C)</f>
        <v>L</v>
      </c>
      <c r="M980" s="2">
        <f>_xlfn.XLOOKUP(OrderData[[#This Row],[Product ID]],products!A:A,products!D:D)</f>
        <v>0.5</v>
      </c>
    </row>
    <row r="981" spans="1:13" x14ac:dyDescent="0.25">
      <c r="A981" s="2" t="s">
        <v>1893</v>
      </c>
      <c r="B981" s="3">
        <v>43856</v>
      </c>
      <c r="C981" s="2" t="s">
        <v>1894</v>
      </c>
      <c r="D981" t="s">
        <v>159</v>
      </c>
      <c r="E981" s="2" t="str" cm="1">
        <f t="array" ref="E981">_xlfn.XLOOKUP(OrderData[[#This Row],[Customer ID]],Table2_1[[#All],[Customer ID]],Table2_1[[#All],[Customer Name]])</f>
        <v>Javier Causnett</v>
      </c>
      <c r="F981" s="2">
        <v>2</v>
      </c>
      <c r="G981" s="2" t="str">
        <f>VLOOKUP(OrderData[[#This Row],[Product ID]],products!A:B,2,0)</f>
        <v>Rob</v>
      </c>
      <c r="H981" s="2">
        <f>_xlfn.XLOOKUP(D981, products!A:A, products!E:E)</f>
        <v>5.3699999999999992</v>
      </c>
      <c r="I981" s="2">
        <f>OrderData[[#This Row],[Quantity]]*OrderData[[#This Row],[Unit Price]]</f>
        <v>10.739999999999998</v>
      </c>
      <c r="J981" s="2" t="str">
        <f>_xlfn.XLOOKUP(OrderData[[#This Row],[Customer ID]],Table2_1[Customer ID],Table2_1[Country])</f>
        <v>United States</v>
      </c>
      <c r="K981" s="2" t="str" cm="1">
        <f t="array" ref="K981">_xlfn.XLOOKUP(OrderData[[#This Row],[Customer ID]],Table2_1[[#All],[Customer ID]],Table2_1[[#All],[Loyalty Card]])</f>
        <v>No</v>
      </c>
      <c r="L981" s="2" t="str">
        <f>_xlfn.XLOOKUP(OrderData[[#This Row],[Product ID]],products!A:A,products!C:C)</f>
        <v>D</v>
      </c>
      <c r="M981" s="2">
        <f>_xlfn.XLOOKUP(OrderData[[#This Row],[Product ID]],products!A:A,products!D:D)</f>
        <v>0.5</v>
      </c>
    </row>
    <row r="982" spans="1:13" x14ac:dyDescent="0.25">
      <c r="A982" s="2" t="s">
        <v>1895</v>
      </c>
      <c r="B982" s="3">
        <v>43982</v>
      </c>
      <c r="C982" s="2" t="s">
        <v>1896</v>
      </c>
      <c r="D982" t="s">
        <v>543</v>
      </c>
      <c r="E982" s="2" t="str" cm="1">
        <f t="array" ref="E982">_xlfn.XLOOKUP(OrderData[[#This Row],[Customer ID]],Table2_1[[#All],[Customer ID]],Table2_1[[#All],[Customer Name]])</f>
        <v>Demetris Micheli</v>
      </c>
      <c r="F982" s="2">
        <v>6</v>
      </c>
      <c r="G982" s="2" t="str">
        <f>VLOOKUP(OrderData[[#This Row],[Product ID]],products!A:B,2,0)</f>
        <v>Exc</v>
      </c>
      <c r="H982" s="2">
        <f>_xlfn.XLOOKUP(D982, products!A:A, products!E:E)</f>
        <v>27.945</v>
      </c>
      <c r="I982" s="2">
        <f>OrderData[[#This Row],[Quantity]]*OrderData[[#This Row],[Unit Price]]</f>
        <v>167.67000000000002</v>
      </c>
      <c r="J982" s="2" t="str">
        <f>_xlfn.XLOOKUP(OrderData[[#This Row],[Customer ID]],Table2_1[Customer ID],Table2_1[Country])</f>
        <v>United States</v>
      </c>
      <c r="K982" s="2" t="str" cm="1">
        <f t="array" ref="K982">_xlfn.XLOOKUP(OrderData[[#This Row],[Customer ID]],Table2_1[[#All],[Customer ID]],Table2_1[[#All],[Loyalty Card]])</f>
        <v>Yes</v>
      </c>
      <c r="L982" s="2" t="str">
        <f>_xlfn.XLOOKUP(OrderData[[#This Row],[Product ID]],products!A:A,products!C:C)</f>
        <v>D</v>
      </c>
      <c r="M982" s="2">
        <f>_xlfn.XLOOKUP(OrderData[[#This Row],[Product ID]],products!A:A,products!D:D)</f>
        <v>2.5</v>
      </c>
    </row>
    <row r="983" spans="1:13" x14ac:dyDescent="0.25">
      <c r="A983" s="2" t="s">
        <v>1897</v>
      </c>
      <c r="B983" s="3">
        <v>44397</v>
      </c>
      <c r="C983" s="2" t="s">
        <v>1898</v>
      </c>
      <c r="D983" t="s">
        <v>64</v>
      </c>
      <c r="E983" s="2" t="str" cm="1">
        <f t="array" ref="E983">_xlfn.XLOOKUP(OrderData[[#This Row],[Customer ID]],Table2_1[[#All],[Customer ID]],Table2_1[[#All],[Customer Name]])</f>
        <v>Chloette Bernardot</v>
      </c>
      <c r="F983" s="2">
        <v>6</v>
      </c>
      <c r="G983" s="2" t="str">
        <f>VLOOKUP(OrderData[[#This Row],[Product ID]],products!A:B,2,0)</f>
        <v>Exc</v>
      </c>
      <c r="H983" s="2">
        <f>_xlfn.XLOOKUP(D983, products!A:A, products!E:E)</f>
        <v>3.645</v>
      </c>
      <c r="I983" s="2">
        <f>OrderData[[#This Row],[Quantity]]*OrderData[[#This Row],[Unit Price]]</f>
        <v>21.87</v>
      </c>
      <c r="J983" s="2" t="str">
        <f>_xlfn.XLOOKUP(OrderData[[#This Row],[Customer ID]],Table2_1[Customer ID],Table2_1[Country])</f>
        <v>United States</v>
      </c>
      <c r="K983" s="2" t="str" cm="1">
        <f t="array" ref="K983">_xlfn.XLOOKUP(OrderData[[#This Row],[Customer ID]],Table2_1[[#All],[Customer ID]],Table2_1[[#All],[Loyalty Card]])</f>
        <v>Yes</v>
      </c>
      <c r="L983" s="2" t="str">
        <f>_xlfn.XLOOKUP(OrderData[[#This Row],[Product ID]],products!A:A,products!C:C)</f>
        <v>D</v>
      </c>
      <c r="M983" s="2">
        <f>_xlfn.XLOOKUP(OrderData[[#This Row],[Product ID]],products!A:A,products!D:D)</f>
        <v>0.2</v>
      </c>
    </row>
    <row r="984" spans="1:13" x14ac:dyDescent="0.25">
      <c r="A984" s="2" t="s">
        <v>1899</v>
      </c>
      <c r="B984" s="3">
        <v>44785</v>
      </c>
      <c r="C984" s="2" t="s">
        <v>1900</v>
      </c>
      <c r="D984" t="s">
        <v>202</v>
      </c>
      <c r="E984" s="2" t="str" cm="1">
        <f t="array" ref="E984">_xlfn.XLOOKUP(OrderData[[#This Row],[Customer ID]],Table2_1[[#All],[Customer ID]],Table2_1[[#All],[Customer Name]])</f>
        <v>Kim Kemery</v>
      </c>
      <c r="F984" s="2">
        <v>2</v>
      </c>
      <c r="G984" s="2" t="str">
        <f>VLOOKUP(OrderData[[#This Row],[Product ID]],products!A:B,2,0)</f>
        <v>Rob</v>
      </c>
      <c r="H984" s="2">
        <f>_xlfn.XLOOKUP(D984, products!A:A, products!E:E)</f>
        <v>11.95</v>
      </c>
      <c r="I984" s="2">
        <f>OrderData[[#This Row],[Quantity]]*OrderData[[#This Row],[Unit Price]]</f>
        <v>23.9</v>
      </c>
      <c r="J984" s="2" t="str">
        <f>_xlfn.XLOOKUP(OrderData[[#This Row],[Customer ID]],Table2_1[Customer ID],Table2_1[Country])</f>
        <v>United States</v>
      </c>
      <c r="K984" s="2" t="str" cm="1">
        <f t="array" ref="K984">_xlfn.XLOOKUP(OrderData[[#This Row],[Customer ID]],Table2_1[[#All],[Customer ID]],Table2_1[[#All],[Loyalty Card]])</f>
        <v>Yes</v>
      </c>
      <c r="L984" s="2" t="str">
        <f>_xlfn.XLOOKUP(OrderData[[#This Row],[Product ID]],products!A:A,products!C:C)</f>
        <v>L</v>
      </c>
      <c r="M984" s="2">
        <f>_xlfn.XLOOKUP(OrderData[[#This Row],[Product ID]],products!A:A,products!D:D)</f>
        <v>1</v>
      </c>
    </row>
    <row r="985" spans="1:13" x14ac:dyDescent="0.25">
      <c r="A985" s="2" t="s">
        <v>1901</v>
      </c>
      <c r="B985" s="3">
        <v>43831</v>
      </c>
      <c r="C985" s="2" t="s">
        <v>1902</v>
      </c>
      <c r="D985" t="s">
        <v>57</v>
      </c>
      <c r="E985" s="2" t="str" cm="1">
        <f t="array" ref="E985">_xlfn.XLOOKUP(OrderData[[#This Row],[Customer ID]],Table2_1[[#All],[Customer ID]],Table2_1[[#All],[Customer Name]])</f>
        <v>Fanchette Parlot</v>
      </c>
      <c r="F985" s="2">
        <v>2</v>
      </c>
      <c r="G985" s="2" t="str">
        <f>VLOOKUP(OrderData[[#This Row],[Product ID]],products!A:B,2,0)</f>
        <v>Ara</v>
      </c>
      <c r="H985" s="2">
        <f>_xlfn.XLOOKUP(D985, products!A:A, products!E:E)</f>
        <v>3.375</v>
      </c>
      <c r="I985" s="2">
        <f>OrderData[[#This Row],[Quantity]]*OrderData[[#This Row],[Unit Price]]</f>
        <v>6.75</v>
      </c>
      <c r="J985" s="2" t="str">
        <f>_xlfn.XLOOKUP(OrderData[[#This Row],[Customer ID]],Table2_1[Customer ID],Table2_1[Country])</f>
        <v>United States</v>
      </c>
      <c r="K985" s="2" t="str" cm="1">
        <f t="array" ref="K985">_xlfn.XLOOKUP(OrderData[[#This Row],[Customer ID]],Table2_1[[#All],[Customer ID]],Table2_1[[#All],[Loyalty Card]])</f>
        <v>Yes</v>
      </c>
      <c r="L985" s="2" t="str">
        <f>_xlfn.XLOOKUP(OrderData[[#This Row],[Product ID]],products!A:A,products!C:C)</f>
        <v>M</v>
      </c>
      <c r="M985" s="2">
        <f>_xlfn.XLOOKUP(OrderData[[#This Row],[Product ID]],products!A:A,products!D:D)</f>
        <v>0.2</v>
      </c>
    </row>
    <row r="986" spans="1:13" x14ac:dyDescent="0.25">
      <c r="A986" s="2" t="s">
        <v>1903</v>
      </c>
      <c r="B986" s="3">
        <v>44214</v>
      </c>
      <c r="C986" s="2" t="s">
        <v>1904</v>
      </c>
      <c r="D986" t="s">
        <v>125</v>
      </c>
      <c r="E986" s="2" t="str" cm="1">
        <f t="array" ref="E986">_xlfn.XLOOKUP(OrderData[[#This Row],[Customer ID]],Table2_1[[#All],[Customer ID]],Table2_1[[#All],[Customer Name]])</f>
        <v>Ramon Cheak</v>
      </c>
      <c r="F986" s="2">
        <v>1</v>
      </c>
      <c r="G986" s="2" t="str">
        <f>VLOOKUP(OrderData[[#This Row],[Product ID]],products!A:B,2,0)</f>
        <v>Exc</v>
      </c>
      <c r="H986" s="2">
        <f>_xlfn.XLOOKUP(D986, products!A:A, products!E:E)</f>
        <v>31.624999999999996</v>
      </c>
      <c r="I986" s="2">
        <f>OrderData[[#This Row],[Quantity]]*OrderData[[#This Row],[Unit Price]]</f>
        <v>31.624999999999996</v>
      </c>
      <c r="J986" s="2" t="str">
        <f>_xlfn.XLOOKUP(OrderData[[#This Row],[Customer ID]],Table2_1[Customer ID],Table2_1[Country])</f>
        <v>Ireland</v>
      </c>
      <c r="K986" s="2" t="str" cm="1">
        <f t="array" ref="K986">_xlfn.XLOOKUP(OrderData[[#This Row],[Customer ID]],Table2_1[[#All],[Customer ID]],Table2_1[[#All],[Loyalty Card]])</f>
        <v>Yes</v>
      </c>
      <c r="L986" s="2" t="str">
        <f>_xlfn.XLOOKUP(OrderData[[#This Row],[Product ID]],products!A:A,products!C:C)</f>
        <v>M</v>
      </c>
      <c r="M986" s="2">
        <f>_xlfn.XLOOKUP(OrderData[[#This Row],[Product ID]],products!A:A,products!D:D)</f>
        <v>2.5</v>
      </c>
    </row>
    <row r="987" spans="1:13" x14ac:dyDescent="0.25">
      <c r="A987" s="2" t="s">
        <v>1905</v>
      </c>
      <c r="B987" s="3">
        <v>44561</v>
      </c>
      <c r="C987" s="2" t="s">
        <v>1906</v>
      </c>
      <c r="D987" t="s">
        <v>202</v>
      </c>
      <c r="E987" s="2" t="str" cm="1">
        <f t="array" ref="E987">_xlfn.XLOOKUP(OrderData[[#This Row],[Customer ID]],Table2_1[[#All],[Customer ID]],Table2_1[[#All],[Customer Name]])</f>
        <v>Koressa O'Geneay</v>
      </c>
      <c r="F987" s="2">
        <v>4</v>
      </c>
      <c r="G987" s="2" t="str">
        <f>VLOOKUP(OrderData[[#This Row],[Product ID]],products!A:B,2,0)</f>
        <v>Rob</v>
      </c>
      <c r="H987" s="2">
        <f>_xlfn.XLOOKUP(D987, products!A:A, products!E:E)</f>
        <v>11.95</v>
      </c>
      <c r="I987" s="2">
        <f>OrderData[[#This Row],[Quantity]]*OrderData[[#This Row],[Unit Price]]</f>
        <v>47.8</v>
      </c>
      <c r="J987" s="2" t="str">
        <f>_xlfn.XLOOKUP(OrderData[[#This Row],[Customer ID]],Table2_1[Customer ID],Table2_1[Country])</f>
        <v>United States</v>
      </c>
      <c r="K987" s="2" t="str" cm="1">
        <f t="array" ref="K987">_xlfn.XLOOKUP(OrderData[[#This Row],[Customer ID]],Table2_1[[#All],[Customer ID]],Table2_1[[#All],[Loyalty Card]])</f>
        <v>No</v>
      </c>
      <c r="L987" s="2" t="str">
        <f>_xlfn.XLOOKUP(OrderData[[#This Row],[Product ID]],products!A:A,products!C:C)</f>
        <v>L</v>
      </c>
      <c r="M987" s="2">
        <f>_xlfn.XLOOKUP(OrderData[[#This Row],[Product ID]],products!A:A,products!D:D)</f>
        <v>1</v>
      </c>
    </row>
    <row r="988" spans="1:13" x14ac:dyDescent="0.25">
      <c r="A988" s="2" t="s">
        <v>1907</v>
      </c>
      <c r="B988" s="3">
        <v>43955</v>
      </c>
      <c r="C988" s="2" t="s">
        <v>1908</v>
      </c>
      <c r="D988" t="s">
        <v>210</v>
      </c>
      <c r="E988" s="2" t="str" cm="1">
        <f t="array" ref="E988">_xlfn.XLOOKUP(OrderData[[#This Row],[Customer ID]],Table2_1[[#All],[Customer ID]],Table2_1[[#All],[Customer Name]])</f>
        <v>Claudell Ayre</v>
      </c>
      <c r="F988" s="2">
        <v>1</v>
      </c>
      <c r="G988" s="2" t="str">
        <f>VLOOKUP(OrderData[[#This Row],[Product ID]],products!A:B,2,0)</f>
        <v>Lib</v>
      </c>
      <c r="H988" s="2">
        <f>_xlfn.XLOOKUP(D988, products!A:A, products!E:E)</f>
        <v>33.464999999999996</v>
      </c>
      <c r="I988" s="2">
        <f>OrderData[[#This Row],[Quantity]]*OrderData[[#This Row],[Unit Price]]</f>
        <v>33.464999999999996</v>
      </c>
      <c r="J988" s="2" t="str">
        <f>_xlfn.XLOOKUP(OrderData[[#This Row],[Customer ID]],Table2_1[Customer ID],Table2_1[Country])</f>
        <v>United States</v>
      </c>
      <c r="K988" s="2" t="str" cm="1">
        <f t="array" ref="K988">_xlfn.XLOOKUP(OrderData[[#This Row],[Customer ID]],Table2_1[[#All],[Customer ID]],Table2_1[[#All],[Loyalty Card]])</f>
        <v>No</v>
      </c>
      <c r="L988" s="2" t="str">
        <f>_xlfn.XLOOKUP(OrderData[[#This Row],[Product ID]],products!A:A,products!C:C)</f>
        <v>M</v>
      </c>
      <c r="M988" s="2">
        <f>_xlfn.XLOOKUP(OrderData[[#This Row],[Product ID]],products!A:A,products!D:D)</f>
        <v>2.5</v>
      </c>
    </row>
    <row r="989" spans="1:13" x14ac:dyDescent="0.25">
      <c r="A989" s="2" t="s">
        <v>1909</v>
      </c>
      <c r="B989" s="3">
        <v>44247</v>
      </c>
      <c r="C989" s="2" t="s">
        <v>1910</v>
      </c>
      <c r="D989" t="s">
        <v>85</v>
      </c>
      <c r="E989" s="2" t="str" cm="1">
        <f t="array" ref="E989">_xlfn.XLOOKUP(OrderData[[#This Row],[Customer ID]],Table2_1[[#All],[Customer ID]],Table2_1[[#All],[Customer Name]])</f>
        <v>Lorianne Kyneton</v>
      </c>
      <c r="F989" s="2">
        <v>5</v>
      </c>
      <c r="G989" s="2" t="str">
        <f>VLOOKUP(OrderData[[#This Row],[Product ID]],products!A:B,2,0)</f>
        <v>Ara</v>
      </c>
      <c r="H989" s="2">
        <f>_xlfn.XLOOKUP(D989, products!A:A, products!E:E)</f>
        <v>5.97</v>
      </c>
      <c r="I989" s="2">
        <f>OrderData[[#This Row],[Quantity]]*OrderData[[#This Row],[Unit Price]]</f>
        <v>29.849999999999998</v>
      </c>
      <c r="J989" s="2" t="str">
        <f>_xlfn.XLOOKUP(OrderData[[#This Row],[Customer ID]],Table2_1[Customer ID],Table2_1[Country])</f>
        <v>United Kingdom</v>
      </c>
      <c r="K989" s="2" t="str" cm="1">
        <f t="array" ref="K989">_xlfn.XLOOKUP(OrderData[[#This Row],[Customer ID]],Table2_1[[#All],[Customer ID]],Table2_1[[#All],[Loyalty Card]])</f>
        <v>Yes</v>
      </c>
      <c r="L989" s="2" t="str">
        <f>_xlfn.XLOOKUP(OrderData[[#This Row],[Product ID]],products!A:A,products!C:C)</f>
        <v>D</v>
      </c>
      <c r="M989" s="2">
        <f>_xlfn.XLOOKUP(OrderData[[#This Row],[Product ID]],products!A:A,products!D:D)</f>
        <v>0.5</v>
      </c>
    </row>
    <row r="990" spans="1:13" x14ac:dyDescent="0.25">
      <c r="A990" s="2" t="s">
        <v>1911</v>
      </c>
      <c r="B990" s="3">
        <v>43897</v>
      </c>
      <c r="C990" s="2" t="s">
        <v>1912</v>
      </c>
      <c r="D990" t="s">
        <v>15</v>
      </c>
      <c r="E990" s="2" t="str" cm="1">
        <f t="array" ref="E990">_xlfn.XLOOKUP(OrderData[[#This Row],[Customer ID]],Table2_1[[#All],[Customer ID]],Table2_1[[#All],[Customer Name]])</f>
        <v>Adele McFayden</v>
      </c>
      <c r="F990" s="2">
        <v>3</v>
      </c>
      <c r="G990" s="2" t="str">
        <f>VLOOKUP(OrderData[[#This Row],[Product ID]],products!A:B,2,0)</f>
        <v>Rob</v>
      </c>
      <c r="H990" s="2">
        <f>_xlfn.XLOOKUP(D990, products!A:A, products!E:E)</f>
        <v>9.9499999999999993</v>
      </c>
      <c r="I990" s="2">
        <f>OrderData[[#This Row],[Quantity]]*OrderData[[#This Row],[Unit Price]]</f>
        <v>29.849999999999998</v>
      </c>
      <c r="J990" s="2" t="str">
        <f>_xlfn.XLOOKUP(OrderData[[#This Row],[Customer ID]],Table2_1[Customer ID],Table2_1[Country])</f>
        <v>United Kingdom</v>
      </c>
      <c r="K990" s="2" t="str" cm="1">
        <f t="array" ref="K990">_xlfn.XLOOKUP(OrderData[[#This Row],[Customer ID]],Table2_1[[#All],[Customer ID]],Table2_1[[#All],[Loyalty Card]])</f>
        <v>Yes</v>
      </c>
      <c r="L990" s="2" t="str">
        <f>_xlfn.XLOOKUP(OrderData[[#This Row],[Product ID]],products!A:A,products!C:C)</f>
        <v>M</v>
      </c>
      <c r="M990" s="2">
        <f>_xlfn.XLOOKUP(OrderData[[#This Row],[Product ID]],products!A:A,products!D:D)</f>
        <v>1</v>
      </c>
    </row>
    <row r="991" spans="1:13" x14ac:dyDescent="0.25">
      <c r="A991" s="2" t="s">
        <v>1913</v>
      </c>
      <c r="B991" s="3">
        <v>43560</v>
      </c>
      <c r="C991" s="2" t="s">
        <v>1914</v>
      </c>
      <c r="D991" t="s">
        <v>184</v>
      </c>
      <c r="E991" s="2" t="str" cm="1">
        <f t="array" ref="E991">_xlfn.XLOOKUP(OrderData[[#This Row],[Customer ID]],Table2_1[[#All],[Customer ID]],Table2_1[[#All],[Customer Name]])</f>
        <v>Herta Layne</v>
      </c>
      <c r="F991" s="2">
        <v>6</v>
      </c>
      <c r="G991" s="2" t="str">
        <f>VLOOKUP(OrderData[[#This Row],[Product ID]],products!A:B,2,0)</f>
        <v>Ara</v>
      </c>
      <c r="H991" s="2">
        <f>_xlfn.XLOOKUP(D991, products!A:A, products!E:E)</f>
        <v>25.874999999999996</v>
      </c>
      <c r="I991" s="2">
        <f>OrderData[[#This Row],[Quantity]]*OrderData[[#This Row],[Unit Price]]</f>
        <v>155.24999999999997</v>
      </c>
      <c r="J991" s="2" t="str">
        <f>_xlfn.XLOOKUP(OrderData[[#This Row],[Customer ID]],Table2_1[Customer ID],Table2_1[Country])</f>
        <v>United States</v>
      </c>
      <c r="K991" s="2" t="str" cm="1">
        <f t="array" ref="K991">_xlfn.XLOOKUP(OrderData[[#This Row],[Customer ID]],Table2_1[[#All],[Customer ID]],Table2_1[[#All],[Loyalty Card]])</f>
        <v>Yes</v>
      </c>
      <c r="L991" s="2" t="str">
        <f>_xlfn.XLOOKUP(OrderData[[#This Row],[Product ID]],products!A:A,products!C:C)</f>
        <v>M</v>
      </c>
      <c r="M991" s="2">
        <f>_xlfn.XLOOKUP(OrderData[[#This Row],[Product ID]],products!A:A,products!D:D)</f>
        <v>2.5</v>
      </c>
    </row>
    <row r="992" spans="1:13" x14ac:dyDescent="0.25">
      <c r="A992" s="2" t="s">
        <v>1915</v>
      </c>
      <c r="B992" s="3">
        <v>44718</v>
      </c>
      <c r="C992" s="2" t="s">
        <v>1916</v>
      </c>
      <c r="D992" t="s">
        <v>64</v>
      </c>
      <c r="E992" s="2" t="str" cm="1">
        <f t="array" ref="E992">_xlfn.XLOOKUP(OrderData[[#This Row],[Customer ID]],Table2_1[[#All],[Customer ID]],Table2_1[[#All],[Customer Name]])</f>
        <v>Marguerite Graves</v>
      </c>
      <c r="F992" s="2">
        <v>5</v>
      </c>
      <c r="G992" s="2" t="str">
        <f>VLOOKUP(OrderData[[#This Row],[Product ID]],products!A:B,2,0)</f>
        <v>Exc</v>
      </c>
      <c r="H992" s="2">
        <f>_xlfn.XLOOKUP(D992, products!A:A, products!E:E)</f>
        <v>3.645</v>
      </c>
      <c r="I992" s="2">
        <f>OrderData[[#This Row],[Quantity]]*OrderData[[#This Row],[Unit Price]]</f>
        <v>18.225000000000001</v>
      </c>
      <c r="J992" s="2" t="str">
        <f>_xlfn.XLOOKUP(OrderData[[#This Row],[Customer ID]],Table2_1[Customer ID],Table2_1[Country])</f>
        <v>United States</v>
      </c>
      <c r="K992" s="2" t="str" cm="1">
        <f t="array" ref="K992">_xlfn.XLOOKUP(OrderData[[#This Row],[Customer ID]],Table2_1[[#All],[Customer ID]],Table2_1[[#All],[Loyalty Card]])</f>
        <v>No</v>
      </c>
      <c r="L992" s="2" t="str">
        <f>_xlfn.XLOOKUP(OrderData[[#This Row],[Product ID]],products!A:A,products!C:C)</f>
        <v>D</v>
      </c>
      <c r="M992" s="2">
        <f>_xlfn.XLOOKUP(OrderData[[#This Row],[Product ID]],products!A:A,products!D:D)</f>
        <v>0.2</v>
      </c>
    </row>
    <row r="993" spans="1:13" x14ac:dyDescent="0.25">
      <c r="A993" s="2" t="s">
        <v>1915</v>
      </c>
      <c r="B993" s="3">
        <v>44718</v>
      </c>
      <c r="C993" s="2" t="s">
        <v>1916</v>
      </c>
      <c r="D993" t="s">
        <v>136</v>
      </c>
      <c r="E993" s="2" t="str" cm="1">
        <f t="array" ref="E993">_xlfn.XLOOKUP(OrderData[[#This Row],[Customer ID]],Table2_1[[#All],[Customer ID]],Table2_1[[#All],[Customer Name]])</f>
        <v>Marguerite Graves</v>
      </c>
      <c r="F993" s="2">
        <v>2</v>
      </c>
      <c r="G993" s="2" t="str">
        <f>VLOOKUP(OrderData[[#This Row],[Product ID]],products!A:B,2,0)</f>
        <v>Lib</v>
      </c>
      <c r="H993" s="2">
        <f>_xlfn.XLOOKUP(D993, products!A:A, products!E:E)</f>
        <v>7.77</v>
      </c>
      <c r="I993" s="2">
        <f>OrderData[[#This Row],[Quantity]]*OrderData[[#This Row],[Unit Price]]</f>
        <v>15.54</v>
      </c>
      <c r="J993" s="2" t="str">
        <f>_xlfn.XLOOKUP(OrderData[[#This Row],[Customer ID]],Table2_1[Customer ID],Table2_1[Country])</f>
        <v>United States</v>
      </c>
      <c r="K993" s="2" t="str" cm="1">
        <f t="array" ref="K993">_xlfn.XLOOKUP(OrderData[[#This Row],[Customer ID]],Table2_1[[#All],[Customer ID]],Table2_1[[#All],[Loyalty Card]])</f>
        <v>No</v>
      </c>
      <c r="L993" s="2" t="str">
        <f>_xlfn.XLOOKUP(OrderData[[#This Row],[Product ID]],products!A:A,products!C:C)</f>
        <v>D</v>
      </c>
      <c r="M993" s="2">
        <f>_xlfn.XLOOKUP(OrderData[[#This Row],[Product ID]],products!A:A,products!D:D)</f>
        <v>0.5</v>
      </c>
    </row>
    <row r="994" spans="1:13" x14ac:dyDescent="0.25">
      <c r="A994" s="2" t="s">
        <v>1917</v>
      </c>
      <c r="B994" s="3">
        <v>44276</v>
      </c>
      <c r="C994" s="2" t="s">
        <v>1918</v>
      </c>
      <c r="D994" t="s">
        <v>117</v>
      </c>
      <c r="E994" s="2" t="str" cm="1">
        <f t="array" ref="E994">_xlfn.XLOOKUP(OrderData[[#This Row],[Customer ID]],Table2_1[[#All],[Customer ID]],Table2_1[[#All],[Customer Name]])</f>
        <v>Desdemona Eye</v>
      </c>
      <c r="F994" s="2">
        <v>3</v>
      </c>
      <c r="G994" s="2" t="str">
        <f>VLOOKUP(OrderData[[#This Row],[Product ID]],products!A:B,2,0)</f>
        <v>Lib</v>
      </c>
      <c r="H994" s="2">
        <f>_xlfn.XLOOKUP(D994, products!A:A, products!E:E)</f>
        <v>36.454999999999998</v>
      </c>
      <c r="I994" s="2">
        <f>OrderData[[#This Row],[Quantity]]*OrderData[[#This Row],[Unit Price]]</f>
        <v>109.36499999999999</v>
      </c>
      <c r="J994" s="2" t="str">
        <f>_xlfn.XLOOKUP(OrderData[[#This Row],[Customer ID]],Table2_1[Customer ID],Table2_1[Country])</f>
        <v>Ireland</v>
      </c>
      <c r="K994" s="2" t="str" cm="1">
        <f t="array" ref="K994">_xlfn.XLOOKUP(OrderData[[#This Row],[Customer ID]],Table2_1[[#All],[Customer ID]],Table2_1[[#All],[Loyalty Card]])</f>
        <v>No</v>
      </c>
      <c r="L994" s="2" t="str">
        <f>_xlfn.XLOOKUP(OrderData[[#This Row],[Product ID]],products!A:A,products!C:C)</f>
        <v>L</v>
      </c>
      <c r="M994" s="2">
        <f>_xlfn.XLOOKUP(OrderData[[#This Row],[Product ID]],products!A:A,products!D:D)</f>
        <v>2.5</v>
      </c>
    </row>
    <row r="995" spans="1:13" x14ac:dyDescent="0.25">
      <c r="A995" s="2" t="s">
        <v>1919</v>
      </c>
      <c r="B995" s="3">
        <v>44549</v>
      </c>
      <c r="C995" s="2" t="s">
        <v>1920</v>
      </c>
      <c r="D995" t="s">
        <v>19</v>
      </c>
      <c r="E995" s="2" t="str" cm="1">
        <f t="array" ref="E995">_xlfn.XLOOKUP(OrderData[[#This Row],[Customer ID]],Table2_1[[#All],[Customer ID]],Table2_1[[#All],[Customer Name]])</f>
        <v>Margarette Sterland</v>
      </c>
      <c r="F995" s="2">
        <v>6</v>
      </c>
      <c r="G995" s="2" t="str">
        <f>VLOOKUP(OrderData[[#This Row],[Product ID]],products!A:B,2,0)</f>
        <v>Ara</v>
      </c>
      <c r="H995" s="2">
        <f>_xlfn.XLOOKUP(D995, products!A:A, products!E:E)</f>
        <v>12.95</v>
      </c>
      <c r="I995" s="2">
        <f>OrderData[[#This Row],[Quantity]]*OrderData[[#This Row],[Unit Price]]</f>
        <v>77.699999999999989</v>
      </c>
      <c r="J995" s="2" t="str">
        <f>_xlfn.XLOOKUP(OrderData[[#This Row],[Customer ID]],Table2_1[Customer ID],Table2_1[Country])</f>
        <v>United States</v>
      </c>
      <c r="K995" s="2" t="str" cm="1">
        <f t="array" ref="K995">_xlfn.XLOOKUP(OrderData[[#This Row],[Customer ID]],Table2_1[[#All],[Customer ID]],Table2_1[[#All],[Loyalty Card]])</f>
        <v>No</v>
      </c>
      <c r="L995" s="2" t="str">
        <f>_xlfn.XLOOKUP(OrderData[[#This Row],[Product ID]],products!A:A,products!C:C)</f>
        <v>L</v>
      </c>
      <c r="M995" s="2">
        <f>_xlfn.XLOOKUP(OrderData[[#This Row],[Product ID]],products!A:A,products!D:D)</f>
        <v>1</v>
      </c>
    </row>
    <row r="996" spans="1:13" x14ac:dyDescent="0.25">
      <c r="A996" s="2" t="s">
        <v>1921</v>
      </c>
      <c r="B996" s="3">
        <v>44244</v>
      </c>
      <c r="C996" s="2" t="s">
        <v>1922</v>
      </c>
      <c r="D996" t="s">
        <v>67</v>
      </c>
      <c r="E996" s="2" t="str" cm="1">
        <f t="array" ref="E996">_xlfn.XLOOKUP(OrderData[[#This Row],[Customer ID]],Table2_1[[#All],[Customer ID]],Table2_1[[#All],[Customer Name]])</f>
        <v>Catharine Scoines</v>
      </c>
      <c r="F996" s="2">
        <v>3</v>
      </c>
      <c r="G996" s="2" t="str">
        <f>VLOOKUP(OrderData[[#This Row],[Product ID]],products!A:B,2,0)</f>
        <v>Ara</v>
      </c>
      <c r="H996" s="2">
        <f>_xlfn.XLOOKUP(D996, products!A:A, products!E:E)</f>
        <v>2.9849999999999999</v>
      </c>
      <c r="I996" s="2">
        <f>OrderData[[#This Row],[Quantity]]*OrderData[[#This Row],[Unit Price]]</f>
        <v>8.9550000000000001</v>
      </c>
      <c r="J996" s="2" t="str">
        <f>_xlfn.XLOOKUP(OrderData[[#This Row],[Customer ID]],Table2_1[Customer ID],Table2_1[Country])</f>
        <v>Ireland</v>
      </c>
      <c r="K996" s="2" t="str" cm="1">
        <f t="array" ref="K996">_xlfn.XLOOKUP(OrderData[[#This Row],[Customer ID]],Table2_1[[#All],[Customer ID]],Table2_1[[#All],[Loyalty Card]])</f>
        <v>No</v>
      </c>
      <c r="L996" s="2" t="str">
        <f>_xlfn.XLOOKUP(OrderData[[#This Row],[Product ID]],products!A:A,products!C:C)</f>
        <v>D</v>
      </c>
      <c r="M996" s="2">
        <f>_xlfn.XLOOKUP(OrderData[[#This Row],[Product ID]],products!A:A,products!D:D)</f>
        <v>0.2</v>
      </c>
    </row>
    <row r="997" spans="1:13" x14ac:dyDescent="0.25">
      <c r="A997" s="2" t="s">
        <v>1923</v>
      </c>
      <c r="B997" s="3">
        <v>43836</v>
      </c>
      <c r="C997" s="2" t="s">
        <v>1924</v>
      </c>
      <c r="D997" t="s">
        <v>23</v>
      </c>
      <c r="E997" s="2" t="str" cm="1">
        <f t="array" ref="E997">_xlfn.XLOOKUP(OrderData[[#This Row],[Customer ID]],Table2_1[[#All],[Customer ID]],Table2_1[[#All],[Customer Name]])</f>
        <v>Jennica Tewelson</v>
      </c>
      <c r="F997" s="2">
        <v>1</v>
      </c>
      <c r="G997" s="2" t="str">
        <f>VLOOKUP(OrderData[[#This Row],[Product ID]],products!A:B,2,0)</f>
        <v>Rob</v>
      </c>
      <c r="H997" s="2">
        <f>_xlfn.XLOOKUP(D997, products!A:A, products!E:E)</f>
        <v>27.484999999999996</v>
      </c>
      <c r="I997" s="2">
        <f>OrderData[[#This Row],[Quantity]]*OrderData[[#This Row],[Unit Price]]</f>
        <v>27.484999999999996</v>
      </c>
      <c r="J997" s="2" t="str">
        <f>_xlfn.XLOOKUP(OrderData[[#This Row],[Customer ID]],Table2_1[Customer ID],Table2_1[Country])</f>
        <v>United States</v>
      </c>
      <c r="K997" s="2" t="str" cm="1">
        <f t="array" ref="K997">_xlfn.XLOOKUP(OrderData[[#This Row],[Customer ID]],Table2_1[[#All],[Customer ID]],Table2_1[[#All],[Loyalty Card]])</f>
        <v>No</v>
      </c>
      <c r="L997" s="2" t="str">
        <f>_xlfn.XLOOKUP(OrderData[[#This Row],[Product ID]],products!A:A,products!C:C)</f>
        <v>L</v>
      </c>
      <c r="M997" s="2">
        <f>_xlfn.XLOOKUP(OrderData[[#This Row],[Product ID]],products!A:A,products!D:D)</f>
        <v>2.5</v>
      </c>
    </row>
    <row r="998" spans="1:13" x14ac:dyDescent="0.25">
      <c r="A998" s="2" t="s">
        <v>1925</v>
      </c>
      <c r="B998" s="3">
        <v>44685</v>
      </c>
      <c r="C998" s="2" t="s">
        <v>1916</v>
      </c>
      <c r="D998" t="s">
        <v>35</v>
      </c>
      <c r="E998" s="2" t="str" cm="1">
        <f t="array" ref="E998">_xlfn.XLOOKUP(OrderData[[#This Row],[Customer ID]],Table2_1[[#All],[Customer ID]],Table2_1[[#All],[Customer Name]])</f>
        <v>Marguerite Graves</v>
      </c>
      <c r="F998" s="2">
        <v>5</v>
      </c>
      <c r="G998" s="2" t="str">
        <f>VLOOKUP(OrderData[[#This Row],[Product ID]],products!A:B,2,0)</f>
        <v>Rob</v>
      </c>
      <c r="H998" s="2">
        <f>_xlfn.XLOOKUP(D998, products!A:A, products!E:E)</f>
        <v>5.97</v>
      </c>
      <c r="I998" s="2">
        <f>OrderData[[#This Row],[Quantity]]*OrderData[[#This Row],[Unit Price]]</f>
        <v>29.849999999999998</v>
      </c>
      <c r="J998" s="2" t="str">
        <f>_xlfn.XLOOKUP(OrderData[[#This Row],[Customer ID]],Table2_1[Customer ID],Table2_1[Country])</f>
        <v>United States</v>
      </c>
      <c r="K998" s="2" t="str" cm="1">
        <f t="array" ref="K998">_xlfn.XLOOKUP(OrderData[[#This Row],[Customer ID]],Table2_1[[#All],[Customer ID]],Table2_1[[#All],[Loyalty Card]])</f>
        <v>No</v>
      </c>
      <c r="L998" s="2" t="str">
        <f>_xlfn.XLOOKUP(OrderData[[#This Row],[Product ID]],products!A:A,products!C:C)</f>
        <v>M</v>
      </c>
      <c r="M998" s="2">
        <f>_xlfn.XLOOKUP(OrderData[[#This Row],[Product ID]],products!A:A,products!D:D)</f>
        <v>0.5</v>
      </c>
    </row>
    <row r="999" spans="1:13" x14ac:dyDescent="0.25">
      <c r="A999" s="2" t="s">
        <v>1926</v>
      </c>
      <c r="B999" s="3">
        <v>43749</v>
      </c>
      <c r="C999" s="2" t="s">
        <v>1916</v>
      </c>
      <c r="D999" t="s">
        <v>80</v>
      </c>
      <c r="E999" s="2" t="str" cm="1">
        <f t="array" ref="E999">_xlfn.XLOOKUP(OrderData[[#This Row],[Customer ID]],Table2_1[[#All],[Customer ID]],Table2_1[[#All],[Customer Name]])</f>
        <v>Marguerite Graves</v>
      </c>
      <c r="F999" s="2">
        <v>4</v>
      </c>
      <c r="G999" s="2" t="str">
        <f>VLOOKUP(OrderData[[#This Row],[Product ID]],products!A:B,2,0)</f>
        <v>Ara</v>
      </c>
      <c r="H999" s="2">
        <f>_xlfn.XLOOKUP(D999, products!A:A, products!E:E)</f>
        <v>6.75</v>
      </c>
      <c r="I999" s="2">
        <f>OrderData[[#This Row],[Quantity]]*OrderData[[#This Row],[Unit Price]]</f>
        <v>27</v>
      </c>
      <c r="J999" s="2" t="str">
        <f>_xlfn.XLOOKUP(OrderData[[#This Row],[Customer ID]],Table2_1[Customer ID],Table2_1[Country])</f>
        <v>United States</v>
      </c>
      <c r="K999" s="2" t="str" cm="1">
        <f t="array" ref="K999">_xlfn.XLOOKUP(OrderData[[#This Row],[Customer ID]],Table2_1[[#All],[Customer ID]],Table2_1[[#All],[Loyalty Card]])</f>
        <v>No</v>
      </c>
      <c r="L999" s="2" t="str">
        <f>_xlfn.XLOOKUP(OrderData[[#This Row],[Product ID]],products!A:A,products!C:C)</f>
        <v>M</v>
      </c>
      <c r="M999" s="2">
        <f>_xlfn.XLOOKUP(OrderData[[#This Row],[Product ID]],products!A:A,products!D:D)</f>
        <v>0.5</v>
      </c>
    </row>
    <row r="1000" spans="1:13" x14ac:dyDescent="0.25">
      <c r="A1000" s="2" t="s">
        <v>1927</v>
      </c>
      <c r="B1000" s="3">
        <v>44411</v>
      </c>
      <c r="C1000" s="2" t="s">
        <v>1928</v>
      </c>
      <c r="D1000" t="s">
        <v>40</v>
      </c>
      <c r="E1000" s="2" t="str" cm="1">
        <f t="array" ref="E1000">_xlfn.XLOOKUP(OrderData[[#This Row],[Customer ID]],Table2_1[[#All],[Customer ID]],Table2_1[[#All],[Customer Name]])</f>
        <v>Nicolina Jenny</v>
      </c>
      <c r="F1000" s="2">
        <v>1</v>
      </c>
      <c r="G1000" s="2" t="str">
        <f>VLOOKUP(OrderData[[#This Row],[Product ID]],products!A:B,2,0)</f>
        <v>Ara</v>
      </c>
      <c r="H1000" s="2">
        <f>_xlfn.XLOOKUP(D1000, products!A:A, products!E:E)</f>
        <v>9.9499999999999993</v>
      </c>
      <c r="I1000" s="2">
        <f>OrderData[[#This Row],[Quantity]]*OrderData[[#This Row],[Unit Price]]</f>
        <v>9.9499999999999993</v>
      </c>
      <c r="J1000" s="2" t="str">
        <f>_xlfn.XLOOKUP(OrderData[[#This Row],[Customer ID]],Table2_1[Customer ID],Table2_1[Country])</f>
        <v>United States</v>
      </c>
      <c r="K1000" s="2" t="str" cm="1">
        <f t="array" ref="K1000">_xlfn.XLOOKUP(OrderData[[#This Row],[Customer ID]],Table2_1[[#All],[Customer ID]],Table2_1[[#All],[Loyalty Card]])</f>
        <v>No</v>
      </c>
      <c r="L1000" s="2" t="str">
        <f>_xlfn.XLOOKUP(OrderData[[#This Row],[Product ID]],products!A:A,products!C:C)</f>
        <v>D</v>
      </c>
      <c r="M1000" s="2">
        <f>_xlfn.XLOOKUP(OrderData[[#This Row],[Product ID]],products!A:A,products!D:D)</f>
        <v>1</v>
      </c>
    </row>
    <row r="1001" spans="1:13" x14ac:dyDescent="0.25">
      <c r="A1001" s="2" t="s">
        <v>1929</v>
      </c>
      <c r="B1001" s="3">
        <v>44119</v>
      </c>
      <c r="C1001" s="2" t="s">
        <v>1930</v>
      </c>
      <c r="D1001" t="s">
        <v>77</v>
      </c>
      <c r="E1001" s="2" t="str" cm="1">
        <f t="array" ref="E1001">_xlfn.XLOOKUP(OrderData[[#This Row],[Customer ID]],Table2_1[[#All],[Customer ID]],Table2_1[[#All],[Customer Name]])</f>
        <v>Vidovic Antonelli</v>
      </c>
      <c r="F1001" s="2">
        <v>3</v>
      </c>
      <c r="G1001" s="2" t="str">
        <f>VLOOKUP(OrderData[[#This Row],[Product ID]],products!A:B,2,0)</f>
        <v>Exc</v>
      </c>
      <c r="H1001" s="2">
        <f>_xlfn.XLOOKUP(D1001, products!A:A, products!E:E)</f>
        <v>4.125</v>
      </c>
      <c r="I1001" s="2">
        <f>OrderData[[#This Row],[Quantity]]*OrderData[[#This Row],[Unit Price]]</f>
        <v>12.375</v>
      </c>
      <c r="J1001" s="2" t="str">
        <f>_xlfn.XLOOKUP(OrderData[[#This Row],[Customer ID]],Table2_1[Customer ID],Table2_1[Country])</f>
        <v>United Kingdom</v>
      </c>
      <c r="K1001" s="2" t="str" cm="1">
        <f t="array" ref="K1001">_xlfn.XLOOKUP(OrderData[[#This Row],[Customer ID]],Table2_1[[#All],[Customer ID]],Table2_1[[#All],[Loyalty Card]])</f>
        <v>Yes</v>
      </c>
      <c r="L1001" s="2" t="str">
        <f>_xlfn.XLOOKUP(OrderData[[#This Row],[Product ID]],products!A:A,products!C:C)</f>
        <v>M</v>
      </c>
      <c r="M1001" s="2">
        <f>_xlfn.XLOOKUP(OrderData[[#This Row],[Product ID]],products!A:A,products!D:D)</f>
        <v>0.2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D77A1-EF8E-4768-8C64-2C4357806FE3}">
  <dimension ref="A1:Q1001"/>
  <sheetViews>
    <sheetView topLeftCell="G1" workbookViewId="0"/>
  </sheetViews>
  <sheetFormatPr defaultRowHeight="15" x14ac:dyDescent="0.25"/>
  <cols>
    <col min="1" max="1" width="13.42578125" customWidth="1"/>
    <col min="2" max="2" width="15.85546875" bestFit="1" customWidth="1"/>
    <col min="3" max="3" width="16.28515625" bestFit="1" customWidth="1"/>
    <col min="4" max="4" width="12.42578125" bestFit="1" customWidth="1"/>
    <col min="5" max="5" width="21" customWidth="1"/>
    <col min="6" max="6" width="11" bestFit="1" customWidth="1"/>
    <col min="7" max="7" width="12.85546875" customWidth="1"/>
    <col min="8" max="8" width="17.7109375" customWidth="1"/>
    <col min="9" max="9" width="17.5703125" customWidth="1"/>
    <col min="10" max="10" width="15.42578125" bestFit="1" customWidth="1"/>
    <col min="11" max="11" width="14" bestFit="1" customWidth="1"/>
    <col min="12" max="12" width="12.85546875" bestFit="1" customWidth="1"/>
    <col min="13" max="13" width="6.85546875" bestFit="1" customWidth="1"/>
    <col min="14" max="14" width="7.28515625" bestFit="1" customWidth="1"/>
    <col min="15" max="15" width="23.140625" customWidth="1"/>
    <col min="17" max="17" width="17.140625" style="9" customWidth="1"/>
  </cols>
  <sheetData>
    <row r="1" spans="1:15" x14ac:dyDescent="0.25">
      <c r="A1" t="s">
        <v>0</v>
      </c>
      <c r="B1" t="s">
        <v>1</v>
      </c>
      <c r="C1" t="s">
        <v>2</v>
      </c>
      <c r="D1" t="s">
        <v>3</v>
      </c>
      <c r="E1" t="s">
        <v>5</v>
      </c>
      <c r="F1" t="s">
        <v>4</v>
      </c>
      <c r="G1" t="s">
        <v>8</v>
      </c>
      <c r="H1" t="s">
        <v>6724</v>
      </c>
      <c r="I1" t="s">
        <v>6723</v>
      </c>
      <c r="J1" t="s">
        <v>7</v>
      </c>
      <c r="K1" t="s">
        <v>12</v>
      </c>
      <c r="L1" t="s">
        <v>9</v>
      </c>
      <c r="M1" t="s">
        <v>10</v>
      </c>
      <c r="N1" t="s">
        <v>6721</v>
      </c>
      <c r="O1" t="s">
        <v>6722</v>
      </c>
    </row>
    <row r="2" spans="1:15" x14ac:dyDescent="0.25">
      <c r="A2" t="s">
        <v>358</v>
      </c>
      <c r="B2" s="6">
        <v>44316</v>
      </c>
      <c r="C2" t="s">
        <v>359</v>
      </c>
      <c r="D2" t="s">
        <v>117</v>
      </c>
      <c r="E2" t="s">
        <v>2678</v>
      </c>
      <c r="F2">
        <v>6</v>
      </c>
      <c r="G2" t="s">
        <v>6193</v>
      </c>
      <c r="H2">
        <v>36.46</v>
      </c>
      <c r="I2">
        <v>218.73</v>
      </c>
      <c r="J2" t="s">
        <v>1940</v>
      </c>
      <c r="K2" t="s">
        <v>1950</v>
      </c>
      <c r="L2" t="s">
        <v>6189</v>
      </c>
      <c r="M2">
        <v>2.5</v>
      </c>
      <c r="N2">
        <v>2021</v>
      </c>
      <c r="O2">
        <f>_xlfn.XLOOKUP(OrderData_1[[#This Row],[Coffee Type]],products!B:B,products!G:G)</f>
        <v>0.61814999999999998</v>
      </c>
    </row>
    <row r="3" spans="1:15" x14ac:dyDescent="0.25">
      <c r="A3" t="s">
        <v>658</v>
      </c>
      <c r="B3" s="6">
        <v>43641</v>
      </c>
      <c r="C3" t="s">
        <v>659</v>
      </c>
      <c r="D3" t="s">
        <v>43</v>
      </c>
      <c r="E3" t="s">
        <v>3374</v>
      </c>
      <c r="F3">
        <v>6</v>
      </c>
      <c r="G3" t="s">
        <v>6194</v>
      </c>
      <c r="H3">
        <v>34.159999999999997</v>
      </c>
      <c r="I3">
        <v>204.93</v>
      </c>
      <c r="J3" t="s">
        <v>1948</v>
      </c>
      <c r="K3" t="s">
        <v>1950</v>
      </c>
      <c r="L3" t="s">
        <v>6189</v>
      </c>
      <c r="M3">
        <v>2.5</v>
      </c>
      <c r="N3">
        <v>2019</v>
      </c>
      <c r="O3">
        <f>_xlfn.XLOOKUP(OrderData_1[[#This Row],[Coffee Type]],products!B:B,products!G:G)</f>
        <v>0.49004999999999999</v>
      </c>
    </row>
    <row r="4" spans="1:15" x14ac:dyDescent="0.25">
      <c r="A4" t="s">
        <v>1165</v>
      </c>
      <c r="B4" s="6">
        <v>43671</v>
      </c>
      <c r="C4" t="s">
        <v>1166</v>
      </c>
      <c r="D4" t="s">
        <v>43</v>
      </c>
      <c r="E4" t="s">
        <v>4531</v>
      </c>
      <c r="F4">
        <v>6</v>
      </c>
      <c r="G4" t="s">
        <v>6194</v>
      </c>
      <c r="H4">
        <v>34.159999999999997</v>
      </c>
      <c r="I4">
        <v>204.93</v>
      </c>
      <c r="J4" t="s">
        <v>1940</v>
      </c>
      <c r="K4" t="s">
        <v>1950</v>
      </c>
      <c r="L4" t="s">
        <v>6189</v>
      </c>
      <c r="M4">
        <v>2.5</v>
      </c>
      <c r="N4">
        <v>2019</v>
      </c>
      <c r="O4">
        <f>_xlfn.XLOOKUP(OrderData_1[[#This Row],[Coffee Type]],products!B:B,products!G:G)</f>
        <v>0.49004999999999999</v>
      </c>
    </row>
    <row r="5" spans="1:15" x14ac:dyDescent="0.25">
      <c r="A5" t="s">
        <v>388</v>
      </c>
      <c r="B5" s="6">
        <v>43813</v>
      </c>
      <c r="C5" t="s">
        <v>389</v>
      </c>
      <c r="D5" t="s">
        <v>43</v>
      </c>
      <c r="E5" t="s">
        <v>2744</v>
      </c>
      <c r="F5">
        <v>6</v>
      </c>
      <c r="G5" t="s">
        <v>6194</v>
      </c>
      <c r="H5">
        <v>34.159999999999997</v>
      </c>
      <c r="I5">
        <v>204.93</v>
      </c>
      <c r="J5" t="s">
        <v>1940</v>
      </c>
      <c r="K5" t="s">
        <v>1941</v>
      </c>
      <c r="L5" t="s">
        <v>6189</v>
      </c>
      <c r="M5">
        <v>2.5</v>
      </c>
      <c r="N5">
        <v>2019</v>
      </c>
      <c r="O5">
        <f>_xlfn.XLOOKUP(OrderData_1[[#This Row],[Coffee Type]],products!B:B,products!G:G)</f>
        <v>0.49004999999999999</v>
      </c>
    </row>
    <row r="6" spans="1:15" x14ac:dyDescent="0.25">
      <c r="A6" t="s">
        <v>716</v>
      </c>
      <c r="B6" s="6">
        <v>43803</v>
      </c>
      <c r="C6" t="s">
        <v>717</v>
      </c>
      <c r="D6" t="s">
        <v>43</v>
      </c>
      <c r="E6" t="s">
        <v>3510</v>
      </c>
      <c r="F6">
        <v>6</v>
      </c>
      <c r="G6" t="s">
        <v>6194</v>
      </c>
      <c r="H6">
        <v>34.159999999999997</v>
      </c>
      <c r="I6">
        <v>204.93</v>
      </c>
      <c r="J6" t="s">
        <v>1940</v>
      </c>
      <c r="K6" t="s">
        <v>1950</v>
      </c>
      <c r="L6" t="s">
        <v>6189</v>
      </c>
      <c r="M6">
        <v>2.5</v>
      </c>
      <c r="N6">
        <v>2019</v>
      </c>
      <c r="O6">
        <f>_xlfn.XLOOKUP(OrderData_1[[#This Row],[Coffee Type]],products!B:B,products!G:G)</f>
        <v>0.49004999999999999</v>
      </c>
    </row>
    <row r="7" spans="1:15" x14ac:dyDescent="0.25">
      <c r="A7" t="s">
        <v>577</v>
      </c>
      <c r="B7" s="6">
        <v>44725</v>
      </c>
      <c r="C7" t="s">
        <v>578</v>
      </c>
      <c r="D7" t="s">
        <v>43</v>
      </c>
      <c r="E7" t="s">
        <v>3202</v>
      </c>
      <c r="F7">
        <v>6</v>
      </c>
      <c r="G7" t="s">
        <v>6194</v>
      </c>
      <c r="H7">
        <v>34.159999999999997</v>
      </c>
      <c r="I7">
        <v>204.93</v>
      </c>
      <c r="J7" t="s">
        <v>1940</v>
      </c>
      <c r="K7" t="s">
        <v>1950</v>
      </c>
      <c r="L7" t="s">
        <v>6189</v>
      </c>
      <c r="M7">
        <v>2.5</v>
      </c>
      <c r="N7">
        <v>2022</v>
      </c>
      <c r="O7">
        <f>_xlfn.XLOOKUP(OrderData_1[[#This Row],[Coffee Type]],products!B:B,products!G:G)</f>
        <v>0.49004999999999999</v>
      </c>
    </row>
    <row r="8" spans="1:15" x14ac:dyDescent="0.25">
      <c r="A8" t="s">
        <v>625</v>
      </c>
      <c r="B8" s="6">
        <v>43582</v>
      </c>
      <c r="C8" t="s">
        <v>626</v>
      </c>
      <c r="D8" t="s">
        <v>43</v>
      </c>
      <c r="E8" t="s">
        <v>3298</v>
      </c>
      <c r="F8">
        <v>6</v>
      </c>
      <c r="G8" t="s">
        <v>6194</v>
      </c>
      <c r="H8">
        <v>34.159999999999997</v>
      </c>
      <c r="I8">
        <v>204.93</v>
      </c>
      <c r="J8" t="s">
        <v>1940</v>
      </c>
      <c r="K8" t="s">
        <v>1941</v>
      </c>
      <c r="L8" t="s">
        <v>6189</v>
      </c>
      <c r="M8">
        <v>2.5</v>
      </c>
      <c r="N8">
        <v>2019</v>
      </c>
      <c r="O8">
        <f>_xlfn.XLOOKUP(OrderData_1[[#This Row],[Coffee Type]],products!B:B,products!G:G)</f>
        <v>0.49004999999999999</v>
      </c>
    </row>
    <row r="9" spans="1:15" x14ac:dyDescent="0.25">
      <c r="A9" t="s">
        <v>876</v>
      </c>
      <c r="B9" s="6">
        <v>44563</v>
      </c>
      <c r="C9" t="s">
        <v>877</v>
      </c>
      <c r="D9" t="s">
        <v>210</v>
      </c>
      <c r="E9" t="s">
        <v>3867</v>
      </c>
      <c r="F9">
        <v>6</v>
      </c>
      <c r="G9" t="s">
        <v>6193</v>
      </c>
      <c r="H9">
        <v>33.46</v>
      </c>
      <c r="I9">
        <v>200.79</v>
      </c>
      <c r="J9" t="s">
        <v>1940</v>
      </c>
      <c r="K9" t="s">
        <v>1941</v>
      </c>
      <c r="L9" t="s">
        <v>6190</v>
      </c>
      <c r="M9">
        <v>2.5</v>
      </c>
      <c r="N9">
        <v>2022</v>
      </c>
      <c r="O9">
        <f>_xlfn.XLOOKUP(OrderData_1[[#This Row],[Coffee Type]],products!B:B,products!G:G)</f>
        <v>0.61814999999999998</v>
      </c>
    </row>
    <row r="10" spans="1:15" x14ac:dyDescent="0.25">
      <c r="A10" t="s">
        <v>649</v>
      </c>
      <c r="B10" s="6">
        <v>43951</v>
      </c>
      <c r="C10" t="s">
        <v>636</v>
      </c>
      <c r="D10" t="s">
        <v>125</v>
      </c>
      <c r="E10" t="s">
        <v>3352</v>
      </c>
      <c r="F10">
        <v>6</v>
      </c>
      <c r="G10" t="s">
        <v>6194</v>
      </c>
      <c r="H10">
        <v>31.62</v>
      </c>
      <c r="I10">
        <v>189.75</v>
      </c>
      <c r="J10" t="s">
        <v>1940</v>
      </c>
      <c r="K10" t="s">
        <v>1941</v>
      </c>
      <c r="L10" t="s">
        <v>6190</v>
      </c>
      <c r="M10">
        <v>2.5</v>
      </c>
      <c r="N10">
        <v>2020</v>
      </c>
      <c r="O10">
        <f>_xlfn.XLOOKUP(OrderData_1[[#This Row],[Coffee Type]],products!B:B,products!G:G)</f>
        <v>0.49004999999999999</v>
      </c>
    </row>
    <row r="11" spans="1:15" x14ac:dyDescent="0.25">
      <c r="A11" t="s">
        <v>1111</v>
      </c>
      <c r="B11" s="6">
        <v>44401</v>
      </c>
      <c r="C11" t="s">
        <v>1112</v>
      </c>
      <c r="D11" t="s">
        <v>125</v>
      </c>
      <c r="E11" t="s">
        <v>4408</v>
      </c>
      <c r="F11">
        <v>6</v>
      </c>
      <c r="G11" t="s">
        <v>6194</v>
      </c>
      <c r="H11">
        <v>31.62</v>
      </c>
      <c r="I11">
        <v>189.75</v>
      </c>
      <c r="J11" t="s">
        <v>1940</v>
      </c>
      <c r="K11" t="s">
        <v>1941</v>
      </c>
      <c r="L11" t="s">
        <v>6190</v>
      </c>
      <c r="M11">
        <v>2.5</v>
      </c>
      <c r="N11">
        <v>2021</v>
      </c>
      <c r="O11">
        <f>_xlfn.XLOOKUP(OrderData_1[[#This Row],[Coffee Type]],products!B:B,products!G:G)</f>
        <v>0.49004999999999999</v>
      </c>
    </row>
    <row r="12" spans="1:15" x14ac:dyDescent="0.25">
      <c r="A12" t="s">
        <v>498</v>
      </c>
      <c r="B12" s="6">
        <v>43571</v>
      </c>
      <c r="C12" t="s">
        <v>499</v>
      </c>
      <c r="D12" t="s">
        <v>117</v>
      </c>
      <c r="E12" t="s">
        <v>3023</v>
      </c>
      <c r="F12">
        <v>5</v>
      </c>
      <c r="G12" t="s">
        <v>6193</v>
      </c>
      <c r="H12">
        <v>36.46</v>
      </c>
      <c r="I12">
        <v>182.28</v>
      </c>
      <c r="J12" t="s">
        <v>1948</v>
      </c>
      <c r="K12" t="s">
        <v>1950</v>
      </c>
      <c r="L12" t="s">
        <v>6189</v>
      </c>
      <c r="M12">
        <v>2.5</v>
      </c>
      <c r="N12">
        <v>2019</v>
      </c>
      <c r="O12">
        <f>_xlfn.XLOOKUP(OrderData_1[[#This Row],[Coffee Type]],products!B:B,products!G:G)</f>
        <v>0.61814999999999998</v>
      </c>
    </row>
    <row r="13" spans="1:15" x14ac:dyDescent="0.25">
      <c r="A13" t="s">
        <v>1364</v>
      </c>
      <c r="B13" s="6">
        <v>44300</v>
      </c>
      <c r="C13" t="s">
        <v>1365</v>
      </c>
      <c r="D13" t="s">
        <v>117</v>
      </c>
      <c r="E13" t="s">
        <v>4962</v>
      </c>
      <c r="F13">
        <v>5</v>
      </c>
      <c r="G13" t="s">
        <v>6193</v>
      </c>
      <c r="H13">
        <v>36.46</v>
      </c>
      <c r="I13">
        <v>182.28</v>
      </c>
      <c r="J13" t="s">
        <v>1940</v>
      </c>
      <c r="K13" t="s">
        <v>1941</v>
      </c>
      <c r="L13" t="s">
        <v>6189</v>
      </c>
      <c r="M13">
        <v>2.5</v>
      </c>
      <c r="N13">
        <v>2021</v>
      </c>
      <c r="O13">
        <f>_xlfn.XLOOKUP(OrderData_1[[#This Row],[Coffee Type]],products!B:B,products!G:G)</f>
        <v>0.61814999999999998</v>
      </c>
    </row>
    <row r="14" spans="1:15" x14ac:dyDescent="0.25">
      <c r="A14" t="s">
        <v>434</v>
      </c>
      <c r="B14" s="6">
        <v>44486</v>
      </c>
      <c r="C14" t="s">
        <v>435</v>
      </c>
      <c r="D14" t="s">
        <v>122</v>
      </c>
      <c r="E14" t="s">
        <v>2876</v>
      </c>
      <c r="F14">
        <v>6</v>
      </c>
      <c r="G14" t="s">
        <v>6193</v>
      </c>
      <c r="H14">
        <v>29.78</v>
      </c>
      <c r="I14">
        <v>178.71</v>
      </c>
      <c r="J14" t="s">
        <v>1940</v>
      </c>
      <c r="K14" t="s">
        <v>1941</v>
      </c>
      <c r="L14" t="s">
        <v>6191</v>
      </c>
      <c r="M14">
        <v>2.5</v>
      </c>
      <c r="N14">
        <v>2021</v>
      </c>
      <c r="O14">
        <f>_xlfn.XLOOKUP(OrderData_1[[#This Row],[Coffee Type]],products!B:B,products!G:G)</f>
        <v>0.61814999999999998</v>
      </c>
    </row>
    <row r="15" spans="1:15" x14ac:dyDescent="0.25">
      <c r="A15" t="s">
        <v>120</v>
      </c>
      <c r="B15" s="6">
        <v>44592</v>
      </c>
      <c r="C15" t="s">
        <v>121</v>
      </c>
      <c r="D15" t="s">
        <v>122</v>
      </c>
      <c r="E15" t="s">
        <v>2163</v>
      </c>
      <c r="F15">
        <v>6</v>
      </c>
      <c r="G15" t="s">
        <v>6193</v>
      </c>
      <c r="H15">
        <v>29.78</v>
      </c>
      <c r="I15">
        <v>178.71</v>
      </c>
      <c r="J15" t="s">
        <v>1940</v>
      </c>
      <c r="K15" t="s">
        <v>1950</v>
      </c>
      <c r="L15" t="s">
        <v>6191</v>
      </c>
      <c r="M15">
        <v>2.5</v>
      </c>
      <c r="N15">
        <v>2022</v>
      </c>
      <c r="O15">
        <f>_xlfn.XLOOKUP(OrderData_1[[#This Row],[Coffee Type]],products!B:B,products!G:G)</f>
        <v>0.61814999999999998</v>
      </c>
    </row>
    <row r="16" spans="1:15" x14ac:dyDescent="0.25">
      <c r="A16" t="s">
        <v>1354</v>
      </c>
      <c r="B16" s="6">
        <v>44754</v>
      </c>
      <c r="C16" t="s">
        <v>1355</v>
      </c>
      <c r="D16" t="s">
        <v>122</v>
      </c>
      <c r="E16" t="s">
        <v>4942</v>
      </c>
      <c r="F16">
        <v>6</v>
      </c>
      <c r="G16" t="s">
        <v>6193</v>
      </c>
      <c r="H16">
        <v>29.78</v>
      </c>
      <c r="I16">
        <v>178.71</v>
      </c>
      <c r="J16" t="s">
        <v>1940</v>
      </c>
      <c r="K16" t="s">
        <v>1950</v>
      </c>
      <c r="L16" t="s">
        <v>6191</v>
      </c>
      <c r="M16">
        <v>2.5</v>
      </c>
      <c r="N16">
        <v>2022</v>
      </c>
      <c r="O16">
        <f>_xlfn.XLOOKUP(OrderData_1[[#This Row],[Coffee Type]],products!B:B,products!G:G)</f>
        <v>0.61814999999999998</v>
      </c>
    </row>
    <row r="17" spans="1:15" x14ac:dyDescent="0.25">
      <c r="A17" t="s">
        <v>1330</v>
      </c>
      <c r="B17" s="6">
        <v>44281</v>
      </c>
      <c r="C17" t="s">
        <v>1331</v>
      </c>
      <c r="D17" t="s">
        <v>217</v>
      </c>
      <c r="E17" t="s">
        <v>4894</v>
      </c>
      <c r="F17">
        <v>6</v>
      </c>
      <c r="G17" t="s">
        <v>6188</v>
      </c>
      <c r="H17">
        <v>29.78</v>
      </c>
      <c r="I17">
        <v>178.71</v>
      </c>
      <c r="J17" t="s">
        <v>1940</v>
      </c>
      <c r="K17" t="s">
        <v>1941</v>
      </c>
      <c r="L17" t="s">
        <v>6189</v>
      </c>
      <c r="M17">
        <v>2.5</v>
      </c>
      <c r="N17">
        <v>2021</v>
      </c>
      <c r="O17">
        <f>_xlfn.XLOOKUP(OrderData_1[[#This Row],[Coffee Type]],products!B:B,products!G:G)</f>
        <v>0.34964999999999996</v>
      </c>
    </row>
    <row r="18" spans="1:15" x14ac:dyDescent="0.25">
      <c r="A18" t="s">
        <v>1498</v>
      </c>
      <c r="B18" s="6">
        <v>43797</v>
      </c>
      <c r="C18" t="s">
        <v>1499</v>
      </c>
      <c r="D18" t="s">
        <v>217</v>
      </c>
      <c r="E18" t="s">
        <v>5237</v>
      </c>
      <c r="F18">
        <v>6</v>
      </c>
      <c r="G18" t="s">
        <v>6188</v>
      </c>
      <c r="H18">
        <v>29.78</v>
      </c>
      <c r="I18">
        <v>178.71</v>
      </c>
      <c r="J18" t="s">
        <v>1940</v>
      </c>
      <c r="K18" t="s">
        <v>1941</v>
      </c>
      <c r="L18" t="s">
        <v>6189</v>
      </c>
      <c r="M18">
        <v>2.5</v>
      </c>
      <c r="N18">
        <v>2019</v>
      </c>
      <c r="O18">
        <f>_xlfn.XLOOKUP(OrderData_1[[#This Row],[Coffee Type]],products!B:B,products!G:G)</f>
        <v>0.34964999999999996</v>
      </c>
    </row>
    <row r="19" spans="1:15" x14ac:dyDescent="0.25">
      <c r="A19" t="s">
        <v>1322</v>
      </c>
      <c r="B19" s="6">
        <v>44543</v>
      </c>
      <c r="C19" t="s">
        <v>1323</v>
      </c>
      <c r="D19" t="s">
        <v>217</v>
      </c>
      <c r="E19" t="s">
        <v>4877</v>
      </c>
      <c r="F19">
        <v>6</v>
      </c>
      <c r="G19" t="s">
        <v>6188</v>
      </c>
      <c r="H19">
        <v>29.78</v>
      </c>
      <c r="I19">
        <v>178.71</v>
      </c>
      <c r="J19" t="s">
        <v>1940</v>
      </c>
      <c r="K19" t="s">
        <v>1941</v>
      </c>
      <c r="L19" t="s">
        <v>6189</v>
      </c>
      <c r="M19">
        <v>2.5</v>
      </c>
      <c r="N19">
        <v>2021</v>
      </c>
      <c r="O19">
        <f>_xlfn.XLOOKUP(OrderData_1[[#This Row],[Coffee Type]],products!B:B,products!G:G)</f>
        <v>0.34964999999999996</v>
      </c>
    </row>
    <row r="20" spans="1:15" x14ac:dyDescent="0.25">
      <c r="A20" t="s">
        <v>1587</v>
      </c>
      <c r="B20" s="6">
        <v>44114</v>
      </c>
      <c r="C20" t="s">
        <v>1588</v>
      </c>
      <c r="D20" t="s">
        <v>122</v>
      </c>
      <c r="E20" t="s">
        <v>5425</v>
      </c>
      <c r="F20">
        <v>6</v>
      </c>
      <c r="G20" t="s">
        <v>6193</v>
      </c>
      <c r="H20">
        <v>29.78</v>
      </c>
      <c r="I20">
        <v>178.71</v>
      </c>
      <c r="J20" t="s">
        <v>1948</v>
      </c>
      <c r="K20" t="s">
        <v>1941</v>
      </c>
      <c r="L20" t="s">
        <v>6191</v>
      </c>
      <c r="M20">
        <v>2.5</v>
      </c>
      <c r="N20">
        <v>2020</v>
      </c>
      <c r="O20">
        <f>_xlfn.XLOOKUP(OrderData_1[[#This Row],[Coffee Type]],products!B:B,products!G:G)</f>
        <v>0.61814999999999998</v>
      </c>
    </row>
    <row r="21" spans="1:15" x14ac:dyDescent="0.25">
      <c r="A21" t="s">
        <v>1673</v>
      </c>
      <c r="B21" s="6">
        <v>43716</v>
      </c>
      <c r="C21" t="s">
        <v>1674</v>
      </c>
      <c r="D21" t="s">
        <v>217</v>
      </c>
      <c r="E21" t="s">
        <v>5623</v>
      </c>
      <c r="F21">
        <v>6</v>
      </c>
      <c r="G21" t="s">
        <v>6188</v>
      </c>
      <c r="H21">
        <v>29.78</v>
      </c>
      <c r="I21">
        <v>178.71</v>
      </c>
      <c r="J21" t="s">
        <v>1940</v>
      </c>
      <c r="K21" t="s">
        <v>1950</v>
      </c>
      <c r="L21" t="s">
        <v>6189</v>
      </c>
      <c r="M21">
        <v>2.5</v>
      </c>
      <c r="N21">
        <v>2019</v>
      </c>
      <c r="O21">
        <f>_xlfn.XLOOKUP(OrderData_1[[#This Row],[Coffee Type]],products!B:B,products!G:G)</f>
        <v>0.34964999999999996</v>
      </c>
    </row>
    <row r="22" spans="1:15" x14ac:dyDescent="0.25">
      <c r="A22" t="s">
        <v>41</v>
      </c>
      <c r="B22" s="6">
        <v>44132</v>
      </c>
      <c r="C22" t="s">
        <v>42</v>
      </c>
      <c r="D22" t="s">
        <v>43</v>
      </c>
      <c r="E22" t="s">
        <v>1995</v>
      </c>
      <c r="F22">
        <v>5</v>
      </c>
      <c r="G22" t="s">
        <v>6194</v>
      </c>
      <c r="H22">
        <v>34.159999999999997</v>
      </c>
      <c r="I22">
        <v>170.78</v>
      </c>
      <c r="J22" t="s">
        <v>1940</v>
      </c>
      <c r="K22" t="s">
        <v>1941</v>
      </c>
      <c r="L22" t="s">
        <v>6189</v>
      </c>
      <c r="M22">
        <v>2.5</v>
      </c>
      <c r="N22">
        <v>2020</v>
      </c>
      <c r="O22">
        <f>_xlfn.XLOOKUP(OrderData_1[[#This Row],[Coffee Type]],products!B:B,products!G:G)</f>
        <v>0.49004999999999999</v>
      </c>
    </row>
    <row r="23" spans="1:15" x14ac:dyDescent="0.25">
      <c r="A23" t="s">
        <v>1853</v>
      </c>
      <c r="B23" s="6">
        <v>43582</v>
      </c>
      <c r="C23" t="s">
        <v>1814</v>
      </c>
      <c r="D23" t="s">
        <v>43</v>
      </c>
      <c r="E23" t="s">
        <v>5911</v>
      </c>
      <c r="F23">
        <v>5</v>
      </c>
      <c r="G23" t="s">
        <v>6194</v>
      </c>
      <c r="H23">
        <v>34.159999999999997</v>
      </c>
      <c r="I23">
        <v>170.78</v>
      </c>
      <c r="J23" t="s">
        <v>1940</v>
      </c>
      <c r="K23" t="s">
        <v>1941</v>
      </c>
      <c r="L23" t="s">
        <v>6189</v>
      </c>
      <c r="M23">
        <v>2.5</v>
      </c>
      <c r="N23">
        <v>2019</v>
      </c>
      <c r="O23">
        <f>_xlfn.XLOOKUP(OrderData_1[[#This Row],[Coffee Type]],products!B:B,products!G:G)</f>
        <v>0.49004999999999999</v>
      </c>
    </row>
    <row r="24" spans="1:15" x14ac:dyDescent="0.25">
      <c r="A24" t="s">
        <v>812</v>
      </c>
      <c r="B24" s="6">
        <v>43539</v>
      </c>
      <c r="C24" t="s">
        <v>813</v>
      </c>
      <c r="D24" t="s">
        <v>543</v>
      </c>
      <c r="E24" t="s">
        <v>3722</v>
      </c>
      <c r="F24">
        <v>6</v>
      </c>
      <c r="G24" t="s">
        <v>6194</v>
      </c>
      <c r="H24">
        <v>27.94</v>
      </c>
      <c r="I24">
        <v>167.67</v>
      </c>
      <c r="J24" t="s">
        <v>2115</v>
      </c>
      <c r="K24" t="s">
        <v>1950</v>
      </c>
      <c r="L24" t="s">
        <v>6191</v>
      </c>
      <c r="M24">
        <v>2.5</v>
      </c>
      <c r="N24">
        <v>2019</v>
      </c>
      <c r="O24">
        <f>_xlfn.XLOOKUP(OrderData_1[[#This Row],[Coffee Type]],products!B:B,products!G:G)</f>
        <v>0.49004999999999999</v>
      </c>
    </row>
    <row r="25" spans="1:15" x14ac:dyDescent="0.25">
      <c r="A25" t="s">
        <v>1648</v>
      </c>
      <c r="B25" s="6">
        <v>43889</v>
      </c>
      <c r="C25" t="s">
        <v>1649</v>
      </c>
      <c r="D25" t="s">
        <v>543</v>
      </c>
      <c r="E25" t="s">
        <v>5568</v>
      </c>
      <c r="F25">
        <v>6</v>
      </c>
      <c r="G25" t="s">
        <v>6194</v>
      </c>
      <c r="H25">
        <v>27.94</v>
      </c>
      <c r="I25">
        <v>167.67</v>
      </c>
      <c r="J25" t="s">
        <v>1940</v>
      </c>
      <c r="K25" t="s">
        <v>1950</v>
      </c>
      <c r="L25" t="s">
        <v>6191</v>
      </c>
      <c r="M25">
        <v>2.5</v>
      </c>
      <c r="N25">
        <v>2020</v>
      </c>
      <c r="O25">
        <f>_xlfn.XLOOKUP(OrderData_1[[#This Row],[Coffee Type]],products!B:B,products!G:G)</f>
        <v>0.49004999999999999</v>
      </c>
    </row>
    <row r="26" spans="1:15" x14ac:dyDescent="0.25">
      <c r="A26" t="s">
        <v>1895</v>
      </c>
      <c r="B26" s="6">
        <v>43982</v>
      </c>
      <c r="C26" t="s">
        <v>1896</v>
      </c>
      <c r="D26" t="s">
        <v>543</v>
      </c>
      <c r="E26" t="s">
        <v>6107</v>
      </c>
      <c r="F26">
        <v>6</v>
      </c>
      <c r="G26" t="s">
        <v>6194</v>
      </c>
      <c r="H26">
        <v>27.94</v>
      </c>
      <c r="I26">
        <v>167.67</v>
      </c>
      <c r="J26" t="s">
        <v>1940</v>
      </c>
      <c r="K26" t="s">
        <v>1941</v>
      </c>
      <c r="L26" t="s">
        <v>6191</v>
      </c>
      <c r="M26">
        <v>2.5</v>
      </c>
      <c r="N26">
        <v>2020</v>
      </c>
      <c r="O26">
        <f>_xlfn.XLOOKUP(OrderData_1[[#This Row],[Coffee Type]],products!B:B,products!G:G)</f>
        <v>0.49004999999999999</v>
      </c>
    </row>
    <row r="27" spans="1:15" x14ac:dyDescent="0.25">
      <c r="A27" t="s">
        <v>1125</v>
      </c>
      <c r="B27" s="6">
        <v>44318</v>
      </c>
      <c r="C27" t="s">
        <v>1126</v>
      </c>
      <c r="D27" t="s">
        <v>23</v>
      </c>
      <c r="E27" t="s">
        <v>4440</v>
      </c>
      <c r="F27">
        <v>6</v>
      </c>
      <c r="G27" t="s">
        <v>6192</v>
      </c>
      <c r="H27">
        <v>27.48</v>
      </c>
      <c r="I27">
        <v>164.91</v>
      </c>
      <c r="J27" t="s">
        <v>1948</v>
      </c>
      <c r="K27" t="s">
        <v>1950</v>
      </c>
      <c r="L27" t="s">
        <v>6189</v>
      </c>
      <c r="M27">
        <v>2.5</v>
      </c>
      <c r="N27">
        <v>2021</v>
      </c>
      <c r="O27">
        <f>_xlfn.XLOOKUP(OrderData_1[[#This Row],[Coffee Type]],products!B:B,products!G:G)</f>
        <v>0.21509999999999996</v>
      </c>
    </row>
    <row r="28" spans="1:15" x14ac:dyDescent="0.25">
      <c r="A28" t="s">
        <v>1754</v>
      </c>
      <c r="B28" s="6">
        <v>43640</v>
      </c>
      <c r="C28" t="s">
        <v>1755</v>
      </c>
      <c r="D28" t="s">
        <v>125</v>
      </c>
      <c r="E28" t="s">
        <v>5796</v>
      </c>
      <c r="F28">
        <v>5</v>
      </c>
      <c r="G28" t="s">
        <v>6194</v>
      </c>
      <c r="H28">
        <v>31.62</v>
      </c>
      <c r="I28">
        <v>158.12</v>
      </c>
      <c r="J28" t="s">
        <v>1940</v>
      </c>
      <c r="K28" t="s">
        <v>1950</v>
      </c>
      <c r="L28" t="s">
        <v>6190</v>
      </c>
      <c r="M28">
        <v>2.5</v>
      </c>
      <c r="N28">
        <v>2019</v>
      </c>
      <c r="O28">
        <f>_xlfn.XLOOKUP(OrderData_1[[#This Row],[Coffee Type]],products!B:B,products!G:G)</f>
        <v>0.49004999999999999</v>
      </c>
    </row>
    <row r="29" spans="1:15" x14ac:dyDescent="0.25">
      <c r="A29" t="s">
        <v>1741</v>
      </c>
      <c r="B29" s="6">
        <v>44521</v>
      </c>
      <c r="C29" t="s">
        <v>1742</v>
      </c>
      <c r="D29" t="s">
        <v>125</v>
      </c>
      <c r="E29" t="s">
        <v>5769</v>
      </c>
      <c r="F29">
        <v>5</v>
      </c>
      <c r="G29" t="s">
        <v>6194</v>
      </c>
      <c r="H29">
        <v>31.62</v>
      </c>
      <c r="I29">
        <v>158.12</v>
      </c>
      <c r="J29" t="s">
        <v>1940</v>
      </c>
      <c r="K29" t="s">
        <v>1950</v>
      </c>
      <c r="L29" t="s">
        <v>6190</v>
      </c>
      <c r="M29">
        <v>2.5</v>
      </c>
      <c r="N29">
        <v>2021</v>
      </c>
      <c r="O29">
        <f>_xlfn.XLOOKUP(OrderData_1[[#This Row],[Coffee Type]],products!B:B,products!G:G)</f>
        <v>0.49004999999999999</v>
      </c>
    </row>
    <row r="30" spans="1:15" x14ac:dyDescent="0.25">
      <c r="A30" t="s">
        <v>1913</v>
      </c>
      <c r="B30" s="6">
        <v>43560</v>
      </c>
      <c r="C30" t="s">
        <v>1914</v>
      </c>
      <c r="D30" t="s">
        <v>184</v>
      </c>
      <c r="E30" t="s">
        <v>6145</v>
      </c>
      <c r="F30">
        <v>6</v>
      </c>
      <c r="G30" t="s">
        <v>6188</v>
      </c>
      <c r="H30">
        <v>25.88</v>
      </c>
      <c r="I30">
        <v>155.25</v>
      </c>
      <c r="J30" t="s">
        <v>1940</v>
      </c>
      <c r="K30" t="s">
        <v>1941</v>
      </c>
      <c r="L30" t="s">
        <v>6190</v>
      </c>
      <c r="M30">
        <v>2.5</v>
      </c>
      <c r="N30">
        <v>2019</v>
      </c>
      <c r="O30">
        <f>_xlfn.XLOOKUP(OrderData_1[[#This Row],[Coffee Type]],products!B:B,products!G:G)</f>
        <v>0.34964999999999996</v>
      </c>
    </row>
    <row r="31" spans="1:15" x14ac:dyDescent="0.25">
      <c r="A31" t="s">
        <v>727</v>
      </c>
      <c r="B31" s="6">
        <v>43876</v>
      </c>
      <c r="C31" t="s">
        <v>728</v>
      </c>
      <c r="D31" t="s">
        <v>184</v>
      </c>
      <c r="E31" t="s">
        <v>3537</v>
      </c>
      <c r="F31">
        <v>6</v>
      </c>
      <c r="G31" t="s">
        <v>6188</v>
      </c>
      <c r="H31">
        <v>25.88</v>
      </c>
      <c r="I31">
        <v>155.25</v>
      </c>
      <c r="J31" t="s">
        <v>1940</v>
      </c>
      <c r="K31" t="s">
        <v>1950</v>
      </c>
      <c r="L31" t="s">
        <v>6190</v>
      </c>
      <c r="M31">
        <v>2.5</v>
      </c>
      <c r="N31">
        <v>2020</v>
      </c>
      <c r="O31">
        <f>_xlfn.XLOOKUP(OrderData_1[[#This Row],[Coffee Type]],products!B:B,products!G:G)</f>
        <v>0.34964999999999996</v>
      </c>
    </row>
    <row r="32" spans="1:15" x14ac:dyDescent="0.25">
      <c r="A32" t="s">
        <v>350</v>
      </c>
      <c r="B32" s="6">
        <v>43640</v>
      </c>
      <c r="C32" t="s">
        <v>351</v>
      </c>
      <c r="D32" t="s">
        <v>184</v>
      </c>
      <c r="E32" t="s">
        <v>2658</v>
      </c>
      <c r="F32">
        <v>6</v>
      </c>
      <c r="G32" t="s">
        <v>6188</v>
      </c>
      <c r="H32">
        <v>25.88</v>
      </c>
      <c r="I32">
        <v>155.25</v>
      </c>
      <c r="J32" t="s">
        <v>1940</v>
      </c>
      <c r="K32" t="s">
        <v>1941</v>
      </c>
      <c r="L32" t="s">
        <v>6190</v>
      </c>
      <c r="M32">
        <v>2.5</v>
      </c>
      <c r="N32">
        <v>2019</v>
      </c>
      <c r="O32">
        <f>_xlfn.XLOOKUP(OrderData_1[[#This Row],[Coffee Type]],products!B:B,products!G:G)</f>
        <v>0.34964999999999996</v>
      </c>
    </row>
    <row r="33" spans="1:15" x14ac:dyDescent="0.25">
      <c r="A33" t="s">
        <v>508</v>
      </c>
      <c r="B33" s="6">
        <v>43993</v>
      </c>
      <c r="C33" t="s">
        <v>509</v>
      </c>
      <c r="D33" t="s">
        <v>184</v>
      </c>
      <c r="E33" t="s">
        <v>3046</v>
      </c>
      <c r="F33">
        <v>6</v>
      </c>
      <c r="G33" t="s">
        <v>6188</v>
      </c>
      <c r="H33">
        <v>25.88</v>
      </c>
      <c r="I33">
        <v>155.25</v>
      </c>
      <c r="J33" t="s">
        <v>1940</v>
      </c>
      <c r="K33" t="s">
        <v>1941</v>
      </c>
      <c r="L33" t="s">
        <v>6190</v>
      </c>
      <c r="M33">
        <v>2.5</v>
      </c>
      <c r="N33">
        <v>2020</v>
      </c>
      <c r="O33">
        <f>_xlfn.XLOOKUP(OrderData_1[[#This Row],[Coffee Type]],products!B:B,products!G:G)</f>
        <v>0.34964999999999996</v>
      </c>
    </row>
    <row r="34" spans="1:15" x14ac:dyDescent="0.25">
      <c r="A34" t="s">
        <v>733</v>
      </c>
      <c r="B34" s="6">
        <v>44448</v>
      </c>
      <c r="C34" t="s">
        <v>734</v>
      </c>
      <c r="D34" t="s">
        <v>184</v>
      </c>
      <c r="E34" t="s">
        <v>3549</v>
      </c>
      <c r="F34">
        <v>6</v>
      </c>
      <c r="G34" t="s">
        <v>6188</v>
      </c>
      <c r="H34">
        <v>25.88</v>
      </c>
      <c r="I34">
        <v>155.25</v>
      </c>
      <c r="J34" t="s">
        <v>1940</v>
      </c>
      <c r="K34" t="s">
        <v>1950</v>
      </c>
      <c r="L34" t="s">
        <v>6190</v>
      </c>
      <c r="M34">
        <v>2.5</v>
      </c>
      <c r="N34">
        <v>2021</v>
      </c>
      <c r="O34">
        <f>_xlfn.XLOOKUP(OrderData_1[[#This Row],[Coffee Type]],products!B:B,products!G:G)</f>
        <v>0.34964999999999996</v>
      </c>
    </row>
    <row r="35" spans="1:15" x14ac:dyDescent="0.25">
      <c r="A35" t="s">
        <v>234</v>
      </c>
      <c r="B35" s="6">
        <v>43816</v>
      </c>
      <c r="C35" t="s">
        <v>235</v>
      </c>
      <c r="D35" t="s">
        <v>184</v>
      </c>
      <c r="E35" t="s">
        <v>2397</v>
      </c>
      <c r="F35">
        <v>6</v>
      </c>
      <c r="G35" t="s">
        <v>6188</v>
      </c>
      <c r="H35">
        <v>25.88</v>
      </c>
      <c r="I35">
        <v>155.25</v>
      </c>
      <c r="J35" t="s">
        <v>1940</v>
      </c>
      <c r="K35" t="s">
        <v>1950</v>
      </c>
      <c r="L35" t="s">
        <v>6190</v>
      </c>
      <c r="M35">
        <v>2.5</v>
      </c>
      <c r="N35">
        <v>2019</v>
      </c>
      <c r="O35">
        <f>_xlfn.XLOOKUP(OrderData_1[[#This Row],[Coffee Type]],products!B:B,products!G:G)</f>
        <v>0.34964999999999996</v>
      </c>
    </row>
    <row r="36" spans="1:15" x14ac:dyDescent="0.25">
      <c r="A36" t="s">
        <v>1817</v>
      </c>
      <c r="B36" s="6">
        <v>44153</v>
      </c>
      <c r="C36" t="s">
        <v>1818</v>
      </c>
      <c r="D36" t="s">
        <v>184</v>
      </c>
      <c r="E36" t="s">
        <v>5918</v>
      </c>
      <c r="F36">
        <v>6</v>
      </c>
      <c r="G36" t="s">
        <v>6188</v>
      </c>
      <c r="H36">
        <v>25.88</v>
      </c>
      <c r="I36">
        <v>155.25</v>
      </c>
      <c r="J36" t="s">
        <v>1940</v>
      </c>
      <c r="K36" t="s">
        <v>1941</v>
      </c>
      <c r="L36" t="s">
        <v>6190</v>
      </c>
      <c r="M36">
        <v>2.5</v>
      </c>
      <c r="N36">
        <v>2020</v>
      </c>
      <c r="O36">
        <f>_xlfn.XLOOKUP(OrderData_1[[#This Row],[Coffee Type]],products!B:B,products!G:G)</f>
        <v>0.34964999999999996</v>
      </c>
    </row>
    <row r="37" spans="1:15" x14ac:dyDescent="0.25">
      <c r="A37" t="s">
        <v>1758</v>
      </c>
      <c r="B37" s="6">
        <v>44463</v>
      </c>
      <c r="C37" t="s">
        <v>1759</v>
      </c>
      <c r="D37" t="s">
        <v>217</v>
      </c>
      <c r="E37" t="s">
        <v>5804</v>
      </c>
      <c r="F37">
        <v>5</v>
      </c>
      <c r="G37" t="s">
        <v>6188</v>
      </c>
      <c r="H37">
        <v>29.78</v>
      </c>
      <c r="I37">
        <v>148.91999999999999</v>
      </c>
      <c r="J37" t="s">
        <v>1940</v>
      </c>
      <c r="K37" t="s">
        <v>1950</v>
      </c>
      <c r="L37" t="s">
        <v>6189</v>
      </c>
      <c r="M37">
        <v>2.5</v>
      </c>
      <c r="N37">
        <v>2021</v>
      </c>
      <c r="O37">
        <f>_xlfn.XLOOKUP(OrderData_1[[#This Row],[Coffee Type]],products!B:B,products!G:G)</f>
        <v>0.34964999999999996</v>
      </c>
    </row>
    <row r="38" spans="1:15" x14ac:dyDescent="0.25">
      <c r="A38" t="s">
        <v>850</v>
      </c>
      <c r="B38" s="6">
        <v>44142</v>
      </c>
      <c r="C38" t="s">
        <v>851</v>
      </c>
      <c r="D38" t="s">
        <v>217</v>
      </c>
      <c r="E38" t="s">
        <v>3802</v>
      </c>
      <c r="F38">
        <v>5</v>
      </c>
      <c r="G38" t="s">
        <v>6188</v>
      </c>
      <c r="H38">
        <v>29.78</v>
      </c>
      <c r="I38">
        <v>148.91999999999999</v>
      </c>
      <c r="J38" t="s">
        <v>1940</v>
      </c>
      <c r="K38" t="s">
        <v>1941</v>
      </c>
      <c r="L38" t="s">
        <v>6189</v>
      </c>
      <c r="M38">
        <v>2.5</v>
      </c>
      <c r="N38">
        <v>2020</v>
      </c>
      <c r="O38">
        <f>_xlfn.XLOOKUP(OrderData_1[[#This Row],[Coffee Type]],products!B:B,products!G:G)</f>
        <v>0.34964999999999996</v>
      </c>
    </row>
    <row r="39" spans="1:15" x14ac:dyDescent="0.25">
      <c r="A39" t="s">
        <v>1878</v>
      </c>
      <c r="B39" s="6">
        <v>43703</v>
      </c>
      <c r="C39" t="s">
        <v>1879</v>
      </c>
      <c r="D39" t="s">
        <v>217</v>
      </c>
      <c r="E39" t="s">
        <v>6070</v>
      </c>
      <c r="F39">
        <v>5</v>
      </c>
      <c r="G39" t="s">
        <v>6188</v>
      </c>
      <c r="H39">
        <v>29.78</v>
      </c>
      <c r="I39">
        <v>148.91999999999999</v>
      </c>
      <c r="J39" t="s">
        <v>1940</v>
      </c>
      <c r="K39" t="s">
        <v>1950</v>
      </c>
      <c r="L39" t="s">
        <v>6189</v>
      </c>
      <c r="M39">
        <v>2.5</v>
      </c>
      <c r="N39">
        <v>2019</v>
      </c>
      <c r="O39">
        <f>_xlfn.XLOOKUP(OrderData_1[[#This Row],[Coffee Type]],products!B:B,products!G:G)</f>
        <v>0.34964999999999996</v>
      </c>
    </row>
    <row r="40" spans="1:15" x14ac:dyDescent="0.25">
      <c r="A40" t="s">
        <v>246</v>
      </c>
      <c r="B40" s="6">
        <v>43891</v>
      </c>
      <c r="C40" t="s">
        <v>247</v>
      </c>
      <c r="D40" t="s">
        <v>122</v>
      </c>
      <c r="E40" t="s">
        <v>2419</v>
      </c>
      <c r="F40">
        <v>5</v>
      </c>
      <c r="G40" t="s">
        <v>6193</v>
      </c>
      <c r="H40">
        <v>29.78</v>
      </c>
      <c r="I40">
        <v>148.91999999999999</v>
      </c>
      <c r="J40" t="s">
        <v>1948</v>
      </c>
      <c r="K40" t="s">
        <v>1941</v>
      </c>
      <c r="L40" t="s">
        <v>6191</v>
      </c>
      <c r="M40">
        <v>2.5</v>
      </c>
      <c r="N40">
        <v>2020</v>
      </c>
      <c r="O40">
        <f>_xlfn.XLOOKUP(OrderData_1[[#This Row],[Coffee Type]],products!B:B,products!G:G)</f>
        <v>0.61814999999999998</v>
      </c>
    </row>
    <row r="41" spans="1:15" x14ac:dyDescent="0.25">
      <c r="A41" t="s">
        <v>306</v>
      </c>
      <c r="B41" s="6">
        <v>44043</v>
      </c>
      <c r="C41" t="s">
        <v>307</v>
      </c>
      <c r="D41" t="s">
        <v>217</v>
      </c>
      <c r="E41" t="s">
        <v>2562</v>
      </c>
      <c r="F41">
        <v>5</v>
      </c>
      <c r="G41" t="s">
        <v>6188</v>
      </c>
      <c r="H41">
        <v>29.78</v>
      </c>
      <c r="I41">
        <v>148.91999999999999</v>
      </c>
      <c r="J41" t="s">
        <v>1940</v>
      </c>
      <c r="K41" t="s">
        <v>1941</v>
      </c>
      <c r="L41" t="s">
        <v>6189</v>
      </c>
      <c r="M41">
        <v>2.5</v>
      </c>
      <c r="N41">
        <v>2020</v>
      </c>
      <c r="O41">
        <f>_xlfn.XLOOKUP(OrderData_1[[#This Row],[Coffee Type]],products!B:B,products!G:G)</f>
        <v>0.34964999999999996</v>
      </c>
    </row>
    <row r="42" spans="1:15" x14ac:dyDescent="0.25">
      <c r="A42" t="s">
        <v>302</v>
      </c>
      <c r="B42" s="6">
        <v>44624</v>
      </c>
      <c r="C42" t="s">
        <v>303</v>
      </c>
      <c r="D42" t="s">
        <v>217</v>
      </c>
      <c r="E42" t="s">
        <v>2555</v>
      </c>
      <c r="F42">
        <v>5</v>
      </c>
      <c r="G42" t="s">
        <v>6188</v>
      </c>
      <c r="H42">
        <v>29.78</v>
      </c>
      <c r="I42">
        <v>148.91999999999999</v>
      </c>
      <c r="J42" t="s">
        <v>1948</v>
      </c>
      <c r="K42" t="s">
        <v>1941</v>
      </c>
      <c r="L42" t="s">
        <v>6189</v>
      </c>
      <c r="M42">
        <v>2.5</v>
      </c>
      <c r="N42">
        <v>2022</v>
      </c>
      <c r="O42">
        <f>_xlfn.XLOOKUP(OrderData_1[[#This Row],[Coffee Type]],products!B:B,products!G:G)</f>
        <v>0.34964999999999996</v>
      </c>
    </row>
    <row r="43" spans="1:15" x14ac:dyDescent="0.25">
      <c r="A43" t="s">
        <v>1553</v>
      </c>
      <c r="B43" s="6">
        <v>43987</v>
      </c>
      <c r="C43" t="s">
        <v>1554</v>
      </c>
      <c r="D43" t="s">
        <v>217</v>
      </c>
      <c r="E43" t="s">
        <v>5361</v>
      </c>
      <c r="F43">
        <v>5</v>
      </c>
      <c r="G43" t="s">
        <v>6188</v>
      </c>
      <c r="H43">
        <v>29.78</v>
      </c>
      <c r="I43">
        <v>148.91999999999999</v>
      </c>
      <c r="J43" t="s">
        <v>1940</v>
      </c>
      <c r="K43" t="s">
        <v>1950</v>
      </c>
      <c r="L43" t="s">
        <v>6189</v>
      </c>
      <c r="M43">
        <v>2.5</v>
      </c>
      <c r="N43">
        <v>2020</v>
      </c>
      <c r="O43">
        <f>_xlfn.XLOOKUP(OrderData_1[[#This Row],[Coffee Type]],products!B:B,products!G:G)</f>
        <v>0.34964999999999996</v>
      </c>
    </row>
    <row r="44" spans="1:15" x14ac:dyDescent="0.25">
      <c r="A44" t="s">
        <v>1196</v>
      </c>
      <c r="B44" s="6">
        <v>44028</v>
      </c>
      <c r="C44" t="s">
        <v>1197</v>
      </c>
      <c r="D44" t="s">
        <v>217</v>
      </c>
      <c r="E44" t="s">
        <v>4590</v>
      </c>
      <c r="F44">
        <v>5</v>
      </c>
      <c r="G44" t="s">
        <v>6188</v>
      </c>
      <c r="H44">
        <v>29.78</v>
      </c>
      <c r="I44">
        <v>148.91999999999999</v>
      </c>
      <c r="J44" t="s">
        <v>1940</v>
      </c>
      <c r="K44" t="s">
        <v>1941</v>
      </c>
      <c r="L44" t="s">
        <v>6189</v>
      </c>
      <c r="M44">
        <v>2.5</v>
      </c>
      <c r="N44">
        <v>2020</v>
      </c>
      <c r="O44">
        <f>_xlfn.XLOOKUP(OrderData_1[[#This Row],[Coffee Type]],products!B:B,products!G:G)</f>
        <v>0.34964999999999996</v>
      </c>
    </row>
    <row r="45" spans="1:15" x14ac:dyDescent="0.25">
      <c r="A45" t="s">
        <v>1301</v>
      </c>
      <c r="B45" s="6">
        <v>44364</v>
      </c>
      <c r="C45" t="s">
        <v>1302</v>
      </c>
      <c r="D45" t="s">
        <v>122</v>
      </c>
      <c r="E45" t="s">
        <v>4827</v>
      </c>
      <c r="F45">
        <v>5</v>
      </c>
      <c r="G45" t="s">
        <v>6193</v>
      </c>
      <c r="H45">
        <v>29.78</v>
      </c>
      <c r="I45">
        <v>148.91999999999999</v>
      </c>
      <c r="J45" t="s">
        <v>1940</v>
      </c>
      <c r="K45" t="s">
        <v>1950</v>
      </c>
      <c r="L45" t="s">
        <v>6191</v>
      </c>
      <c r="M45">
        <v>2.5</v>
      </c>
      <c r="N45">
        <v>2021</v>
      </c>
      <c r="O45">
        <f>_xlfn.XLOOKUP(OrderData_1[[#This Row],[Coffee Type]],products!B:B,products!G:G)</f>
        <v>0.61814999999999998</v>
      </c>
    </row>
    <row r="46" spans="1:15" x14ac:dyDescent="0.25">
      <c r="A46" t="s">
        <v>288</v>
      </c>
      <c r="B46" s="6">
        <v>44724</v>
      </c>
      <c r="C46" t="s">
        <v>289</v>
      </c>
      <c r="D46" t="s">
        <v>117</v>
      </c>
      <c r="E46" t="s">
        <v>2520</v>
      </c>
      <c r="F46">
        <v>4</v>
      </c>
      <c r="G46" t="s">
        <v>6193</v>
      </c>
      <c r="H46">
        <v>36.46</v>
      </c>
      <c r="I46">
        <v>145.82</v>
      </c>
      <c r="J46" t="s">
        <v>1940</v>
      </c>
      <c r="K46" t="s">
        <v>1950</v>
      </c>
      <c r="L46" t="s">
        <v>6189</v>
      </c>
      <c r="M46">
        <v>2.5</v>
      </c>
      <c r="N46">
        <v>2022</v>
      </c>
      <c r="O46">
        <f>_xlfn.XLOOKUP(OrderData_1[[#This Row],[Coffee Type]],products!B:B,products!G:G)</f>
        <v>0.61814999999999998</v>
      </c>
    </row>
    <row r="47" spans="1:15" x14ac:dyDescent="0.25">
      <c r="A47" t="s">
        <v>1180</v>
      </c>
      <c r="B47" s="6">
        <v>44532</v>
      </c>
      <c r="C47" t="s">
        <v>1181</v>
      </c>
      <c r="D47" t="s">
        <v>117</v>
      </c>
      <c r="E47" t="s">
        <v>4561</v>
      </c>
      <c r="F47">
        <v>4</v>
      </c>
      <c r="G47" t="s">
        <v>6193</v>
      </c>
      <c r="H47">
        <v>36.46</v>
      </c>
      <c r="I47">
        <v>145.82</v>
      </c>
      <c r="J47" t="s">
        <v>1940</v>
      </c>
      <c r="K47" t="s">
        <v>1941</v>
      </c>
      <c r="L47" t="s">
        <v>6189</v>
      </c>
      <c r="M47">
        <v>2.5</v>
      </c>
      <c r="N47">
        <v>2021</v>
      </c>
      <c r="O47">
        <f>_xlfn.XLOOKUP(OrderData_1[[#This Row],[Coffee Type]],products!B:B,products!G:G)</f>
        <v>0.61814999999999998</v>
      </c>
    </row>
    <row r="48" spans="1:15" x14ac:dyDescent="0.25">
      <c r="A48" t="s">
        <v>137</v>
      </c>
      <c r="B48" s="6">
        <v>43600</v>
      </c>
      <c r="C48" t="s">
        <v>138</v>
      </c>
      <c r="D48" t="s">
        <v>117</v>
      </c>
      <c r="E48" t="s">
        <v>2191</v>
      </c>
      <c r="F48">
        <v>4</v>
      </c>
      <c r="G48" t="s">
        <v>6193</v>
      </c>
      <c r="H48">
        <v>36.46</v>
      </c>
      <c r="I48">
        <v>145.82</v>
      </c>
      <c r="J48" t="s">
        <v>1948</v>
      </c>
      <c r="K48" t="s">
        <v>1941</v>
      </c>
      <c r="L48" t="s">
        <v>6189</v>
      </c>
      <c r="M48">
        <v>2.5</v>
      </c>
      <c r="N48">
        <v>2019</v>
      </c>
      <c r="O48">
        <f>_xlfn.XLOOKUP(OrderData_1[[#This Row],[Coffee Type]],products!B:B,products!G:G)</f>
        <v>0.61814999999999998</v>
      </c>
    </row>
    <row r="49" spans="1:15" x14ac:dyDescent="0.25">
      <c r="A49" t="s">
        <v>1528</v>
      </c>
      <c r="B49" s="6">
        <v>43778</v>
      </c>
      <c r="C49" t="s">
        <v>1529</v>
      </c>
      <c r="D49" t="s">
        <v>117</v>
      </c>
      <c r="E49" t="s">
        <v>5304</v>
      </c>
      <c r="F49">
        <v>4</v>
      </c>
      <c r="G49" t="s">
        <v>6193</v>
      </c>
      <c r="H49">
        <v>36.46</v>
      </c>
      <c r="I49">
        <v>145.82</v>
      </c>
      <c r="J49" t="s">
        <v>1940</v>
      </c>
      <c r="K49" t="s">
        <v>1950</v>
      </c>
      <c r="L49" t="s">
        <v>6189</v>
      </c>
      <c r="M49">
        <v>2.5</v>
      </c>
      <c r="N49">
        <v>2019</v>
      </c>
      <c r="O49">
        <f>_xlfn.XLOOKUP(OrderData_1[[#This Row],[Coffee Type]],products!B:B,products!G:G)</f>
        <v>0.61814999999999998</v>
      </c>
    </row>
    <row r="50" spans="1:15" x14ac:dyDescent="0.25">
      <c r="A50" t="s">
        <v>1424</v>
      </c>
      <c r="B50" s="6">
        <v>44571</v>
      </c>
      <c r="C50" t="s">
        <v>1425</v>
      </c>
      <c r="D50" t="s">
        <v>117</v>
      </c>
      <c r="E50" t="s">
        <v>5081</v>
      </c>
      <c r="F50">
        <v>4</v>
      </c>
      <c r="G50" t="s">
        <v>6193</v>
      </c>
      <c r="H50">
        <v>36.46</v>
      </c>
      <c r="I50">
        <v>145.82</v>
      </c>
      <c r="J50" t="s">
        <v>1940</v>
      </c>
      <c r="K50" t="s">
        <v>1950</v>
      </c>
      <c r="L50" t="s">
        <v>6189</v>
      </c>
      <c r="M50">
        <v>2.5</v>
      </c>
      <c r="N50">
        <v>2022</v>
      </c>
      <c r="O50">
        <f>_xlfn.XLOOKUP(OrderData_1[[#This Row],[Coffee Type]],products!B:B,products!G:G)</f>
        <v>0.61814999999999998</v>
      </c>
    </row>
    <row r="51" spans="1:15" x14ac:dyDescent="0.25">
      <c r="A51" t="s">
        <v>968</v>
      </c>
      <c r="B51" s="6">
        <v>44247</v>
      </c>
      <c r="C51" t="s">
        <v>969</v>
      </c>
      <c r="D51" t="s">
        <v>543</v>
      </c>
      <c r="E51" t="s">
        <v>4084</v>
      </c>
      <c r="F51">
        <v>5</v>
      </c>
      <c r="G51" t="s">
        <v>6194</v>
      </c>
      <c r="H51">
        <v>27.94</v>
      </c>
      <c r="I51">
        <v>139.72</v>
      </c>
      <c r="J51" t="s">
        <v>1940</v>
      </c>
      <c r="K51" t="s">
        <v>1941</v>
      </c>
      <c r="L51" t="s">
        <v>6191</v>
      </c>
      <c r="M51">
        <v>2.5</v>
      </c>
      <c r="N51">
        <v>2021</v>
      </c>
      <c r="O51">
        <f>_xlfn.XLOOKUP(OrderData_1[[#This Row],[Coffee Type]],products!B:B,products!G:G)</f>
        <v>0.49004999999999999</v>
      </c>
    </row>
    <row r="52" spans="1:15" x14ac:dyDescent="0.25">
      <c r="A52" t="s">
        <v>1033</v>
      </c>
      <c r="B52" s="6">
        <v>44194</v>
      </c>
      <c r="C52" t="s">
        <v>1034</v>
      </c>
      <c r="D52" t="s">
        <v>543</v>
      </c>
      <c r="E52" t="s">
        <v>4237</v>
      </c>
      <c r="F52">
        <v>5</v>
      </c>
      <c r="G52" t="s">
        <v>6194</v>
      </c>
      <c r="H52">
        <v>27.94</v>
      </c>
      <c r="I52">
        <v>139.72</v>
      </c>
      <c r="J52" t="s">
        <v>1940</v>
      </c>
      <c r="K52" t="s">
        <v>1950</v>
      </c>
      <c r="L52" t="s">
        <v>6191</v>
      </c>
      <c r="M52">
        <v>2.5</v>
      </c>
      <c r="N52">
        <v>2020</v>
      </c>
      <c r="O52">
        <f>_xlfn.XLOOKUP(OrderData_1[[#This Row],[Coffee Type]],products!B:B,products!G:G)</f>
        <v>0.49004999999999999</v>
      </c>
    </row>
    <row r="53" spans="1:15" x14ac:dyDescent="0.25">
      <c r="A53" t="s">
        <v>544</v>
      </c>
      <c r="B53" s="6">
        <v>44513</v>
      </c>
      <c r="C53" t="s">
        <v>545</v>
      </c>
      <c r="D53" t="s">
        <v>543</v>
      </c>
      <c r="E53" t="s">
        <v>3125</v>
      </c>
      <c r="F53">
        <v>5</v>
      </c>
      <c r="G53" t="s">
        <v>6194</v>
      </c>
      <c r="H53">
        <v>27.94</v>
      </c>
      <c r="I53">
        <v>139.72</v>
      </c>
      <c r="J53" t="s">
        <v>1940</v>
      </c>
      <c r="K53" t="s">
        <v>1950</v>
      </c>
      <c r="L53" t="s">
        <v>6191</v>
      </c>
      <c r="M53">
        <v>2.5</v>
      </c>
      <c r="N53">
        <v>2021</v>
      </c>
      <c r="O53">
        <f>_xlfn.XLOOKUP(OrderData_1[[#This Row],[Coffee Type]],products!B:B,products!G:G)</f>
        <v>0.49004999999999999</v>
      </c>
    </row>
    <row r="54" spans="1:15" x14ac:dyDescent="0.25">
      <c r="A54" t="s">
        <v>1311</v>
      </c>
      <c r="B54" s="6">
        <v>44636</v>
      </c>
      <c r="C54" t="s">
        <v>1294</v>
      </c>
      <c r="D54" t="s">
        <v>23</v>
      </c>
      <c r="E54" t="s">
        <v>4852</v>
      </c>
      <c r="F54">
        <v>5</v>
      </c>
      <c r="G54" t="s">
        <v>6192</v>
      </c>
      <c r="H54">
        <v>27.48</v>
      </c>
      <c r="I54">
        <v>137.41999999999999</v>
      </c>
      <c r="J54" t="s">
        <v>1940</v>
      </c>
      <c r="K54" t="s">
        <v>1941</v>
      </c>
      <c r="L54" t="s">
        <v>6189</v>
      </c>
      <c r="M54">
        <v>2.5</v>
      </c>
      <c r="N54">
        <v>2022</v>
      </c>
      <c r="O54">
        <f>_xlfn.XLOOKUP(OrderData_1[[#This Row],[Coffee Type]],products!B:B,products!G:G)</f>
        <v>0.21509999999999996</v>
      </c>
    </row>
    <row r="55" spans="1:15" x14ac:dyDescent="0.25">
      <c r="A55" t="s">
        <v>1888</v>
      </c>
      <c r="B55" s="6">
        <v>43643</v>
      </c>
      <c r="C55" t="s">
        <v>1889</v>
      </c>
      <c r="D55" t="s">
        <v>23</v>
      </c>
      <c r="E55" t="s">
        <v>6090</v>
      </c>
      <c r="F55">
        <v>5</v>
      </c>
      <c r="G55" t="s">
        <v>6192</v>
      </c>
      <c r="H55">
        <v>27.48</v>
      </c>
      <c r="I55">
        <v>137.41999999999999</v>
      </c>
      <c r="J55" t="s">
        <v>1940</v>
      </c>
      <c r="K55" t="s">
        <v>1941</v>
      </c>
      <c r="L55" t="s">
        <v>6189</v>
      </c>
      <c r="M55">
        <v>2.5</v>
      </c>
      <c r="N55">
        <v>2019</v>
      </c>
      <c r="O55">
        <f>_xlfn.XLOOKUP(OrderData_1[[#This Row],[Coffee Type]],products!B:B,products!G:G)</f>
        <v>0.21509999999999996</v>
      </c>
    </row>
    <row r="56" spans="1:15" x14ac:dyDescent="0.25">
      <c r="A56" t="s">
        <v>1581</v>
      </c>
      <c r="B56" s="6">
        <v>43868</v>
      </c>
      <c r="C56" t="s">
        <v>1582</v>
      </c>
      <c r="D56" t="s">
        <v>23</v>
      </c>
      <c r="E56" t="s">
        <v>5456</v>
      </c>
      <c r="F56">
        <v>5</v>
      </c>
      <c r="G56" t="s">
        <v>6192</v>
      </c>
      <c r="H56">
        <v>27.48</v>
      </c>
      <c r="I56">
        <v>137.41999999999999</v>
      </c>
      <c r="J56" t="s">
        <v>1940</v>
      </c>
      <c r="K56" t="s">
        <v>1950</v>
      </c>
      <c r="L56" t="s">
        <v>6189</v>
      </c>
      <c r="M56">
        <v>2.5</v>
      </c>
      <c r="N56">
        <v>2020</v>
      </c>
      <c r="O56">
        <f>_xlfn.XLOOKUP(OrderData_1[[#This Row],[Coffee Type]],products!B:B,products!G:G)</f>
        <v>0.21509999999999996</v>
      </c>
    </row>
    <row r="57" spans="1:15" x14ac:dyDescent="0.25">
      <c r="A57" t="s">
        <v>1258</v>
      </c>
      <c r="B57" s="6">
        <v>44547</v>
      </c>
      <c r="C57" t="s">
        <v>1259</v>
      </c>
      <c r="D57" t="s">
        <v>23</v>
      </c>
      <c r="E57" t="s">
        <v>4770</v>
      </c>
      <c r="F57">
        <v>5</v>
      </c>
      <c r="G57" t="s">
        <v>6192</v>
      </c>
      <c r="H57">
        <v>27.48</v>
      </c>
      <c r="I57">
        <v>137.41999999999999</v>
      </c>
      <c r="J57" t="s">
        <v>1940</v>
      </c>
      <c r="K57" t="s">
        <v>1950</v>
      </c>
      <c r="L57" t="s">
        <v>6189</v>
      </c>
      <c r="M57">
        <v>2.5</v>
      </c>
      <c r="N57">
        <v>2021</v>
      </c>
      <c r="O57">
        <f>_xlfn.XLOOKUP(OrderData_1[[#This Row],[Coffee Type]],products!B:B,products!G:G)</f>
        <v>0.21509999999999996</v>
      </c>
    </row>
    <row r="58" spans="1:15" x14ac:dyDescent="0.25">
      <c r="A58" t="s">
        <v>1669</v>
      </c>
      <c r="B58" s="6">
        <v>43889</v>
      </c>
      <c r="C58" t="s">
        <v>1670</v>
      </c>
      <c r="D58" t="s">
        <v>23</v>
      </c>
      <c r="E58" t="s">
        <v>5615</v>
      </c>
      <c r="F58">
        <v>5</v>
      </c>
      <c r="G58" t="s">
        <v>6192</v>
      </c>
      <c r="H58">
        <v>27.48</v>
      </c>
      <c r="I58">
        <v>137.41999999999999</v>
      </c>
      <c r="J58" t="s">
        <v>1940</v>
      </c>
      <c r="K58" t="s">
        <v>1950</v>
      </c>
      <c r="L58" t="s">
        <v>6189</v>
      </c>
      <c r="M58">
        <v>2.5</v>
      </c>
      <c r="N58">
        <v>2020</v>
      </c>
      <c r="O58">
        <f>_xlfn.XLOOKUP(OrderData_1[[#This Row],[Coffee Type]],products!B:B,products!G:G)</f>
        <v>0.21509999999999996</v>
      </c>
    </row>
    <row r="59" spans="1:15" x14ac:dyDescent="0.25">
      <c r="A59" t="s">
        <v>1504</v>
      </c>
      <c r="B59" s="6">
        <v>43912</v>
      </c>
      <c r="C59" t="s">
        <v>1505</v>
      </c>
      <c r="D59" t="s">
        <v>54</v>
      </c>
      <c r="E59" t="s">
        <v>5259</v>
      </c>
      <c r="F59">
        <v>6</v>
      </c>
      <c r="G59" t="s">
        <v>6192</v>
      </c>
      <c r="H59">
        <v>22.88</v>
      </c>
      <c r="I59">
        <v>137.31</v>
      </c>
      <c r="J59" t="s">
        <v>2115</v>
      </c>
      <c r="K59" t="s">
        <v>1950</v>
      </c>
      <c r="L59" t="s">
        <v>6190</v>
      </c>
      <c r="M59">
        <v>2.5</v>
      </c>
      <c r="N59">
        <v>2020</v>
      </c>
      <c r="O59">
        <f>_xlfn.XLOOKUP(OrderData_1[[#This Row],[Coffee Type]],products!B:B,products!G:G)</f>
        <v>0.21509999999999996</v>
      </c>
    </row>
    <row r="60" spans="1:15" x14ac:dyDescent="0.25">
      <c r="A60" t="s">
        <v>1774</v>
      </c>
      <c r="B60" s="6">
        <v>43726</v>
      </c>
      <c r="C60" t="s">
        <v>1775</v>
      </c>
      <c r="D60" t="s">
        <v>54</v>
      </c>
      <c r="E60" t="s">
        <v>5834</v>
      </c>
      <c r="F60">
        <v>6</v>
      </c>
      <c r="G60" t="s">
        <v>6192</v>
      </c>
      <c r="H60">
        <v>22.88</v>
      </c>
      <c r="I60">
        <v>137.31</v>
      </c>
      <c r="J60" t="s">
        <v>1940</v>
      </c>
      <c r="K60" t="s">
        <v>1941</v>
      </c>
      <c r="L60" t="s">
        <v>6190</v>
      </c>
      <c r="M60">
        <v>2.5</v>
      </c>
      <c r="N60">
        <v>2019</v>
      </c>
      <c r="O60">
        <f>_xlfn.XLOOKUP(OrderData_1[[#This Row],[Coffee Type]],products!B:B,products!G:G)</f>
        <v>0.21509999999999996</v>
      </c>
    </row>
    <row r="61" spans="1:15" x14ac:dyDescent="0.25">
      <c r="A61" t="s">
        <v>1618</v>
      </c>
      <c r="B61" s="6">
        <v>44505</v>
      </c>
      <c r="C61" t="s">
        <v>1619</v>
      </c>
      <c r="D61" t="s">
        <v>131</v>
      </c>
      <c r="E61" t="s">
        <v>5497</v>
      </c>
      <c r="F61">
        <v>6</v>
      </c>
      <c r="G61" t="s">
        <v>6188</v>
      </c>
      <c r="H61">
        <v>22.88</v>
      </c>
      <c r="I61">
        <v>137.31</v>
      </c>
      <c r="J61" t="s">
        <v>1940</v>
      </c>
      <c r="K61" t="s">
        <v>1941</v>
      </c>
      <c r="L61" t="s">
        <v>6191</v>
      </c>
      <c r="M61">
        <v>2.5</v>
      </c>
      <c r="N61">
        <v>2021</v>
      </c>
      <c r="O61">
        <f>_xlfn.XLOOKUP(OrderData_1[[#This Row],[Coffee Type]],products!B:B,products!G:G)</f>
        <v>0.34964999999999996</v>
      </c>
    </row>
    <row r="62" spans="1:15" x14ac:dyDescent="0.25">
      <c r="A62" t="s">
        <v>854</v>
      </c>
      <c r="B62" s="6">
        <v>43866</v>
      </c>
      <c r="C62" t="s">
        <v>762</v>
      </c>
      <c r="D62" t="s">
        <v>131</v>
      </c>
      <c r="E62" t="s">
        <v>3608</v>
      </c>
      <c r="F62">
        <v>6</v>
      </c>
      <c r="G62" t="s">
        <v>6188</v>
      </c>
      <c r="H62">
        <v>22.88</v>
      </c>
      <c r="I62">
        <v>137.31</v>
      </c>
      <c r="J62" t="s">
        <v>1940</v>
      </c>
      <c r="K62" t="s">
        <v>1950</v>
      </c>
      <c r="L62" t="s">
        <v>6191</v>
      </c>
      <c r="M62">
        <v>2.5</v>
      </c>
      <c r="N62">
        <v>2020</v>
      </c>
      <c r="O62">
        <f>_xlfn.XLOOKUP(OrderData_1[[#This Row],[Coffee Type]],products!B:B,products!G:G)</f>
        <v>0.34964999999999996</v>
      </c>
    </row>
    <row r="63" spans="1:15" x14ac:dyDescent="0.25">
      <c r="A63" t="s">
        <v>1129</v>
      </c>
      <c r="B63" s="6">
        <v>43879</v>
      </c>
      <c r="C63" t="s">
        <v>1118</v>
      </c>
      <c r="D63" t="s">
        <v>131</v>
      </c>
      <c r="E63" t="s">
        <v>4481</v>
      </c>
      <c r="F63">
        <v>6</v>
      </c>
      <c r="G63" t="s">
        <v>6188</v>
      </c>
      <c r="H63">
        <v>22.88</v>
      </c>
      <c r="I63">
        <v>137.31</v>
      </c>
      <c r="J63" t="s">
        <v>2115</v>
      </c>
      <c r="K63" t="s">
        <v>1950</v>
      </c>
      <c r="L63" t="s">
        <v>6191</v>
      </c>
      <c r="M63">
        <v>2.5</v>
      </c>
      <c r="N63">
        <v>2020</v>
      </c>
      <c r="O63">
        <f>_xlfn.XLOOKUP(OrderData_1[[#This Row],[Coffee Type]],products!B:B,products!G:G)</f>
        <v>0.34964999999999996</v>
      </c>
    </row>
    <row r="64" spans="1:15" x14ac:dyDescent="0.25">
      <c r="A64" t="s">
        <v>178</v>
      </c>
      <c r="B64" s="6">
        <v>43646</v>
      </c>
      <c r="C64" t="s">
        <v>179</v>
      </c>
      <c r="D64" t="s">
        <v>43</v>
      </c>
      <c r="E64" t="s">
        <v>2282</v>
      </c>
      <c r="F64">
        <v>4</v>
      </c>
      <c r="G64" t="s">
        <v>6194</v>
      </c>
      <c r="H64">
        <v>34.159999999999997</v>
      </c>
      <c r="I64">
        <v>136.62</v>
      </c>
      <c r="J64" t="s">
        <v>1940</v>
      </c>
      <c r="K64" t="s">
        <v>1950</v>
      </c>
      <c r="L64" t="s">
        <v>6189</v>
      </c>
      <c r="M64">
        <v>2.5</v>
      </c>
      <c r="N64">
        <v>2019</v>
      </c>
      <c r="O64">
        <f>_xlfn.XLOOKUP(OrderData_1[[#This Row],[Coffee Type]],products!B:B,products!G:G)</f>
        <v>0.49004999999999999</v>
      </c>
    </row>
    <row r="65" spans="1:15" x14ac:dyDescent="0.25">
      <c r="A65" t="s">
        <v>326</v>
      </c>
      <c r="B65" s="6">
        <v>44678</v>
      </c>
      <c r="C65" t="s">
        <v>327</v>
      </c>
      <c r="D65" t="s">
        <v>43</v>
      </c>
      <c r="E65" t="s">
        <v>2604</v>
      </c>
      <c r="F65">
        <v>4</v>
      </c>
      <c r="G65" t="s">
        <v>6194</v>
      </c>
      <c r="H65">
        <v>34.159999999999997</v>
      </c>
      <c r="I65">
        <v>136.62</v>
      </c>
      <c r="J65" t="s">
        <v>1948</v>
      </c>
      <c r="K65" t="s">
        <v>1941</v>
      </c>
      <c r="L65" t="s">
        <v>6189</v>
      </c>
      <c r="M65">
        <v>2.5</v>
      </c>
      <c r="N65">
        <v>2022</v>
      </c>
      <c r="O65">
        <f>_xlfn.XLOOKUP(OrderData_1[[#This Row],[Coffee Type]],products!B:B,products!G:G)</f>
        <v>0.49004999999999999</v>
      </c>
    </row>
    <row r="66" spans="1:15" x14ac:dyDescent="0.25">
      <c r="A66" t="s">
        <v>1606</v>
      </c>
      <c r="B66" s="6">
        <v>43585</v>
      </c>
      <c r="C66" t="s">
        <v>1607</v>
      </c>
      <c r="D66" t="s">
        <v>43</v>
      </c>
      <c r="E66" t="s">
        <v>5471</v>
      </c>
      <c r="F66">
        <v>4</v>
      </c>
      <c r="G66" t="s">
        <v>6194</v>
      </c>
      <c r="H66">
        <v>34.159999999999997</v>
      </c>
      <c r="I66">
        <v>136.62</v>
      </c>
      <c r="J66" t="s">
        <v>1940</v>
      </c>
      <c r="K66" t="s">
        <v>1950</v>
      </c>
      <c r="L66" t="s">
        <v>6189</v>
      </c>
      <c r="M66">
        <v>2.5</v>
      </c>
      <c r="N66">
        <v>2019</v>
      </c>
      <c r="O66">
        <f>_xlfn.XLOOKUP(OrderData_1[[#This Row],[Coffee Type]],products!B:B,products!G:G)</f>
        <v>0.49004999999999999</v>
      </c>
    </row>
    <row r="67" spans="1:15" x14ac:dyDescent="0.25">
      <c r="A67" t="s">
        <v>951</v>
      </c>
      <c r="B67" s="6">
        <v>44644</v>
      </c>
      <c r="C67" t="s">
        <v>952</v>
      </c>
      <c r="D67" t="s">
        <v>210</v>
      </c>
      <c r="E67" t="s">
        <v>4037</v>
      </c>
      <c r="F67">
        <v>4</v>
      </c>
      <c r="G67" t="s">
        <v>6193</v>
      </c>
      <c r="H67">
        <v>33.46</v>
      </c>
      <c r="I67">
        <v>133.86000000000001</v>
      </c>
      <c r="J67" t="s">
        <v>1940</v>
      </c>
      <c r="K67" t="s">
        <v>1941</v>
      </c>
      <c r="L67" t="s">
        <v>6190</v>
      </c>
      <c r="M67">
        <v>2.5</v>
      </c>
      <c r="N67">
        <v>2022</v>
      </c>
      <c r="O67">
        <f>_xlfn.XLOOKUP(OrderData_1[[#This Row],[Coffee Type]],products!B:B,products!G:G)</f>
        <v>0.61814999999999998</v>
      </c>
    </row>
    <row r="68" spans="1:15" x14ac:dyDescent="0.25">
      <c r="A68" t="s">
        <v>554</v>
      </c>
      <c r="B68" s="6">
        <v>43577</v>
      </c>
      <c r="C68" t="s">
        <v>555</v>
      </c>
      <c r="D68" t="s">
        <v>210</v>
      </c>
      <c r="E68" t="s">
        <v>3148</v>
      </c>
      <c r="F68">
        <v>4</v>
      </c>
      <c r="G68" t="s">
        <v>6193</v>
      </c>
      <c r="H68">
        <v>33.46</v>
      </c>
      <c r="I68">
        <v>133.86000000000001</v>
      </c>
      <c r="J68" t="s">
        <v>1940</v>
      </c>
      <c r="K68" t="s">
        <v>1950</v>
      </c>
      <c r="L68" t="s">
        <v>6190</v>
      </c>
      <c r="M68">
        <v>2.5</v>
      </c>
      <c r="N68">
        <v>2019</v>
      </c>
      <c r="O68">
        <f>_xlfn.XLOOKUP(OrderData_1[[#This Row],[Coffee Type]],products!B:B,products!G:G)</f>
        <v>0.61814999999999998</v>
      </c>
    </row>
    <row r="69" spans="1:15" x14ac:dyDescent="0.25">
      <c r="A69" t="s">
        <v>1228</v>
      </c>
      <c r="B69" s="6">
        <v>43527</v>
      </c>
      <c r="C69" t="s">
        <v>1229</v>
      </c>
      <c r="D69" t="s">
        <v>210</v>
      </c>
      <c r="E69" t="s">
        <v>4660</v>
      </c>
      <c r="F69">
        <v>4</v>
      </c>
      <c r="G69" t="s">
        <v>6193</v>
      </c>
      <c r="H69">
        <v>33.46</v>
      </c>
      <c r="I69">
        <v>133.86000000000001</v>
      </c>
      <c r="J69" t="s">
        <v>1940</v>
      </c>
      <c r="K69" t="s">
        <v>1950</v>
      </c>
      <c r="L69" t="s">
        <v>6190</v>
      </c>
      <c r="M69">
        <v>2.5</v>
      </c>
      <c r="N69">
        <v>2019</v>
      </c>
      <c r="O69">
        <f>_xlfn.XLOOKUP(OrderData_1[[#This Row],[Coffee Type]],products!B:B,products!G:G)</f>
        <v>0.61814999999999998</v>
      </c>
    </row>
    <row r="70" spans="1:15" x14ac:dyDescent="0.25">
      <c r="A70" t="s">
        <v>516</v>
      </c>
      <c r="B70" s="6">
        <v>44702</v>
      </c>
      <c r="C70" t="s">
        <v>517</v>
      </c>
      <c r="D70" t="s">
        <v>210</v>
      </c>
      <c r="E70" t="s">
        <v>3061</v>
      </c>
      <c r="F70">
        <v>4</v>
      </c>
      <c r="G70" t="s">
        <v>6193</v>
      </c>
      <c r="H70">
        <v>33.46</v>
      </c>
      <c r="I70">
        <v>133.86000000000001</v>
      </c>
      <c r="J70" t="s">
        <v>1940</v>
      </c>
      <c r="K70" t="s">
        <v>1950</v>
      </c>
      <c r="L70" t="s">
        <v>6190</v>
      </c>
      <c r="M70">
        <v>2.5</v>
      </c>
      <c r="N70">
        <v>2022</v>
      </c>
      <c r="O70">
        <f>_xlfn.XLOOKUP(OrderData_1[[#This Row],[Coffee Type]],products!B:B,products!G:G)</f>
        <v>0.61814999999999998</v>
      </c>
    </row>
    <row r="71" spans="1:15" x14ac:dyDescent="0.25">
      <c r="A71" t="s">
        <v>480</v>
      </c>
      <c r="B71" s="6">
        <v>43887</v>
      </c>
      <c r="C71" t="s">
        <v>481</v>
      </c>
      <c r="D71" t="s">
        <v>184</v>
      </c>
      <c r="E71" t="s">
        <v>2983</v>
      </c>
      <c r="F71">
        <v>5</v>
      </c>
      <c r="G71" t="s">
        <v>6188</v>
      </c>
      <c r="H71">
        <v>25.88</v>
      </c>
      <c r="I71">
        <v>129.38</v>
      </c>
      <c r="J71" t="s">
        <v>1940</v>
      </c>
      <c r="K71" t="s">
        <v>1950</v>
      </c>
      <c r="L71" t="s">
        <v>6190</v>
      </c>
      <c r="M71">
        <v>2.5</v>
      </c>
      <c r="N71">
        <v>2020</v>
      </c>
      <c r="O71">
        <f>_xlfn.XLOOKUP(OrderData_1[[#This Row],[Coffee Type]],products!B:B,products!G:G)</f>
        <v>0.34964999999999996</v>
      </c>
    </row>
    <row r="72" spans="1:15" x14ac:dyDescent="0.25">
      <c r="A72" t="s">
        <v>1046</v>
      </c>
      <c r="B72" s="6">
        <v>44717</v>
      </c>
      <c r="C72" t="s">
        <v>1047</v>
      </c>
      <c r="D72" t="s">
        <v>125</v>
      </c>
      <c r="E72" t="s">
        <v>4272</v>
      </c>
      <c r="F72">
        <v>4</v>
      </c>
      <c r="G72" t="s">
        <v>6194</v>
      </c>
      <c r="H72">
        <v>31.62</v>
      </c>
      <c r="I72">
        <v>126.5</v>
      </c>
      <c r="J72" t="s">
        <v>1940</v>
      </c>
      <c r="K72" t="s">
        <v>1941</v>
      </c>
      <c r="L72" t="s">
        <v>6190</v>
      </c>
      <c r="M72">
        <v>2.5</v>
      </c>
      <c r="N72">
        <v>2022</v>
      </c>
      <c r="O72">
        <f>_xlfn.XLOOKUP(OrderData_1[[#This Row],[Coffee Type]],products!B:B,products!G:G)</f>
        <v>0.49004999999999999</v>
      </c>
    </row>
    <row r="73" spans="1:15" x14ac:dyDescent="0.25">
      <c r="A73" t="s">
        <v>1571</v>
      </c>
      <c r="B73" s="6">
        <v>43955</v>
      </c>
      <c r="C73" t="s">
        <v>1572</v>
      </c>
      <c r="D73" t="s">
        <v>125</v>
      </c>
      <c r="E73" t="s">
        <v>5396</v>
      </c>
      <c r="F73">
        <v>4</v>
      </c>
      <c r="G73" t="s">
        <v>6194</v>
      </c>
      <c r="H73">
        <v>31.62</v>
      </c>
      <c r="I73">
        <v>126.5</v>
      </c>
      <c r="J73" t="s">
        <v>1940</v>
      </c>
      <c r="K73" t="s">
        <v>1950</v>
      </c>
      <c r="L73" t="s">
        <v>6190</v>
      </c>
      <c r="M73">
        <v>2.5</v>
      </c>
      <c r="N73">
        <v>2020</v>
      </c>
      <c r="O73">
        <f>_xlfn.XLOOKUP(OrderData_1[[#This Row],[Coffee Type]],products!B:B,products!G:G)</f>
        <v>0.49004999999999999</v>
      </c>
    </row>
    <row r="74" spans="1:15" x14ac:dyDescent="0.25">
      <c r="A74" t="s">
        <v>965</v>
      </c>
      <c r="B74" s="6">
        <v>43624</v>
      </c>
      <c r="C74" t="s">
        <v>948</v>
      </c>
      <c r="D74" t="s">
        <v>125</v>
      </c>
      <c r="E74" t="s">
        <v>4064</v>
      </c>
      <c r="F74">
        <v>4</v>
      </c>
      <c r="G74" t="s">
        <v>6194</v>
      </c>
      <c r="H74">
        <v>31.62</v>
      </c>
      <c r="I74">
        <v>126.5</v>
      </c>
      <c r="J74" t="s">
        <v>1940</v>
      </c>
      <c r="K74" t="s">
        <v>1941</v>
      </c>
      <c r="L74" t="s">
        <v>6190</v>
      </c>
      <c r="M74">
        <v>2.5</v>
      </c>
      <c r="N74">
        <v>2019</v>
      </c>
      <c r="O74">
        <f>_xlfn.XLOOKUP(OrderData_1[[#This Row],[Coffee Type]],products!B:B,products!G:G)</f>
        <v>0.49004999999999999</v>
      </c>
    </row>
    <row r="75" spans="1:15" x14ac:dyDescent="0.25">
      <c r="A75" t="s">
        <v>1216</v>
      </c>
      <c r="B75" s="6">
        <v>44271</v>
      </c>
      <c r="C75" t="s">
        <v>1217</v>
      </c>
      <c r="D75" t="s">
        <v>125</v>
      </c>
      <c r="E75" t="s">
        <v>4632</v>
      </c>
      <c r="F75">
        <v>4</v>
      </c>
      <c r="G75" t="s">
        <v>6194</v>
      </c>
      <c r="H75">
        <v>31.62</v>
      </c>
      <c r="I75">
        <v>126.5</v>
      </c>
      <c r="J75" t="s">
        <v>2115</v>
      </c>
      <c r="K75" t="s">
        <v>1950</v>
      </c>
      <c r="L75" t="s">
        <v>6190</v>
      </c>
      <c r="M75">
        <v>2.5</v>
      </c>
      <c r="N75">
        <v>2021</v>
      </c>
      <c r="O75">
        <f>_xlfn.XLOOKUP(OrderData_1[[#This Row],[Coffee Type]],products!B:B,products!G:G)</f>
        <v>0.49004999999999999</v>
      </c>
    </row>
    <row r="76" spans="1:15" x14ac:dyDescent="0.25">
      <c r="A76" t="s">
        <v>356</v>
      </c>
      <c r="B76" s="6">
        <v>43714</v>
      </c>
      <c r="C76" t="s">
        <v>357</v>
      </c>
      <c r="D76" t="s">
        <v>48</v>
      </c>
      <c r="E76" t="s">
        <v>2674</v>
      </c>
      <c r="F76">
        <v>6</v>
      </c>
      <c r="G76" t="s">
        <v>6192</v>
      </c>
      <c r="H76">
        <v>20.58</v>
      </c>
      <c r="I76">
        <v>123.51</v>
      </c>
      <c r="J76" t="s">
        <v>1940</v>
      </c>
      <c r="K76" t="s">
        <v>1941</v>
      </c>
      <c r="L76" t="s">
        <v>6191</v>
      </c>
      <c r="M76">
        <v>2.5</v>
      </c>
      <c r="N76">
        <v>2019</v>
      </c>
      <c r="O76">
        <f>_xlfn.XLOOKUP(OrderData_1[[#This Row],[Coffee Type]],products!B:B,products!G:G)</f>
        <v>0.21509999999999996</v>
      </c>
    </row>
    <row r="77" spans="1:15" x14ac:dyDescent="0.25">
      <c r="A77" t="s">
        <v>1722</v>
      </c>
      <c r="B77" s="6">
        <v>43664</v>
      </c>
      <c r="C77" t="s">
        <v>1723</v>
      </c>
      <c r="D77" t="s">
        <v>48</v>
      </c>
      <c r="E77" t="s">
        <v>5729</v>
      </c>
      <c r="F77">
        <v>6</v>
      </c>
      <c r="G77" t="s">
        <v>6192</v>
      </c>
      <c r="H77">
        <v>20.58</v>
      </c>
      <c r="I77">
        <v>123.51</v>
      </c>
      <c r="J77" t="s">
        <v>1948</v>
      </c>
      <c r="K77" t="s">
        <v>1950</v>
      </c>
      <c r="L77" t="s">
        <v>6191</v>
      </c>
      <c r="M77">
        <v>2.5</v>
      </c>
      <c r="N77">
        <v>2019</v>
      </c>
      <c r="O77">
        <f>_xlfn.XLOOKUP(OrderData_1[[#This Row],[Coffee Type]],products!B:B,products!G:G)</f>
        <v>0.21509999999999996</v>
      </c>
    </row>
    <row r="78" spans="1:15" x14ac:dyDescent="0.25">
      <c r="A78" t="s">
        <v>1788</v>
      </c>
      <c r="B78" s="6">
        <v>44711</v>
      </c>
      <c r="C78" t="s">
        <v>1789</v>
      </c>
      <c r="D78" t="s">
        <v>48</v>
      </c>
      <c r="E78" t="s">
        <v>5866</v>
      </c>
      <c r="F78">
        <v>6</v>
      </c>
      <c r="G78" t="s">
        <v>6192</v>
      </c>
      <c r="H78">
        <v>20.58</v>
      </c>
      <c r="I78">
        <v>123.51</v>
      </c>
      <c r="J78" t="s">
        <v>1940</v>
      </c>
      <c r="K78" t="s">
        <v>1950</v>
      </c>
      <c r="L78" t="s">
        <v>6191</v>
      </c>
      <c r="M78">
        <v>2.5</v>
      </c>
      <c r="N78">
        <v>2022</v>
      </c>
      <c r="O78">
        <f>_xlfn.XLOOKUP(OrderData_1[[#This Row],[Coffee Type]],products!B:B,products!G:G)</f>
        <v>0.21509999999999996</v>
      </c>
    </row>
    <row r="79" spans="1:15" x14ac:dyDescent="0.25">
      <c r="A79" t="s">
        <v>1194</v>
      </c>
      <c r="B79" s="6">
        <v>44148</v>
      </c>
      <c r="C79" t="s">
        <v>1195</v>
      </c>
      <c r="D79" t="s">
        <v>122</v>
      </c>
      <c r="E79" t="s">
        <v>4587</v>
      </c>
      <c r="F79">
        <v>4</v>
      </c>
      <c r="G79" t="s">
        <v>6193</v>
      </c>
      <c r="H79">
        <v>29.78</v>
      </c>
      <c r="I79">
        <v>119.14</v>
      </c>
      <c r="J79" t="s">
        <v>1948</v>
      </c>
      <c r="K79" t="s">
        <v>1950</v>
      </c>
      <c r="L79" t="s">
        <v>6191</v>
      </c>
      <c r="M79">
        <v>2.5</v>
      </c>
      <c r="N79">
        <v>2020</v>
      </c>
      <c r="O79">
        <f>_xlfn.XLOOKUP(OrderData_1[[#This Row],[Coffee Type]],products!B:B,products!G:G)</f>
        <v>0.61814999999999998</v>
      </c>
    </row>
    <row r="80" spans="1:15" x14ac:dyDescent="0.25">
      <c r="A80" t="s">
        <v>1835</v>
      </c>
      <c r="B80" s="6">
        <v>43524</v>
      </c>
      <c r="C80" t="s">
        <v>1836</v>
      </c>
      <c r="D80" t="s">
        <v>122</v>
      </c>
      <c r="E80" t="s">
        <v>5962</v>
      </c>
      <c r="F80">
        <v>4</v>
      </c>
      <c r="G80" t="s">
        <v>6193</v>
      </c>
      <c r="H80">
        <v>29.78</v>
      </c>
      <c r="I80">
        <v>119.14</v>
      </c>
      <c r="J80" t="s">
        <v>1940</v>
      </c>
      <c r="K80" t="s">
        <v>1950</v>
      </c>
      <c r="L80" t="s">
        <v>6191</v>
      </c>
      <c r="M80">
        <v>2.5</v>
      </c>
      <c r="N80">
        <v>2019</v>
      </c>
      <c r="O80">
        <f>_xlfn.XLOOKUP(OrderData_1[[#This Row],[Coffee Type]],products!B:B,products!G:G)</f>
        <v>0.61814999999999998</v>
      </c>
    </row>
    <row r="81" spans="1:15" x14ac:dyDescent="0.25">
      <c r="A81" t="s">
        <v>784</v>
      </c>
      <c r="B81" s="6">
        <v>43870</v>
      </c>
      <c r="C81" t="s">
        <v>785</v>
      </c>
      <c r="D81" t="s">
        <v>217</v>
      </c>
      <c r="E81" t="s">
        <v>3662</v>
      </c>
      <c r="F81">
        <v>4</v>
      </c>
      <c r="G81" t="s">
        <v>6188</v>
      </c>
      <c r="H81">
        <v>29.78</v>
      </c>
      <c r="I81">
        <v>119.14</v>
      </c>
      <c r="J81" t="s">
        <v>1940</v>
      </c>
      <c r="K81" t="s">
        <v>1950</v>
      </c>
      <c r="L81" t="s">
        <v>6189</v>
      </c>
      <c r="M81">
        <v>2.5</v>
      </c>
      <c r="N81">
        <v>2020</v>
      </c>
      <c r="O81">
        <f>_xlfn.XLOOKUP(OrderData_1[[#This Row],[Coffee Type]],products!B:B,products!G:G)</f>
        <v>0.34964999999999996</v>
      </c>
    </row>
    <row r="82" spans="1:15" x14ac:dyDescent="0.25">
      <c r="A82" t="s">
        <v>1660</v>
      </c>
      <c r="B82" s="6">
        <v>44527</v>
      </c>
      <c r="C82" t="s">
        <v>1661</v>
      </c>
      <c r="D82" t="s">
        <v>122</v>
      </c>
      <c r="E82" t="s">
        <v>5595</v>
      </c>
      <c r="F82">
        <v>4</v>
      </c>
      <c r="G82" t="s">
        <v>6193</v>
      </c>
      <c r="H82">
        <v>29.78</v>
      </c>
      <c r="I82">
        <v>119.14</v>
      </c>
      <c r="J82" t="s">
        <v>1940</v>
      </c>
      <c r="K82" t="s">
        <v>1941</v>
      </c>
      <c r="L82" t="s">
        <v>6191</v>
      </c>
      <c r="M82">
        <v>2.5</v>
      </c>
      <c r="N82">
        <v>2021</v>
      </c>
      <c r="O82">
        <f>_xlfn.XLOOKUP(OrderData_1[[#This Row],[Coffee Type]],products!B:B,products!G:G)</f>
        <v>0.61814999999999998</v>
      </c>
    </row>
    <row r="83" spans="1:15" x14ac:dyDescent="0.25">
      <c r="A83" t="s">
        <v>937</v>
      </c>
      <c r="B83" s="6">
        <v>43989</v>
      </c>
      <c r="C83" t="s">
        <v>938</v>
      </c>
      <c r="D83" t="s">
        <v>122</v>
      </c>
      <c r="E83" t="s">
        <v>4006</v>
      </c>
      <c r="F83">
        <v>4</v>
      </c>
      <c r="G83" t="s">
        <v>6193</v>
      </c>
      <c r="H83">
        <v>29.78</v>
      </c>
      <c r="I83">
        <v>119.14</v>
      </c>
      <c r="J83" t="s">
        <v>2115</v>
      </c>
      <c r="K83" t="s">
        <v>1950</v>
      </c>
      <c r="L83" t="s">
        <v>6191</v>
      </c>
      <c r="M83">
        <v>2.5</v>
      </c>
      <c r="N83">
        <v>2020</v>
      </c>
      <c r="O83">
        <f>_xlfn.XLOOKUP(OrderData_1[[#This Row],[Coffee Type]],products!B:B,products!G:G)</f>
        <v>0.61814999999999998</v>
      </c>
    </row>
    <row r="84" spans="1:15" x14ac:dyDescent="0.25">
      <c r="A84" t="s">
        <v>476</v>
      </c>
      <c r="B84" s="6">
        <v>43836</v>
      </c>
      <c r="C84" t="s">
        <v>477</v>
      </c>
      <c r="D84" t="s">
        <v>122</v>
      </c>
      <c r="E84" t="s">
        <v>2975</v>
      </c>
      <c r="F84">
        <v>4</v>
      </c>
      <c r="G84" t="s">
        <v>6193</v>
      </c>
      <c r="H84">
        <v>29.78</v>
      </c>
      <c r="I84">
        <v>119.14</v>
      </c>
      <c r="J84" t="s">
        <v>1940</v>
      </c>
      <c r="K84" t="s">
        <v>1941</v>
      </c>
      <c r="L84" t="s">
        <v>6191</v>
      </c>
      <c r="M84">
        <v>2.5</v>
      </c>
      <c r="N84">
        <v>2020</v>
      </c>
      <c r="O84">
        <f>_xlfn.XLOOKUP(OrderData_1[[#This Row],[Coffee Type]],products!B:B,products!G:G)</f>
        <v>0.61814999999999998</v>
      </c>
    </row>
    <row r="85" spans="1:15" x14ac:dyDescent="0.25">
      <c r="A85" t="s">
        <v>1324</v>
      </c>
      <c r="B85" s="6">
        <v>44263</v>
      </c>
      <c r="C85" t="s">
        <v>1325</v>
      </c>
      <c r="D85" t="s">
        <v>122</v>
      </c>
      <c r="E85" t="s">
        <v>4882</v>
      </c>
      <c r="F85">
        <v>4</v>
      </c>
      <c r="G85" t="s">
        <v>6193</v>
      </c>
      <c r="H85">
        <v>29.78</v>
      </c>
      <c r="I85">
        <v>119.14</v>
      </c>
      <c r="J85" t="s">
        <v>1940</v>
      </c>
      <c r="K85" t="s">
        <v>1941</v>
      </c>
      <c r="L85" t="s">
        <v>6191</v>
      </c>
      <c r="M85">
        <v>2.5</v>
      </c>
      <c r="N85">
        <v>2021</v>
      </c>
      <c r="O85">
        <f>_xlfn.XLOOKUP(OrderData_1[[#This Row],[Coffee Type]],products!B:B,products!G:G)</f>
        <v>0.61814999999999998</v>
      </c>
    </row>
    <row r="86" spans="1:15" x14ac:dyDescent="0.25">
      <c r="A86" t="s">
        <v>1379</v>
      </c>
      <c r="B86" s="6">
        <v>43506</v>
      </c>
      <c r="C86" t="s">
        <v>1380</v>
      </c>
      <c r="D86" t="s">
        <v>122</v>
      </c>
      <c r="E86" t="s">
        <v>4992</v>
      </c>
      <c r="F86">
        <v>4</v>
      </c>
      <c r="G86" t="s">
        <v>6193</v>
      </c>
      <c r="H86">
        <v>29.78</v>
      </c>
      <c r="I86">
        <v>119.14</v>
      </c>
      <c r="J86" t="s">
        <v>1948</v>
      </c>
      <c r="K86" t="s">
        <v>1941</v>
      </c>
      <c r="L86" t="s">
        <v>6191</v>
      </c>
      <c r="M86">
        <v>2.5</v>
      </c>
      <c r="N86">
        <v>2019</v>
      </c>
      <c r="O86">
        <f>_xlfn.XLOOKUP(OrderData_1[[#This Row],[Coffee Type]],products!B:B,products!G:G)</f>
        <v>0.61814999999999998</v>
      </c>
    </row>
    <row r="87" spans="1:15" x14ac:dyDescent="0.25">
      <c r="A87" t="s">
        <v>729</v>
      </c>
      <c r="B87" s="6">
        <v>44358</v>
      </c>
      <c r="C87" t="s">
        <v>730</v>
      </c>
      <c r="D87" t="s">
        <v>131</v>
      </c>
      <c r="E87" t="s">
        <v>3541</v>
      </c>
      <c r="F87">
        <v>5</v>
      </c>
      <c r="G87" t="s">
        <v>6188</v>
      </c>
      <c r="H87">
        <v>22.88</v>
      </c>
      <c r="I87">
        <v>114.42</v>
      </c>
      <c r="J87" t="s">
        <v>1940</v>
      </c>
      <c r="K87" t="s">
        <v>1941</v>
      </c>
      <c r="L87" t="s">
        <v>6191</v>
      </c>
      <c r="M87">
        <v>2.5</v>
      </c>
      <c r="N87">
        <v>2021</v>
      </c>
      <c r="O87">
        <f>_xlfn.XLOOKUP(OrderData_1[[#This Row],[Coffee Type]],products!B:B,products!G:G)</f>
        <v>0.34964999999999996</v>
      </c>
    </row>
    <row r="88" spans="1:15" x14ac:dyDescent="0.25">
      <c r="A88" t="s">
        <v>1733</v>
      </c>
      <c r="B88" s="6">
        <v>44469</v>
      </c>
      <c r="C88" t="s">
        <v>1734</v>
      </c>
      <c r="D88" t="s">
        <v>131</v>
      </c>
      <c r="E88" t="s">
        <v>5754</v>
      </c>
      <c r="F88">
        <v>5</v>
      </c>
      <c r="G88" t="s">
        <v>6188</v>
      </c>
      <c r="H88">
        <v>22.88</v>
      </c>
      <c r="I88">
        <v>114.42</v>
      </c>
      <c r="J88" t="s">
        <v>1940</v>
      </c>
      <c r="K88" t="s">
        <v>1941</v>
      </c>
      <c r="L88" t="s">
        <v>6191</v>
      </c>
      <c r="M88">
        <v>2.5</v>
      </c>
      <c r="N88">
        <v>2021</v>
      </c>
      <c r="O88">
        <f>_xlfn.XLOOKUP(OrderData_1[[#This Row],[Coffee Type]],products!B:B,products!G:G)</f>
        <v>0.34964999999999996</v>
      </c>
    </row>
    <row r="89" spans="1:15" x14ac:dyDescent="0.25">
      <c r="A89" t="s">
        <v>103</v>
      </c>
      <c r="B89" s="6">
        <v>43946</v>
      </c>
      <c r="C89" t="s">
        <v>104</v>
      </c>
      <c r="D89" t="s">
        <v>54</v>
      </c>
      <c r="E89" t="s">
        <v>2132</v>
      </c>
      <c r="F89">
        <v>5</v>
      </c>
      <c r="G89" t="s">
        <v>6192</v>
      </c>
      <c r="H89">
        <v>22.88</v>
      </c>
      <c r="I89">
        <v>114.42</v>
      </c>
      <c r="J89" t="s">
        <v>1940</v>
      </c>
      <c r="K89" t="s">
        <v>1950</v>
      </c>
      <c r="L89" t="s">
        <v>6190</v>
      </c>
      <c r="M89">
        <v>2.5</v>
      </c>
      <c r="N89">
        <v>2020</v>
      </c>
      <c r="O89">
        <f>_xlfn.XLOOKUP(OrderData_1[[#This Row],[Coffee Type]],products!B:B,products!G:G)</f>
        <v>0.21509999999999996</v>
      </c>
    </row>
    <row r="90" spans="1:15" x14ac:dyDescent="0.25">
      <c r="A90" t="s">
        <v>1635</v>
      </c>
      <c r="B90" s="6">
        <v>44755</v>
      </c>
      <c r="C90" t="s">
        <v>1636</v>
      </c>
      <c r="D90" t="s">
        <v>131</v>
      </c>
      <c r="E90" t="s">
        <v>5539</v>
      </c>
      <c r="F90">
        <v>5</v>
      </c>
      <c r="G90" t="s">
        <v>6188</v>
      </c>
      <c r="H90">
        <v>22.88</v>
      </c>
      <c r="I90">
        <v>114.42</v>
      </c>
      <c r="J90" t="s">
        <v>1940</v>
      </c>
      <c r="K90" t="s">
        <v>1950</v>
      </c>
      <c r="L90" t="s">
        <v>6191</v>
      </c>
      <c r="M90">
        <v>2.5</v>
      </c>
      <c r="N90">
        <v>2022</v>
      </c>
      <c r="O90">
        <f>_xlfn.XLOOKUP(OrderData_1[[#This Row],[Coffee Type]],products!B:B,products!G:G)</f>
        <v>0.34964999999999996</v>
      </c>
    </row>
    <row r="91" spans="1:15" x14ac:dyDescent="0.25">
      <c r="A91" t="s">
        <v>1815</v>
      </c>
      <c r="B91" s="6">
        <v>44409</v>
      </c>
      <c r="C91" t="s">
        <v>1816</v>
      </c>
      <c r="D91" t="s">
        <v>54</v>
      </c>
      <c r="E91" t="s">
        <v>5914</v>
      </c>
      <c r="F91">
        <v>5</v>
      </c>
      <c r="G91" t="s">
        <v>6192</v>
      </c>
      <c r="H91">
        <v>22.88</v>
      </c>
      <c r="I91">
        <v>114.42</v>
      </c>
      <c r="J91" t="s">
        <v>1940</v>
      </c>
      <c r="K91" t="s">
        <v>1950</v>
      </c>
      <c r="L91" t="s">
        <v>6190</v>
      </c>
      <c r="M91">
        <v>2.5</v>
      </c>
      <c r="N91">
        <v>2021</v>
      </c>
      <c r="O91">
        <f>_xlfn.XLOOKUP(OrderData_1[[#This Row],[Coffee Type]],products!B:B,products!G:G)</f>
        <v>0.21509999999999996</v>
      </c>
    </row>
    <row r="92" spans="1:15" x14ac:dyDescent="0.25">
      <c r="A92" t="s">
        <v>155</v>
      </c>
      <c r="B92" s="6">
        <v>44252</v>
      </c>
      <c r="C92" t="s">
        <v>156</v>
      </c>
      <c r="D92" t="s">
        <v>131</v>
      </c>
      <c r="E92" t="s">
        <v>2233</v>
      </c>
      <c r="F92">
        <v>5</v>
      </c>
      <c r="G92" t="s">
        <v>6188</v>
      </c>
      <c r="H92">
        <v>22.88</v>
      </c>
      <c r="I92">
        <v>114.42</v>
      </c>
      <c r="J92" t="s">
        <v>1940</v>
      </c>
      <c r="K92" t="s">
        <v>1950</v>
      </c>
      <c r="L92" t="s">
        <v>6191</v>
      </c>
      <c r="M92">
        <v>2.5</v>
      </c>
      <c r="N92">
        <v>2021</v>
      </c>
      <c r="O92">
        <f>_xlfn.XLOOKUP(OrderData_1[[#This Row],[Coffee Type]],products!B:B,products!G:G)</f>
        <v>0.34964999999999996</v>
      </c>
    </row>
    <row r="93" spans="1:15" x14ac:dyDescent="0.25">
      <c r="A93" t="s">
        <v>52</v>
      </c>
      <c r="B93" s="6">
        <v>44719</v>
      </c>
      <c r="C93" t="s">
        <v>53</v>
      </c>
      <c r="D93" t="s">
        <v>54</v>
      </c>
      <c r="E93" t="s">
        <v>2013</v>
      </c>
      <c r="F93">
        <v>5</v>
      </c>
      <c r="G93" t="s">
        <v>6192</v>
      </c>
      <c r="H93">
        <v>22.88</v>
      </c>
      <c r="I93">
        <v>114.42</v>
      </c>
      <c r="J93" t="s">
        <v>1940</v>
      </c>
      <c r="K93" t="s">
        <v>1950</v>
      </c>
      <c r="L93" t="s">
        <v>6190</v>
      </c>
      <c r="M93">
        <v>2.5</v>
      </c>
      <c r="N93">
        <v>2022</v>
      </c>
      <c r="O93">
        <f>_xlfn.XLOOKUP(OrderData_1[[#This Row],[Coffee Type]],products!B:B,products!G:G)</f>
        <v>0.21509999999999996</v>
      </c>
    </row>
    <row r="94" spans="1:15" x14ac:dyDescent="0.25">
      <c r="A94" t="s">
        <v>348</v>
      </c>
      <c r="B94" s="6">
        <v>44473</v>
      </c>
      <c r="C94" t="s">
        <v>349</v>
      </c>
      <c r="D94" t="s">
        <v>131</v>
      </c>
      <c r="E94" t="s">
        <v>2654</v>
      </c>
      <c r="F94">
        <v>5</v>
      </c>
      <c r="G94" t="s">
        <v>6188</v>
      </c>
      <c r="H94">
        <v>22.88</v>
      </c>
      <c r="I94">
        <v>114.42</v>
      </c>
      <c r="J94" t="s">
        <v>1940</v>
      </c>
      <c r="K94" t="s">
        <v>1950</v>
      </c>
      <c r="L94" t="s">
        <v>6191</v>
      </c>
      <c r="M94">
        <v>2.5</v>
      </c>
      <c r="N94">
        <v>2021</v>
      </c>
      <c r="O94">
        <f>_xlfn.XLOOKUP(OrderData_1[[#This Row],[Coffee Type]],products!B:B,products!G:G)</f>
        <v>0.34964999999999996</v>
      </c>
    </row>
    <row r="95" spans="1:15" x14ac:dyDescent="0.25">
      <c r="A95" t="s">
        <v>1716</v>
      </c>
      <c r="B95" s="6">
        <v>43647</v>
      </c>
      <c r="C95" t="s">
        <v>1717</v>
      </c>
      <c r="D95" t="s">
        <v>131</v>
      </c>
      <c r="E95" t="s">
        <v>5750</v>
      </c>
      <c r="F95">
        <v>5</v>
      </c>
      <c r="G95" t="s">
        <v>6188</v>
      </c>
      <c r="H95">
        <v>22.88</v>
      </c>
      <c r="I95">
        <v>114.42</v>
      </c>
      <c r="J95" t="s">
        <v>1940</v>
      </c>
      <c r="K95" t="s">
        <v>1941</v>
      </c>
      <c r="L95" t="s">
        <v>6191</v>
      </c>
      <c r="M95">
        <v>2.5</v>
      </c>
      <c r="N95">
        <v>2019</v>
      </c>
      <c r="O95">
        <f>_xlfn.XLOOKUP(OrderData_1[[#This Row],[Coffee Type]],products!B:B,products!G:G)</f>
        <v>0.34964999999999996</v>
      </c>
    </row>
    <row r="96" spans="1:15" x14ac:dyDescent="0.25">
      <c r="A96" t="s">
        <v>1067</v>
      </c>
      <c r="B96" s="6">
        <v>44156</v>
      </c>
      <c r="C96" t="s">
        <v>1068</v>
      </c>
      <c r="D96" t="s">
        <v>543</v>
      </c>
      <c r="E96" t="s">
        <v>4317</v>
      </c>
      <c r="F96">
        <v>4</v>
      </c>
      <c r="G96" t="s">
        <v>6194</v>
      </c>
      <c r="H96">
        <v>27.94</v>
      </c>
      <c r="I96">
        <v>111.78</v>
      </c>
      <c r="J96" t="s">
        <v>1940</v>
      </c>
      <c r="K96" t="s">
        <v>1941</v>
      </c>
      <c r="L96" t="s">
        <v>6191</v>
      </c>
      <c r="M96">
        <v>2.5</v>
      </c>
      <c r="N96">
        <v>2020</v>
      </c>
      <c r="O96">
        <f>_xlfn.XLOOKUP(OrderData_1[[#This Row],[Coffee Type]],products!B:B,products!G:G)</f>
        <v>0.49004999999999999</v>
      </c>
    </row>
    <row r="97" spans="1:15" x14ac:dyDescent="0.25">
      <c r="A97" t="s">
        <v>1801</v>
      </c>
      <c r="B97" s="6">
        <v>43474</v>
      </c>
      <c r="C97" t="s">
        <v>1802</v>
      </c>
      <c r="D97" t="s">
        <v>543</v>
      </c>
      <c r="E97" t="s">
        <v>5891</v>
      </c>
      <c r="F97">
        <v>4</v>
      </c>
      <c r="G97" t="s">
        <v>6194</v>
      </c>
      <c r="H97">
        <v>27.94</v>
      </c>
      <c r="I97">
        <v>111.78</v>
      </c>
      <c r="J97" t="s">
        <v>1940</v>
      </c>
      <c r="K97" t="s">
        <v>1950</v>
      </c>
      <c r="L97" t="s">
        <v>6191</v>
      </c>
      <c r="M97">
        <v>2.5</v>
      </c>
      <c r="N97">
        <v>2019</v>
      </c>
      <c r="O97">
        <f>_xlfn.XLOOKUP(OrderData_1[[#This Row],[Coffee Type]],products!B:B,products!G:G)</f>
        <v>0.49004999999999999</v>
      </c>
    </row>
    <row r="98" spans="1:15" x14ac:dyDescent="0.25">
      <c r="A98" t="s">
        <v>633</v>
      </c>
      <c r="B98" s="6">
        <v>44412</v>
      </c>
      <c r="C98" t="s">
        <v>634</v>
      </c>
      <c r="D98" t="s">
        <v>543</v>
      </c>
      <c r="E98" t="s">
        <v>3316</v>
      </c>
      <c r="F98">
        <v>4</v>
      </c>
      <c r="G98" t="s">
        <v>6194</v>
      </c>
      <c r="H98">
        <v>27.94</v>
      </c>
      <c r="I98">
        <v>111.78</v>
      </c>
      <c r="J98" t="s">
        <v>1940</v>
      </c>
      <c r="K98" t="s">
        <v>1941</v>
      </c>
      <c r="L98" t="s">
        <v>6191</v>
      </c>
      <c r="M98">
        <v>2.5</v>
      </c>
      <c r="N98">
        <v>2021</v>
      </c>
      <c r="O98">
        <f>_xlfn.XLOOKUP(OrderData_1[[#This Row],[Coffee Type]],products!B:B,products!G:G)</f>
        <v>0.49004999999999999</v>
      </c>
    </row>
    <row r="99" spans="1:15" x14ac:dyDescent="0.25">
      <c r="A99" t="s">
        <v>394</v>
      </c>
      <c r="B99" s="6">
        <v>44120</v>
      </c>
      <c r="C99" t="s">
        <v>395</v>
      </c>
      <c r="D99" t="s">
        <v>23</v>
      </c>
      <c r="E99" t="s">
        <v>2758</v>
      </c>
      <c r="F99">
        <v>4</v>
      </c>
      <c r="G99" t="s">
        <v>6192</v>
      </c>
      <c r="H99">
        <v>27.48</v>
      </c>
      <c r="I99">
        <v>109.94</v>
      </c>
      <c r="J99" t="s">
        <v>1940</v>
      </c>
      <c r="K99" t="s">
        <v>1941</v>
      </c>
      <c r="L99" t="s">
        <v>6189</v>
      </c>
      <c r="M99">
        <v>2.5</v>
      </c>
      <c r="N99">
        <v>2020</v>
      </c>
      <c r="O99">
        <f>_xlfn.XLOOKUP(OrderData_1[[#This Row],[Coffee Type]],products!B:B,products!G:G)</f>
        <v>0.21509999999999996</v>
      </c>
    </row>
    <row r="100" spans="1:15" x14ac:dyDescent="0.25">
      <c r="A100" t="s">
        <v>579</v>
      </c>
      <c r="B100" s="6">
        <v>43992</v>
      </c>
      <c r="C100" t="s">
        <v>580</v>
      </c>
      <c r="D100" t="s">
        <v>23</v>
      </c>
      <c r="E100" t="s">
        <v>3206</v>
      </c>
      <c r="F100">
        <v>4</v>
      </c>
      <c r="G100" t="s">
        <v>6192</v>
      </c>
      <c r="H100">
        <v>27.48</v>
      </c>
      <c r="I100">
        <v>109.94</v>
      </c>
      <c r="J100" t="s">
        <v>1948</v>
      </c>
      <c r="K100" t="s">
        <v>1941</v>
      </c>
      <c r="L100" t="s">
        <v>6189</v>
      </c>
      <c r="M100">
        <v>2.5</v>
      </c>
      <c r="N100">
        <v>2020</v>
      </c>
      <c r="O100">
        <f>_xlfn.XLOOKUP(OrderData_1[[#This Row],[Coffee Type]],products!B:B,products!G:G)</f>
        <v>0.21509999999999996</v>
      </c>
    </row>
    <row r="101" spans="1:15" x14ac:dyDescent="0.25">
      <c r="A101" t="s">
        <v>1188</v>
      </c>
      <c r="B101" s="6">
        <v>43815</v>
      </c>
      <c r="C101" t="s">
        <v>1189</v>
      </c>
      <c r="D101" t="s">
        <v>23</v>
      </c>
      <c r="E101" t="s">
        <v>4576</v>
      </c>
      <c r="F101">
        <v>4</v>
      </c>
      <c r="G101" t="s">
        <v>6192</v>
      </c>
      <c r="H101">
        <v>27.48</v>
      </c>
      <c r="I101">
        <v>109.94</v>
      </c>
      <c r="J101" t="s">
        <v>1940</v>
      </c>
      <c r="K101" t="s">
        <v>1941</v>
      </c>
      <c r="L101" t="s">
        <v>6189</v>
      </c>
      <c r="M101">
        <v>2.5</v>
      </c>
      <c r="N101">
        <v>2019</v>
      </c>
      <c r="O101">
        <f>_xlfn.XLOOKUP(OrderData_1[[#This Row],[Coffee Type]],products!B:B,products!G:G)</f>
        <v>0.21509999999999996</v>
      </c>
    </row>
    <row r="102" spans="1:15" x14ac:dyDescent="0.25">
      <c r="A102" t="s">
        <v>1843</v>
      </c>
      <c r="B102" s="6">
        <v>44449</v>
      </c>
      <c r="C102" t="s">
        <v>1844</v>
      </c>
      <c r="D102" t="s">
        <v>23</v>
      </c>
      <c r="E102" t="s">
        <v>5976</v>
      </c>
      <c r="F102">
        <v>4</v>
      </c>
      <c r="G102" t="s">
        <v>6192</v>
      </c>
      <c r="H102">
        <v>27.48</v>
      </c>
      <c r="I102">
        <v>109.94</v>
      </c>
      <c r="J102" t="s">
        <v>1948</v>
      </c>
      <c r="K102" t="s">
        <v>1950</v>
      </c>
      <c r="L102" t="s">
        <v>6189</v>
      </c>
      <c r="M102">
        <v>2.5</v>
      </c>
      <c r="N102">
        <v>2021</v>
      </c>
      <c r="O102">
        <f>_xlfn.XLOOKUP(OrderData_1[[#This Row],[Coffee Type]],products!B:B,products!G:G)</f>
        <v>0.21509999999999996</v>
      </c>
    </row>
    <row r="103" spans="1:15" x14ac:dyDescent="0.25">
      <c r="A103" t="s">
        <v>802</v>
      </c>
      <c r="B103" s="6">
        <v>44083</v>
      </c>
      <c r="C103" t="s">
        <v>803</v>
      </c>
      <c r="D103" t="s">
        <v>23</v>
      </c>
      <c r="E103" t="s">
        <v>3703</v>
      </c>
      <c r="F103">
        <v>4</v>
      </c>
      <c r="G103" t="s">
        <v>6192</v>
      </c>
      <c r="H103">
        <v>27.48</v>
      </c>
      <c r="I103">
        <v>109.94</v>
      </c>
      <c r="J103" t="s">
        <v>1940</v>
      </c>
      <c r="K103" t="s">
        <v>1950</v>
      </c>
      <c r="L103" t="s">
        <v>6189</v>
      </c>
      <c r="M103">
        <v>2.5</v>
      </c>
      <c r="N103">
        <v>2020</v>
      </c>
      <c r="O103">
        <f>_xlfn.XLOOKUP(OrderData_1[[#This Row],[Coffee Type]],products!B:B,products!G:G)</f>
        <v>0.21509999999999996</v>
      </c>
    </row>
    <row r="104" spans="1:15" x14ac:dyDescent="0.25">
      <c r="A104" t="s">
        <v>1917</v>
      </c>
      <c r="B104" s="6">
        <v>44276</v>
      </c>
      <c r="C104" t="s">
        <v>1918</v>
      </c>
      <c r="D104" t="s">
        <v>117</v>
      </c>
      <c r="E104" t="s">
        <v>6158</v>
      </c>
      <c r="F104">
        <v>3</v>
      </c>
      <c r="G104" t="s">
        <v>6193</v>
      </c>
      <c r="H104">
        <v>36.46</v>
      </c>
      <c r="I104">
        <v>109.36</v>
      </c>
      <c r="J104" t="s">
        <v>1948</v>
      </c>
      <c r="K104" t="s">
        <v>1950</v>
      </c>
      <c r="L104" t="s">
        <v>6189</v>
      </c>
      <c r="M104">
        <v>2.5</v>
      </c>
      <c r="N104">
        <v>2021</v>
      </c>
      <c r="O104">
        <f>_xlfn.XLOOKUP(OrderData_1[[#This Row],[Coffee Type]],products!B:B,products!G:G)</f>
        <v>0.61814999999999998</v>
      </c>
    </row>
    <row r="105" spans="1:15" x14ac:dyDescent="0.25">
      <c r="A105" t="s">
        <v>206</v>
      </c>
      <c r="B105" s="6">
        <v>43763</v>
      </c>
      <c r="C105" t="s">
        <v>207</v>
      </c>
      <c r="D105" t="s">
        <v>117</v>
      </c>
      <c r="E105" t="s">
        <v>2335</v>
      </c>
      <c r="F105">
        <v>3</v>
      </c>
      <c r="G105" t="s">
        <v>6193</v>
      </c>
      <c r="H105">
        <v>36.46</v>
      </c>
      <c r="I105">
        <v>109.36</v>
      </c>
      <c r="J105" t="s">
        <v>1940</v>
      </c>
      <c r="K105" t="s">
        <v>1941</v>
      </c>
      <c r="L105" t="s">
        <v>6189</v>
      </c>
      <c r="M105">
        <v>2.5</v>
      </c>
      <c r="N105">
        <v>2019</v>
      </c>
      <c r="O105">
        <f>_xlfn.XLOOKUP(OrderData_1[[#This Row],[Coffee Type]],products!B:B,products!G:G)</f>
        <v>0.61814999999999998</v>
      </c>
    </row>
    <row r="106" spans="1:15" x14ac:dyDescent="0.25">
      <c r="A106" t="s">
        <v>1198</v>
      </c>
      <c r="B106" s="6">
        <v>44138</v>
      </c>
      <c r="C106" t="s">
        <v>1158</v>
      </c>
      <c r="D106" t="s">
        <v>117</v>
      </c>
      <c r="E106" t="s">
        <v>4546</v>
      </c>
      <c r="F106">
        <v>3</v>
      </c>
      <c r="G106" t="s">
        <v>6193</v>
      </c>
      <c r="H106">
        <v>36.46</v>
      </c>
      <c r="I106">
        <v>109.36</v>
      </c>
      <c r="J106" t="s">
        <v>2115</v>
      </c>
      <c r="K106" t="s">
        <v>1941</v>
      </c>
      <c r="L106" t="s">
        <v>6189</v>
      </c>
      <c r="M106">
        <v>2.5</v>
      </c>
      <c r="N106">
        <v>2020</v>
      </c>
      <c r="O106">
        <f>_xlfn.XLOOKUP(OrderData_1[[#This Row],[Coffee Type]],products!B:B,products!G:G)</f>
        <v>0.61814999999999998</v>
      </c>
    </row>
    <row r="107" spans="1:15" x14ac:dyDescent="0.25">
      <c r="A107" t="s">
        <v>226</v>
      </c>
      <c r="B107" s="6">
        <v>44137</v>
      </c>
      <c r="C107" t="s">
        <v>227</v>
      </c>
      <c r="D107" t="s">
        <v>184</v>
      </c>
      <c r="E107" t="s">
        <v>2378</v>
      </c>
      <c r="F107">
        <v>4</v>
      </c>
      <c r="G107" t="s">
        <v>6188</v>
      </c>
      <c r="H107">
        <v>25.88</v>
      </c>
      <c r="I107">
        <v>103.5</v>
      </c>
      <c r="J107" t="s">
        <v>1940</v>
      </c>
      <c r="K107" t="s">
        <v>1950</v>
      </c>
      <c r="L107" t="s">
        <v>6190</v>
      </c>
      <c r="M107">
        <v>2.5</v>
      </c>
      <c r="N107">
        <v>2020</v>
      </c>
      <c r="O107">
        <f>_xlfn.XLOOKUP(OrderData_1[[#This Row],[Coffee Type]],products!B:B,products!G:G)</f>
        <v>0.34964999999999996</v>
      </c>
    </row>
    <row r="108" spans="1:15" x14ac:dyDescent="0.25">
      <c r="A108" t="s">
        <v>1283</v>
      </c>
      <c r="B108" s="6">
        <v>44375</v>
      </c>
      <c r="C108" t="s">
        <v>1284</v>
      </c>
      <c r="D108" t="s">
        <v>184</v>
      </c>
      <c r="E108" t="s">
        <v>4791</v>
      </c>
      <c r="F108">
        <v>4</v>
      </c>
      <c r="G108" t="s">
        <v>6188</v>
      </c>
      <c r="H108">
        <v>25.88</v>
      </c>
      <c r="I108">
        <v>103.5</v>
      </c>
      <c r="J108" t="s">
        <v>1940</v>
      </c>
      <c r="K108" t="s">
        <v>1950</v>
      </c>
      <c r="L108" t="s">
        <v>6190</v>
      </c>
      <c r="M108">
        <v>2.5</v>
      </c>
      <c r="N108">
        <v>2021</v>
      </c>
      <c r="O108">
        <f>_xlfn.XLOOKUP(OrderData_1[[#This Row],[Coffee Type]],products!B:B,products!G:G)</f>
        <v>0.34964999999999996</v>
      </c>
    </row>
    <row r="109" spans="1:15" x14ac:dyDescent="0.25">
      <c r="A109" t="s">
        <v>1077</v>
      </c>
      <c r="B109" s="6">
        <v>44335</v>
      </c>
      <c r="C109" t="s">
        <v>1078</v>
      </c>
      <c r="D109" t="s">
        <v>184</v>
      </c>
      <c r="E109" t="s">
        <v>4335</v>
      </c>
      <c r="F109">
        <v>4</v>
      </c>
      <c r="G109" t="s">
        <v>6188</v>
      </c>
      <c r="H109">
        <v>25.88</v>
      </c>
      <c r="I109">
        <v>103.5</v>
      </c>
      <c r="J109" t="s">
        <v>1940</v>
      </c>
      <c r="K109" t="s">
        <v>1950</v>
      </c>
      <c r="L109" t="s">
        <v>6190</v>
      </c>
      <c r="M109">
        <v>2.5</v>
      </c>
      <c r="N109">
        <v>2021</v>
      </c>
      <c r="O109">
        <f>_xlfn.XLOOKUP(OrderData_1[[#This Row],[Coffee Type]],products!B:B,products!G:G)</f>
        <v>0.34964999999999996</v>
      </c>
    </row>
    <row r="110" spans="1:15" x14ac:dyDescent="0.25">
      <c r="A110" t="s">
        <v>890</v>
      </c>
      <c r="B110" s="6">
        <v>44230</v>
      </c>
      <c r="C110" t="s">
        <v>891</v>
      </c>
      <c r="D110" t="s">
        <v>184</v>
      </c>
      <c r="E110" t="s">
        <v>3894</v>
      </c>
      <c r="F110">
        <v>4</v>
      </c>
      <c r="G110" t="s">
        <v>6188</v>
      </c>
      <c r="H110">
        <v>25.88</v>
      </c>
      <c r="I110">
        <v>103.5</v>
      </c>
      <c r="J110" t="s">
        <v>1940</v>
      </c>
      <c r="K110" t="s">
        <v>1941</v>
      </c>
      <c r="L110" t="s">
        <v>6190</v>
      </c>
      <c r="M110">
        <v>2.5</v>
      </c>
      <c r="N110">
        <v>2021</v>
      </c>
      <c r="O110">
        <f>_xlfn.XLOOKUP(OrderData_1[[#This Row],[Coffee Type]],products!B:B,products!G:G)</f>
        <v>0.34964999999999996</v>
      </c>
    </row>
    <row r="111" spans="1:15" x14ac:dyDescent="0.25">
      <c r="A111" t="s">
        <v>1240</v>
      </c>
      <c r="B111" s="6">
        <v>44680</v>
      </c>
      <c r="C111" t="s">
        <v>1241</v>
      </c>
      <c r="D111" t="s">
        <v>48</v>
      </c>
      <c r="E111" t="s">
        <v>4685</v>
      </c>
      <c r="F111">
        <v>5</v>
      </c>
      <c r="G111" t="s">
        <v>6192</v>
      </c>
      <c r="H111">
        <v>20.58</v>
      </c>
      <c r="I111">
        <v>102.92</v>
      </c>
      <c r="J111" t="s">
        <v>1948</v>
      </c>
      <c r="K111" t="s">
        <v>1941</v>
      </c>
      <c r="L111" t="s">
        <v>6191</v>
      </c>
      <c r="M111">
        <v>2.5</v>
      </c>
      <c r="N111">
        <v>2022</v>
      </c>
      <c r="O111">
        <f>_xlfn.XLOOKUP(OrderData_1[[#This Row],[Coffee Type]],products!B:B,products!G:G)</f>
        <v>0.21509999999999996</v>
      </c>
    </row>
    <row r="112" spans="1:15" x14ac:dyDescent="0.25">
      <c r="A112" t="s">
        <v>1029</v>
      </c>
      <c r="B112" s="6">
        <v>44723</v>
      </c>
      <c r="C112" t="s">
        <v>1030</v>
      </c>
      <c r="D112" t="s">
        <v>48</v>
      </c>
      <c r="E112" t="s">
        <v>4229</v>
      </c>
      <c r="F112">
        <v>5</v>
      </c>
      <c r="G112" t="s">
        <v>6192</v>
      </c>
      <c r="H112">
        <v>20.58</v>
      </c>
      <c r="I112">
        <v>102.92</v>
      </c>
      <c r="J112" t="s">
        <v>1940</v>
      </c>
      <c r="K112" t="s">
        <v>1941</v>
      </c>
      <c r="L112" t="s">
        <v>6191</v>
      </c>
      <c r="M112">
        <v>2.5</v>
      </c>
      <c r="N112">
        <v>2022</v>
      </c>
      <c r="O112">
        <f>_xlfn.XLOOKUP(OrderData_1[[#This Row],[Coffee Type]],products!B:B,products!G:G)</f>
        <v>0.21509999999999996</v>
      </c>
    </row>
    <row r="113" spans="1:15" x14ac:dyDescent="0.25">
      <c r="A113" t="s">
        <v>1264</v>
      </c>
      <c r="B113" s="6">
        <v>44011</v>
      </c>
      <c r="C113" t="s">
        <v>1265</v>
      </c>
      <c r="D113" t="s">
        <v>43</v>
      </c>
      <c r="E113" t="s">
        <v>4749</v>
      </c>
      <c r="F113">
        <v>3</v>
      </c>
      <c r="G113" t="s">
        <v>6194</v>
      </c>
      <c r="H113">
        <v>34.159999999999997</v>
      </c>
      <c r="I113">
        <v>102.46</v>
      </c>
      <c r="J113" t="s">
        <v>1940</v>
      </c>
      <c r="K113" t="s">
        <v>1941</v>
      </c>
      <c r="L113" t="s">
        <v>6189</v>
      </c>
      <c r="M113">
        <v>2.5</v>
      </c>
      <c r="N113">
        <v>2020</v>
      </c>
      <c r="O113">
        <f>_xlfn.XLOOKUP(OrderData_1[[#This Row],[Coffee Type]],products!B:B,products!G:G)</f>
        <v>0.49004999999999999</v>
      </c>
    </row>
    <row r="114" spans="1:15" x14ac:dyDescent="0.25">
      <c r="A114" t="s">
        <v>316</v>
      </c>
      <c r="B114" s="6">
        <v>44637</v>
      </c>
      <c r="C114" t="s">
        <v>317</v>
      </c>
      <c r="D114" t="s">
        <v>43</v>
      </c>
      <c r="E114" t="s">
        <v>2585</v>
      </c>
      <c r="F114">
        <v>3</v>
      </c>
      <c r="G114" t="s">
        <v>6194</v>
      </c>
      <c r="H114">
        <v>34.159999999999997</v>
      </c>
      <c r="I114">
        <v>102.46</v>
      </c>
      <c r="J114" t="s">
        <v>1948</v>
      </c>
      <c r="K114" t="s">
        <v>1950</v>
      </c>
      <c r="L114" t="s">
        <v>6189</v>
      </c>
      <c r="M114">
        <v>2.5</v>
      </c>
      <c r="N114">
        <v>2022</v>
      </c>
      <c r="O114">
        <f>_xlfn.XLOOKUP(OrderData_1[[#This Row],[Coffee Type]],products!B:B,products!G:G)</f>
        <v>0.49004999999999999</v>
      </c>
    </row>
    <row r="115" spans="1:15" x14ac:dyDescent="0.25">
      <c r="A115" t="s">
        <v>1634</v>
      </c>
      <c r="B115" s="6">
        <v>43715</v>
      </c>
      <c r="C115" t="s">
        <v>1582</v>
      </c>
      <c r="D115" t="s">
        <v>210</v>
      </c>
      <c r="E115" t="s">
        <v>5456</v>
      </c>
      <c r="F115">
        <v>3</v>
      </c>
      <c r="G115" t="s">
        <v>6193</v>
      </c>
      <c r="H115">
        <v>33.46</v>
      </c>
      <c r="I115">
        <v>100.4</v>
      </c>
      <c r="J115" t="s">
        <v>1940</v>
      </c>
      <c r="K115" t="s">
        <v>1950</v>
      </c>
      <c r="L115" t="s">
        <v>6190</v>
      </c>
      <c r="M115">
        <v>2.5</v>
      </c>
      <c r="N115">
        <v>2019</v>
      </c>
      <c r="O115">
        <f>_xlfn.XLOOKUP(OrderData_1[[#This Row],[Coffee Type]],products!B:B,products!G:G)</f>
        <v>0.61814999999999998</v>
      </c>
    </row>
    <row r="116" spans="1:15" x14ac:dyDescent="0.25">
      <c r="A116" t="s">
        <v>208</v>
      </c>
      <c r="B116" s="6">
        <v>43721</v>
      </c>
      <c r="C116" t="s">
        <v>209</v>
      </c>
      <c r="D116" t="s">
        <v>210</v>
      </c>
      <c r="E116" t="s">
        <v>2340</v>
      </c>
      <c r="F116">
        <v>3</v>
      </c>
      <c r="G116" t="s">
        <v>6193</v>
      </c>
      <c r="H116">
        <v>33.46</v>
      </c>
      <c r="I116">
        <v>100.4</v>
      </c>
      <c r="J116" t="s">
        <v>1948</v>
      </c>
      <c r="K116" t="s">
        <v>1941</v>
      </c>
      <c r="L116" t="s">
        <v>6190</v>
      </c>
      <c r="M116">
        <v>2.5</v>
      </c>
      <c r="N116">
        <v>2019</v>
      </c>
      <c r="O116">
        <f>_xlfn.XLOOKUP(OrderData_1[[#This Row],[Coffee Type]],products!B:B,products!G:G)</f>
        <v>0.61814999999999998</v>
      </c>
    </row>
    <row r="117" spans="1:15" x14ac:dyDescent="0.25">
      <c r="A117" t="s">
        <v>1438</v>
      </c>
      <c r="B117" s="6">
        <v>44565</v>
      </c>
      <c r="C117" t="s">
        <v>1439</v>
      </c>
      <c r="D117" t="s">
        <v>210</v>
      </c>
      <c r="E117" t="s">
        <v>5111</v>
      </c>
      <c r="F117">
        <v>3</v>
      </c>
      <c r="G117" t="s">
        <v>6193</v>
      </c>
      <c r="H117">
        <v>33.46</v>
      </c>
      <c r="I117">
        <v>100.4</v>
      </c>
      <c r="J117" t="s">
        <v>1940</v>
      </c>
      <c r="K117" t="s">
        <v>1941</v>
      </c>
      <c r="L117" t="s">
        <v>6190</v>
      </c>
      <c r="M117">
        <v>2.5</v>
      </c>
      <c r="N117">
        <v>2022</v>
      </c>
      <c r="O117">
        <f>_xlfn.XLOOKUP(OrderData_1[[#This Row],[Coffee Type]],products!B:B,products!G:G)</f>
        <v>0.61814999999999998</v>
      </c>
    </row>
    <row r="118" spans="1:15" x14ac:dyDescent="0.25">
      <c r="A118" t="s">
        <v>982</v>
      </c>
      <c r="B118" s="6">
        <v>43654</v>
      </c>
      <c r="C118" t="s">
        <v>983</v>
      </c>
      <c r="D118" t="s">
        <v>145</v>
      </c>
      <c r="E118" t="s">
        <v>4114</v>
      </c>
      <c r="F118">
        <v>6</v>
      </c>
      <c r="G118" t="s">
        <v>6193</v>
      </c>
      <c r="H118">
        <v>15.85</v>
      </c>
      <c r="I118">
        <v>95.1</v>
      </c>
      <c r="J118" t="s">
        <v>1940</v>
      </c>
      <c r="K118" t="s">
        <v>1950</v>
      </c>
      <c r="L118" t="s">
        <v>6189</v>
      </c>
      <c r="M118">
        <v>1</v>
      </c>
      <c r="N118">
        <v>2019</v>
      </c>
      <c r="O118">
        <f>_xlfn.XLOOKUP(OrderData_1[[#This Row],[Coffee Type]],products!B:B,products!G:G)</f>
        <v>0.61814999999999998</v>
      </c>
    </row>
    <row r="119" spans="1:15" x14ac:dyDescent="0.25">
      <c r="A119" t="s">
        <v>1250</v>
      </c>
      <c r="B119" s="6">
        <v>43487</v>
      </c>
      <c r="C119" t="s">
        <v>1251</v>
      </c>
      <c r="D119" t="s">
        <v>145</v>
      </c>
      <c r="E119" t="s">
        <v>4719</v>
      </c>
      <c r="F119">
        <v>6</v>
      </c>
      <c r="G119" t="s">
        <v>6193</v>
      </c>
      <c r="H119">
        <v>15.85</v>
      </c>
      <c r="I119">
        <v>95.1</v>
      </c>
      <c r="J119" t="s">
        <v>1940</v>
      </c>
      <c r="K119" t="s">
        <v>1941</v>
      </c>
      <c r="L119" t="s">
        <v>6189</v>
      </c>
      <c r="M119">
        <v>1</v>
      </c>
      <c r="N119">
        <v>2019</v>
      </c>
      <c r="O119">
        <f>_xlfn.XLOOKUP(OrderData_1[[#This Row],[Coffee Type]],products!B:B,products!G:G)</f>
        <v>0.61814999999999998</v>
      </c>
    </row>
    <row r="120" spans="1:15" x14ac:dyDescent="0.25">
      <c r="A120" t="s">
        <v>1275</v>
      </c>
      <c r="B120" s="6">
        <v>44015</v>
      </c>
      <c r="C120" t="s">
        <v>1276</v>
      </c>
      <c r="D120" t="s">
        <v>145</v>
      </c>
      <c r="E120" t="s">
        <v>4774</v>
      </c>
      <c r="F120">
        <v>6</v>
      </c>
      <c r="G120" t="s">
        <v>6193</v>
      </c>
      <c r="H120">
        <v>15.85</v>
      </c>
      <c r="I120">
        <v>95.1</v>
      </c>
      <c r="J120" t="s">
        <v>2115</v>
      </c>
      <c r="K120" t="s">
        <v>1950</v>
      </c>
      <c r="L120" t="s">
        <v>6189</v>
      </c>
      <c r="M120">
        <v>1</v>
      </c>
      <c r="N120">
        <v>2020</v>
      </c>
      <c r="O120">
        <f>_xlfn.XLOOKUP(OrderData_1[[#This Row],[Coffee Type]],products!B:B,products!G:G)</f>
        <v>0.61814999999999998</v>
      </c>
    </row>
    <row r="121" spans="1:15" x14ac:dyDescent="0.25">
      <c r="A121" t="s">
        <v>310</v>
      </c>
      <c r="B121" s="6">
        <v>44758</v>
      </c>
      <c r="C121" t="s">
        <v>311</v>
      </c>
      <c r="D121" t="s">
        <v>125</v>
      </c>
      <c r="E121" t="s">
        <v>2572</v>
      </c>
      <c r="F121">
        <v>3</v>
      </c>
      <c r="G121" t="s">
        <v>6194</v>
      </c>
      <c r="H121">
        <v>31.62</v>
      </c>
      <c r="I121">
        <v>94.88</v>
      </c>
      <c r="J121" t="s">
        <v>1940</v>
      </c>
      <c r="K121" t="s">
        <v>1941</v>
      </c>
      <c r="L121" t="s">
        <v>6190</v>
      </c>
      <c r="M121">
        <v>2.5</v>
      </c>
      <c r="N121">
        <v>2022</v>
      </c>
      <c r="O121">
        <f>_xlfn.XLOOKUP(OrderData_1[[#This Row],[Coffee Type]],products!B:B,products!G:G)</f>
        <v>0.49004999999999999</v>
      </c>
    </row>
    <row r="122" spans="1:15" x14ac:dyDescent="0.25">
      <c r="A122" t="s">
        <v>595</v>
      </c>
      <c r="B122" s="6">
        <v>43960</v>
      </c>
      <c r="C122" t="s">
        <v>596</v>
      </c>
      <c r="D122" t="s">
        <v>125</v>
      </c>
      <c r="E122" t="s">
        <v>3243</v>
      </c>
      <c r="F122">
        <v>3</v>
      </c>
      <c r="G122" t="s">
        <v>6194</v>
      </c>
      <c r="H122">
        <v>31.62</v>
      </c>
      <c r="I122">
        <v>94.88</v>
      </c>
      <c r="J122" t="s">
        <v>1940</v>
      </c>
      <c r="K122" t="s">
        <v>1950</v>
      </c>
      <c r="L122" t="s">
        <v>6190</v>
      </c>
      <c r="M122">
        <v>2.5</v>
      </c>
      <c r="N122">
        <v>2020</v>
      </c>
      <c r="O122">
        <f>_xlfn.XLOOKUP(OrderData_1[[#This Row],[Coffee Type]],products!B:B,products!G:G)</f>
        <v>0.49004999999999999</v>
      </c>
    </row>
    <row r="123" spans="1:15" x14ac:dyDescent="0.25">
      <c r="A123" t="s">
        <v>386</v>
      </c>
      <c r="B123" s="6">
        <v>44720</v>
      </c>
      <c r="C123" t="s">
        <v>387</v>
      </c>
      <c r="D123" t="s">
        <v>54</v>
      </c>
      <c r="E123" t="s">
        <v>2739</v>
      </c>
      <c r="F123">
        <v>4</v>
      </c>
      <c r="G123" t="s">
        <v>6192</v>
      </c>
      <c r="H123">
        <v>22.88</v>
      </c>
      <c r="I123">
        <v>91.54</v>
      </c>
      <c r="J123" t="s">
        <v>1940</v>
      </c>
      <c r="K123" t="s">
        <v>1950</v>
      </c>
      <c r="L123" t="s">
        <v>6190</v>
      </c>
      <c r="M123">
        <v>2.5</v>
      </c>
      <c r="N123">
        <v>2022</v>
      </c>
      <c r="O123">
        <f>_xlfn.XLOOKUP(OrderData_1[[#This Row],[Coffee Type]],products!B:B,products!G:G)</f>
        <v>0.21509999999999996</v>
      </c>
    </row>
    <row r="124" spans="1:15" x14ac:dyDescent="0.25">
      <c r="A124" t="s">
        <v>1307</v>
      </c>
      <c r="B124" s="6">
        <v>43987</v>
      </c>
      <c r="C124" t="s">
        <v>1308</v>
      </c>
      <c r="D124" t="s">
        <v>131</v>
      </c>
      <c r="E124" t="s">
        <v>4843</v>
      </c>
      <c r="F124">
        <v>4</v>
      </c>
      <c r="G124" t="s">
        <v>6188</v>
      </c>
      <c r="H124">
        <v>22.88</v>
      </c>
      <c r="I124">
        <v>91.54</v>
      </c>
      <c r="J124" t="s">
        <v>1940</v>
      </c>
      <c r="K124" t="s">
        <v>1950</v>
      </c>
      <c r="L124" t="s">
        <v>6191</v>
      </c>
      <c r="M124">
        <v>2.5</v>
      </c>
      <c r="N124">
        <v>2020</v>
      </c>
      <c r="O124">
        <f>_xlfn.XLOOKUP(OrderData_1[[#This Row],[Coffee Type]],products!B:B,products!G:G)</f>
        <v>0.34964999999999996</v>
      </c>
    </row>
    <row r="125" spans="1:15" x14ac:dyDescent="0.25">
      <c r="A125" t="s">
        <v>1770</v>
      </c>
      <c r="B125" s="6">
        <v>44447</v>
      </c>
      <c r="C125" t="s">
        <v>1771</v>
      </c>
      <c r="D125" t="s">
        <v>131</v>
      </c>
      <c r="E125" t="s">
        <v>5826</v>
      </c>
      <c r="F125">
        <v>4</v>
      </c>
      <c r="G125" t="s">
        <v>6188</v>
      </c>
      <c r="H125">
        <v>22.88</v>
      </c>
      <c r="I125">
        <v>91.54</v>
      </c>
      <c r="J125" t="s">
        <v>1940</v>
      </c>
      <c r="K125" t="s">
        <v>1950</v>
      </c>
      <c r="L125" t="s">
        <v>6191</v>
      </c>
      <c r="M125">
        <v>2.5</v>
      </c>
      <c r="N125">
        <v>2021</v>
      </c>
      <c r="O125">
        <f>_xlfn.XLOOKUP(OrderData_1[[#This Row],[Coffee Type]],products!B:B,products!G:G)</f>
        <v>0.34964999999999996</v>
      </c>
    </row>
    <row r="126" spans="1:15" x14ac:dyDescent="0.25">
      <c r="A126" t="s">
        <v>68</v>
      </c>
      <c r="B126" s="6">
        <v>44218</v>
      </c>
      <c r="C126" t="s">
        <v>69</v>
      </c>
      <c r="D126" t="s">
        <v>54</v>
      </c>
      <c r="E126" t="s">
        <v>2048</v>
      </c>
      <c r="F126">
        <v>4</v>
      </c>
      <c r="G126" t="s">
        <v>6192</v>
      </c>
      <c r="H126">
        <v>22.88</v>
      </c>
      <c r="I126">
        <v>91.54</v>
      </c>
      <c r="J126" t="s">
        <v>1940</v>
      </c>
      <c r="K126" t="s">
        <v>1941</v>
      </c>
      <c r="L126" t="s">
        <v>6190</v>
      </c>
      <c r="M126">
        <v>2.5</v>
      </c>
      <c r="N126">
        <v>2021</v>
      </c>
      <c r="O126">
        <f>_xlfn.XLOOKUP(OrderData_1[[#This Row],[Coffee Type]],products!B:B,products!G:G)</f>
        <v>0.21509999999999996</v>
      </c>
    </row>
    <row r="127" spans="1:15" x14ac:dyDescent="0.25">
      <c r="A127" t="s">
        <v>1819</v>
      </c>
      <c r="B127" s="6">
        <v>44493</v>
      </c>
      <c r="C127" t="s">
        <v>1820</v>
      </c>
      <c r="D127" t="s">
        <v>54</v>
      </c>
      <c r="E127" t="s">
        <v>5922</v>
      </c>
      <c r="F127">
        <v>4</v>
      </c>
      <c r="G127" t="s">
        <v>6192</v>
      </c>
      <c r="H127">
        <v>22.88</v>
      </c>
      <c r="I127">
        <v>91.54</v>
      </c>
      <c r="J127" t="s">
        <v>1940</v>
      </c>
      <c r="K127" t="s">
        <v>1941</v>
      </c>
      <c r="L127" t="s">
        <v>6190</v>
      </c>
      <c r="M127">
        <v>2.5</v>
      </c>
      <c r="N127">
        <v>2021</v>
      </c>
      <c r="O127">
        <f>_xlfn.XLOOKUP(OrderData_1[[#This Row],[Coffee Type]],products!B:B,products!G:G)</f>
        <v>0.21509999999999996</v>
      </c>
    </row>
    <row r="128" spans="1:15" x14ac:dyDescent="0.25">
      <c r="A128" t="s">
        <v>129</v>
      </c>
      <c r="B128" s="6">
        <v>44085</v>
      </c>
      <c r="C128" t="s">
        <v>130</v>
      </c>
      <c r="D128" t="s">
        <v>131</v>
      </c>
      <c r="E128" t="s">
        <v>2177</v>
      </c>
      <c r="F128">
        <v>4</v>
      </c>
      <c r="G128" t="s">
        <v>6188</v>
      </c>
      <c r="H128">
        <v>22.88</v>
      </c>
      <c r="I128">
        <v>91.54</v>
      </c>
      <c r="J128" t="s">
        <v>1940</v>
      </c>
      <c r="K128" t="s">
        <v>1950</v>
      </c>
      <c r="L128" t="s">
        <v>6191</v>
      </c>
      <c r="M128">
        <v>2.5</v>
      </c>
      <c r="N128">
        <v>2020</v>
      </c>
      <c r="O128">
        <f>_xlfn.XLOOKUP(OrderData_1[[#This Row],[Coffee Type]],products!B:B,products!G:G)</f>
        <v>0.34964999999999996</v>
      </c>
    </row>
    <row r="129" spans="1:15" x14ac:dyDescent="0.25">
      <c r="A129" t="s">
        <v>500</v>
      </c>
      <c r="B129" s="6">
        <v>43873</v>
      </c>
      <c r="C129" t="s">
        <v>501</v>
      </c>
      <c r="D129" t="s">
        <v>122</v>
      </c>
      <c r="E129" t="s">
        <v>3027</v>
      </c>
      <c r="F129">
        <v>3</v>
      </c>
      <c r="G129" t="s">
        <v>6193</v>
      </c>
      <c r="H129">
        <v>29.78</v>
      </c>
      <c r="I129">
        <v>89.36</v>
      </c>
      <c r="J129" t="s">
        <v>1948</v>
      </c>
      <c r="K129" t="s">
        <v>1950</v>
      </c>
      <c r="L129" t="s">
        <v>6191</v>
      </c>
      <c r="M129">
        <v>2.5</v>
      </c>
      <c r="N129">
        <v>2020</v>
      </c>
      <c r="O129">
        <f>_xlfn.XLOOKUP(OrderData_1[[#This Row],[Coffee Type]],products!B:B,products!G:G)</f>
        <v>0.61814999999999998</v>
      </c>
    </row>
    <row r="130" spans="1:15" x14ac:dyDescent="0.25">
      <c r="A130" t="s">
        <v>430</v>
      </c>
      <c r="B130" s="6">
        <v>44339</v>
      </c>
      <c r="C130" t="s">
        <v>431</v>
      </c>
      <c r="D130" t="s">
        <v>122</v>
      </c>
      <c r="E130" t="s">
        <v>2845</v>
      </c>
      <c r="F130">
        <v>3</v>
      </c>
      <c r="G130" t="s">
        <v>6193</v>
      </c>
      <c r="H130">
        <v>29.78</v>
      </c>
      <c r="I130">
        <v>89.36</v>
      </c>
      <c r="J130" t="s">
        <v>1940</v>
      </c>
      <c r="K130" t="s">
        <v>1950</v>
      </c>
      <c r="L130" t="s">
        <v>6191</v>
      </c>
      <c r="M130">
        <v>2.5</v>
      </c>
      <c r="N130">
        <v>2021</v>
      </c>
      <c r="O130">
        <f>_xlfn.XLOOKUP(OrderData_1[[#This Row],[Coffee Type]],products!B:B,products!G:G)</f>
        <v>0.61814999999999998</v>
      </c>
    </row>
    <row r="131" spans="1:15" x14ac:dyDescent="0.25">
      <c r="A131" t="s">
        <v>1796</v>
      </c>
      <c r="B131" s="6">
        <v>44451</v>
      </c>
      <c r="C131" t="s">
        <v>1797</v>
      </c>
      <c r="D131" t="s">
        <v>217</v>
      </c>
      <c r="E131" t="s">
        <v>5880</v>
      </c>
      <c r="F131">
        <v>3</v>
      </c>
      <c r="G131" t="s">
        <v>6188</v>
      </c>
      <c r="H131">
        <v>29.78</v>
      </c>
      <c r="I131">
        <v>89.36</v>
      </c>
      <c r="J131" t="s">
        <v>1940</v>
      </c>
      <c r="K131" t="s">
        <v>1950</v>
      </c>
      <c r="L131" t="s">
        <v>6189</v>
      </c>
      <c r="M131">
        <v>2.5</v>
      </c>
      <c r="N131">
        <v>2021</v>
      </c>
      <c r="O131">
        <f>_xlfn.XLOOKUP(OrderData_1[[#This Row],[Coffee Type]],products!B:B,products!G:G)</f>
        <v>0.34964999999999996</v>
      </c>
    </row>
    <row r="132" spans="1:15" x14ac:dyDescent="0.25">
      <c r="A132" t="s">
        <v>1502</v>
      </c>
      <c r="B132" s="6">
        <v>44267</v>
      </c>
      <c r="C132" t="s">
        <v>1481</v>
      </c>
      <c r="D132" t="s">
        <v>217</v>
      </c>
      <c r="E132" t="s">
        <v>5202</v>
      </c>
      <c r="F132">
        <v>3</v>
      </c>
      <c r="G132" t="s">
        <v>6188</v>
      </c>
      <c r="H132">
        <v>29.78</v>
      </c>
      <c r="I132">
        <v>89.36</v>
      </c>
      <c r="J132" t="s">
        <v>1940</v>
      </c>
      <c r="K132" t="s">
        <v>1950</v>
      </c>
      <c r="L132" t="s">
        <v>6189</v>
      </c>
      <c r="M132">
        <v>2.5</v>
      </c>
      <c r="N132">
        <v>2021</v>
      </c>
      <c r="O132">
        <f>_xlfn.XLOOKUP(OrderData_1[[#This Row],[Coffee Type]],products!B:B,products!G:G)</f>
        <v>0.34964999999999996</v>
      </c>
    </row>
    <row r="133" spans="1:15" x14ac:dyDescent="0.25">
      <c r="A133" t="s">
        <v>151</v>
      </c>
      <c r="B133" s="6">
        <v>44624</v>
      </c>
      <c r="C133" t="s">
        <v>152</v>
      </c>
      <c r="D133" t="s">
        <v>122</v>
      </c>
      <c r="E133" t="s">
        <v>2225</v>
      </c>
      <c r="F133">
        <v>3</v>
      </c>
      <c r="G133" t="s">
        <v>6193</v>
      </c>
      <c r="H133">
        <v>29.78</v>
      </c>
      <c r="I133">
        <v>89.36</v>
      </c>
      <c r="J133" t="s">
        <v>1940</v>
      </c>
      <c r="K133" t="s">
        <v>1941</v>
      </c>
      <c r="L133" t="s">
        <v>6191</v>
      </c>
      <c r="M133">
        <v>2.5</v>
      </c>
      <c r="N133">
        <v>2022</v>
      </c>
      <c r="O133">
        <f>_xlfn.XLOOKUP(OrderData_1[[#This Row],[Coffee Type]],products!B:B,products!G:G)</f>
        <v>0.61814999999999998</v>
      </c>
    </row>
    <row r="134" spans="1:15" x14ac:dyDescent="0.25">
      <c r="A134" t="s">
        <v>215</v>
      </c>
      <c r="B134" s="6">
        <v>43664</v>
      </c>
      <c r="C134" t="s">
        <v>216</v>
      </c>
      <c r="D134" t="s">
        <v>217</v>
      </c>
      <c r="E134" t="s">
        <v>2355</v>
      </c>
      <c r="F134">
        <v>3</v>
      </c>
      <c r="G134" t="s">
        <v>6188</v>
      </c>
      <c r="H134">
        <v>29.78</v>
      </c>
      <c r="I134">
        <v>89.36</v>
      </c>
      <c r="J134" t="s">
        <v>1940</v>
      </c>
      <c r="K134" t="s">
        <v>1950</v>
      </c>
      <c r="L134" t="s">
        <v>6189</v>
      </c>
      <c r="M134">
        <v>2.5</v>
      </c>
      <c r="N134">
        <v>2019</v>
      </c>
      <c r="O134">
        <f>_xlfn.XLOOKUP(OrderData_1[[#This Row],[Coffee Type]],products!B:B,products!G:G)</f>
        <v>0.34964999999999996</v>
      </c>
    </row>
    <row r="135" spans="1:15" x14ac:dyDescent="0.25">
      <c r="A135" t="s">
        <v>1666</v>
      </c>
      <c r="B135" s="6">
        <v>43632</v>
      </c>
      <c r="C135" t="s">
        <v>1667</v>
      </c>
      <c r="D135" t="s">
        <v>122</v>
      </c>
      <c r="E135" t="s">
        <v>5605</v>
      </c>
      <c r="F135">
        <v>3</v>
      </c>
      <c r="G135" t="s">
        <v>6193</v>
      </c>
      <c r="H135">
        <v>29.78</v>
      </c>
      <c r="I135">
        <v>89.36</v>
      </c>
      <c r="J135" t="s">
        <v>1940</v>
      </c>
      <c r="K135" t="s">
        <v>1950</v>
      </c>
      <c r="L135" t="s">
        <v>6191</v>
      </c>
      <c r="M135">
        <v>2.5</v>
      </c>
      <c r="N135">
        <v>2019</v>
      </c>
      <c r="O135">
        <f>_xlfn.XLOOKUP(OrderData_1[[#This Row],[Coffee Type]],products!B:B,products!G:G)</f>
        <v>0.61814999999999998</v>
      </c>
    </row>
    <row r="136" spans="1:15" x14ac:dyDescent="0.25">
      <c r="A136" t="s">
        <v>1012</v>
      </c>
      <c r="B136" s="6">
        <v>43516</v>
      </c>
      <c r="C136" t="s">
        <v>1013</v>
      </c>
      <c r="D136" t="s">
        <v>217</v>
      </c>
      <c r="E136" t="s">
        <v>4188</v>
      </c>
      <c r="F136">
        <v>3</v>
      </c>
      <c r="G136" t="s">
        <v>6188</v>
      </c>
      <c r="H136">
        <v>29.78</v>
      </c>
      <c r="I136">
        <v>89.36</v>
      </c>
      <c r="J136" t="s">
        <v>1940</v>
      </c>
      <c r="K136" t="s">
        <v>1941</v>
      </c>
      <c r="L136" t="s">
        <v>6189</v>
      </c>
      <c r="M136">
        <v>2.5</v>
      </c>
      <c r="N136">
        <v>2019</v>
      </c>
      <c r="O136">
        <f>_xlfn.XLOOKUP(OrderData_1[[#This Row],[Coffee Type]],products!B:B,products!G:G)</f>
        <v>0.34964999999999996</v>
      </c>
    </row>
    <row r="137" spans="1:15" x14ac:dyDescent="0.25">
      <c r="A137" t="s">
        <v>1880</v>
      </c>
      <c r="B137" s="6">
        <v>44411</v>
      </c>
      <c r="C137" t="s">
        <v>1881</v>
      </c>
      <c r="D137" t="s">
        <v>217</v>
      </c>
      <c r="E137" t="s">
        <v>6074</v>
      </c>
      <c r="F137">
        <v>3</v>
      </c>
      <c r="G137" t="s">
        <v>6188</v>
      </c>
      <c r="H137">
        <v>29.78</v>
      </c>
      <c r="I137">
        <v>89.36</v>
      </c>
      <c r="J137" t="s">
        <v>1948</v>
      </c>
      <c r="K137" t="s">
        <v>1941</v>
      </c>
      <c r="L137" t="s">
        <v>6189</v>
      </c>
      <c r="M137">
        <v>2.5</v>
      </c>
      <c r="N137">
        <v>2021</v>
      </c>
      <c r="O137">
        <f>_xlfn.XLOOKUP(OrderData_1[[#This Row],[Coffee Type]],products!B:B,products!G:G)</f>
        <v>0.34964999999999996</v>
      </c>
    </row>
    <row r="138" spans="1:15" x14ac:dyDescent="0.25">
      <c r="A138" t="s">
        <v>581</v>
      </c>
      <c r="B138" s="6">
        <v>44183</v>
      </c>
      <c r="C138" t="s">
        <v>582</v>
      </c>
      <c r="D138" t="s">
        <v>150</v>
      </c>
      <c r="E138" t="s">
        <v>3212</v>
      </c>
      <c r="F138">
        <v>6</v>
      </c>
      <c r="G138" t="s">
        <v>6194</v>
      </c>
      <c r="H138">
        <v>14.85</v>
      </c>
      <c r="I138">
        <v>89.1</v>
      </c>
      <c r="J138" t="s">
        <v>1940</v>
      </c>
      <c r="K138" t="s">
        <v>1950</v>
      </c>
      <c r="L138" t="s">
        <v>6189</v>
      </c>
      <c r="M138">
        <v>1</v>
      </c>
      <c r="N138">
        <v>2020</v>
      </c>
      <c r="O138">
        <f>_xlfn.XLOOKUP(OrderData_1[[#This Row],[Coffee Type]],products!B:B,products!G:G)</f>
        <v>0.49004999999999999</v>
      </c>
    </row>
    <row r="139" spans="1:15" x14ac:dyDescent="0.25">
      <c r="A139" t="s">
        <v>800</v>
      </c>
      <c r="B139" s="6">
        <v>44445</v>
      </c>
      <c r="C139" t="s">
        <v>801</v>
      </c>
      <c r="D139" t="s">
        <v>150</v>
      </c>
      <c r="E139" t="s">
        <v>3693</v>
      </c>
      <c r="F139">
        <v>6</v>
      </c>
      <c r="G139" t="s">
        <v>6194</v>
      </c>
      <c r="H139">
        <v>14.85</v>
      </c>
      <c r="I139">
        <v>89.1</v>
      </c>
      <c r="J139" t="s">
        <v>1940</v>
      </c>
      <c r="K139" t="s">
        <v>1950</v>
      </c>
      <c r="L139" t="s">
        <v>6189</v>
      </c>
      <c r="M139">
        <v>1</v>
      </c>
      <c r="N139">
        <v>2021</v>
      </c>
      <c r="O139">
        <f>_xlfn.XLOOKUP(OrderData_1[[#This Row],[Coffee Type]],products!B:B,products!G:G)</f>
        <v>0.49004999999999999</v>
      </c>
    </row>
    <row r="140" spans="1:15" x14ac:dyDescent="0.25">
      <c r="A140" t="s">
        <v>1403</v>
      </c>
      <c r="B140" s="6">
        <v>44504</v>
      </c>
      <c r="C140" t="s">
        <v>1404</v>
      </c>
      <c r="D140" t="s">
        <v>150</v>
      </c>
      <c r="E140" t="s">
        <v>5039</v>
      </c>
      <c r="F140">
        <v>6</v>
      </c>
      <c r="G140" t="s">
        <v>6194</v>
      </c>
      <c r="H140">
        <v>14.85</v>
      </c>
      <c r="I140">
        <v>89.1</v>
      </c>
      <c r="J140" t="s">
        <v>1940</v>
      </c>
      <c r="K140" t="s">
        <v>1950</v>
      </c>
      <c r="L140" t="s">
        <v>6189</v>
      </c>
      <c r="M140">
        <v>1</v>
      </c>
      <c r="N140">
        <v>2021</v>
      </c>
      <c r="O140">
        <f>_xlfn.XLOOKUP(OrderData_1[[#This Row],[Coffee Type]],products!B:B,products!G:G)</f>
        <v>0.49004999999999999</v>
      </c>
    </row>
    <row r="141" spans="1:15" x14ac:dyDescent="0.25">
      <c r="A141" t="s">
        <v>1492</v>
      </c>
      <c r="B141" s="6">
        <v>43714</v>
      </c>
      <c r="C141" t="s">
        <v>1493</v>
      </c>
      <c r="D141" t="s">
        <v>150</v>
      </c>
      <c r="E141" t="s">
        <v>5226</v>
      </c>
      <c r="F141">
        <v>6</v>
      </c>
      <c r="G141" t="s">
        <v>6194</v>
      </c>
      <c r="H141">
        <v>14.85</v>
      </c>
      <c r="I141">
        <v>89.1</v>
      </c>
      <c r="J141" t="s">
        <v>1940</v>
      </c>
      <c r="K141" t="s">
        <v>1941</v>
      </c>
      <c r="L141" t="s">
        <v>6189</v>
      </c>
      <c r="M141">
        <v>1</v>
      </c>
      <c r="N141">
        <v>2019</v>
      </c>
      <c r="O141">
        <f>_xlfn.XLOOKUP(OrderData_1[[#This Row],[Coffee Type]],products!B:B,products!G:G)</f>
        <v>0.49004999999999999</v>
      </c>
    </row>
    <row r="142" spans="1:15" x14ac:dyDescent="0.25">
      <c r="A142" t="s">
        <v>1882</v>
      </c>
      <c r="B142" s="6">
        <v>44493</v>
      </c>
      <c r="C142" t="s">
        <v>1883</v>
      </c>
      <c r="D142" t="s">
        <v>109</v>
      </c>
      <c r="E142" t="s">
        <v>6077</v>
      </c>
      <c r="F142">
        <v>6</v>
      </c>
      <c r="G142" t="s">
        <v>6193</v>
      </c>
      <c r="H142">
        <v>14.55</v>
      </c>
      <c r="I142">
        <v>87.3</v>
      </c>
      <c r="J142" t="s">
        <v>1940</v>
      </c>
      <c r="K142" t="s">
        <v>1950</v>
      </c>
      <c r="L142" t="s">
        <v>6190</v>
      </c>
      <c r="M142">
        <v>1</v>
      </c>
      <c r="N142">
        <v>2021</v>
      </c>
      <c r="O142">
        <f>_xlfn.XLOOKUP(OrderData_1[[#This Row],[Coffee Type]],products!B:B,products!G:G)</f>
        <v>0.61814999999999998</v>
      </c>
    </row>
    <row r="143" spans="1:15" x14ac:dyDescent="0.25">
      <c r="A143" t="s">
        <v>252</v>
      </c>
      <c r="B143" s="6">
        <v>43694</v>
      </c>
      <c r="C143" t="s">
        <v>253</v>
      </c>
      <c r="D143" t="s">
        <v>109</v>
      </c>
      <c r="E143" t="s">
        <v>2434</v>
      </c>
      <c r="F143">
        <v>6</v>
      </c>
      <c r="G143" t="s">
        <v>6193</v>
      </c>
      <c r="H143">
        <v>14.55</v>
      </c>
      <c r="I143">
        <v>87.3</v>
      </c>
      <c r="J143" t="s">
        <v>1940</v>
      </c>
      <c r="K143" t="s">
        <v>1950</v>
      </c>
      <c r="L143" t="s">
        <v>6190</v>
      </c>
      <c r="M143">
        <v>1</v>
      </c>
      <c r="N143">
        <v>2019</v>
      </c>
      <c r="O143">
        <f>_xlfn.XLOOKUP(OrderData_1[[#This Row],[Coffee Type]],products!B:B,products!G:G)</f>
        <v>0.61814999999999998</v>
      </c>
    </row>
    <row r="144" spans="1:15" x14ac:dyDescent="0.25">
      <c r="A144" t="s">
        <v>743</v>
      </c>
      <c r="B144" s="6">
        <v>44282</v>
      </c>
      <c r="C144" t="s">
        <v>744</v>
      </c>
      <c r="D144" t="s">
        <v>109</v>
      </c>
      <c r="E144" t="s">
        <v>3577</v>
      </c>
      <c r="F144">
        <v>6</v>
      </c>
      <c r="G144" t="s">
        <v>6193</v>
      </c>
      <c r="H144">
        <v>14.55</v>
      </c>
      <c r="I144">
        <v>87.3</v>
      </c>
      <c r="J144" t="s">
        <v>1940</v>
      </c>
      <c r="K144" t="s">
        <v>1950</v>
      </c>
      <c r="L144" t="s">
        <v>6190</v>
      </c>
      <c r="M144">
        <v>1</v>
      </c>
      <c r="N144">
        <v>2021</v>
      </c>
      <c r="O144">
        <f>_xlfn.XLOOKUP(OrderData_1[[#This Row],[Coffee Type]],products!B:B,products!G:G)</f>
        <v>0.61814999999999998</v>
      </c>
    </row>
    <row r="145" spans="1:15" x14ac:dyDescent="0.25">
      <c r="A145" t="s">
        <v>836</v>
      </c>
      <c r="B145" s="6">
        <v>44504</v>
      </c>
      <c r="C145" t="s">
        <v>837</v>
      </c>
      <c r="D145" t="s">
        <v>109</v>
      </c>
      <c r="E145" t="s">
        <v>3777</v>
      </c>
      <c r="F145">
        <v>6</v>
      </c>
      <c r="G145" t="s">
        <v>6193</v>
      </c>
      <c r="H145">
        <v>14.55</v>
      </c>
      <c r="I145">
        <v>87.3</v>
      </c>
      <c r="J145" t="s">
        <v>1940</v>
      </c>
      <c r="K145" t="s">
        <v>1941</v>
      </c>
      <c r="L145" t="s">
        <v>6190</v>
      </c>
      <c r="M145">
        <v>1</v>
      </c>
      <c r="N145">
        <v>2021</v>
      </c>
      <c r="O145">
        <f>_xlfn.XLOOKUP(OrderData_1[[#This Row],[Coffee Type]],products!B:B,products!G:G)</f>
        <v>0.61814999999999998</v>
      </c>
    </row>
    <row r="146" spans="1:15" x14ac:dyDescent="0.25">
      <c r="A146" t="s">
        <v>1085</v>
      </c>
      <c r="B146" s="6">
        <v>44127</v>
      </c>
      <c r="C146" t="s">
        <v>1086</v>
      </c>
      <c r="D146" t="s">
        <v>543</v>
      </c>
      <c r="E146" t="s">
        <v>4351</v>
      </c>
      <c r="F146">
        <v>3</v>
      </c>
      <c r="G146" t="s">
        <v>6194</v>
      </c>
      <c r="H146">
        <v>27.94</v>
      </c>
      <c r="I146">
        <v>83.84</v>
      </c>
      <c r="J146" t="s">
        <v>1948</v>
      </c>
      <c r="K146" t="s">
        <v>1950</v>
      </c>
      <c r="L146" t="s">
        <v>6191</v>
      </c>
      <c r="M146">
        <v>2.5</v>
      </c>
      <c r="N146">
        <v>2020</v>
      </c>
      <c r="O146">
        <f>_xlfn.XLOOKUP(OrderData_1[[#This Row],[Coffee Type]],products!B:B,products!G:G)</f>
        <v>0.49004999999999999</v>
      </c>
    </row>
    <row r="147" spans="1:15" x14ac:dyDescent="0.25">
      <c r="A147" t="s">
        <v>872</v>
      </c>
      <c r="B147" s="6">
        <v>44291</v>
      </c>
      <c r="C147" t="s">
        <v>873</v>
      </c>
      <c r="D147" t="s">
        <v>543</v>
      </c>
      <c r="E147" t="s">
        <v>3858</v>
      </c>
      <c r="F147">
        <v>3</v>
      </c>
      <c r="G147" t="s">
        <v>6194</v>
      </c>
      <c r="H147">
        <v>27.94</v>
      </c>
      <c r="I147">
        <v>83.84</v>
      </c>
      <c r="J147" t="s">
        <v>1948</v>
      </c>
      <c r="K147" t="s">
        <v>1941</v>
      </c>
      <c r="L147" t="s">
        <v>6191</v>
      </c>
      <c r="M147">
        <v>2.5</v>
      </c>
      <c r="N147">
        <v>2021</v>
      </c>
      <c r="O147">
        <f>_xlfn.XLOOKUP(OrderData_1[[#This Row],[Coffee Type]],products!B:B,products!G:G)</f>
        <v>0.49004999999999999</v>
      </c>
    </row>
    <row r="148" spans="1:15" x14ac:dyDescent="0.25">
      <c r="A148" t="s">
        <v>1841</v>
      </c>
      <c r="B148" s="6">
        <v>44445</v>
      </c>
      <c r="C148" t="s">
        <v>1842</v>
      </c>
      <c r="D148" t="s">
        <v>543</v>
      </c>
      <c r="E148" t="s">
        <v>5971</v>
      </c>
      <c r="F148">
        <v>3</v>
      </c>
      <c r="G148" t="s">
        <v>6194</v>
      </c>
      <c r="H148">
        <v>27.94</v>
      </c>
      <c r="I148">
        <v>83.84</v>
      </c>
      <c r="J148" t="s">
        <v>2115</v>
      </c>
      <c r="K148" t="s">
        <v>1941</v>
      </c>
      <c r="L148" t="s">
        <v>6191</v>
      </c>
      <c r="M148">
        <v>2.5</v>
      </c>
      <c r="N148">
        <v>2021</v>
      </c>
      <c r="O148">
        <f>_xlfn.XLOOKUP(OrderData_1[[#This Row],[Coffee Type]],products!B:B,products!G:G)</f>
        <v>0.49004999999999999</v>
      </c>
    </row>
    <row r="149" spans="1:15" x14ac:dyDescent="0.25">
      <c r="A149" t="s">
        <v>1780</v>
      </c>
      <c r="B149" s="6">
        <v>43955</v>
      </c>
      <c r="C149" t="s">
        <v>1781</v>
      </c>
      <c r="D149" t="s">
        <v>543</v>
      </c>
      <c r="E149" t="s">
        <v>5845</v>
      </c>
      <c r="F149">
        <v>3</v>
      </c>
      <c r="G149" t="s">
        <v>6194</v>
      </c>
      <c r="H149">
        <v>27.94</v>
      </c>
      <c r="I149">
        <v>83.84</v>
      </c>
      <c r="J149" t="s">
        <v>1940</v>
      </c>
      <c r="K149" t="s">
        <v>1941</v>
      </c>
      <c r="L149" t="s">
        <v>6191</v>
      </c>
      <c r="M149">
        <v>2.5</v>
      </c>
      <c r="N149">
        <v>2020</v>
      </c>
      <c r="O149">
        <f>_xlfn.XLOOKUP(OrderData_1[[#This Row],[Coffee Type]],products!B:B,products!G:G)</f>
        <v>0.49004999999999999</v>
      </c>
    </row>
    <row r="150" spans="1:15" x14ac:dyDescent="0.25">
      <c r="A150" t="s">
        <v>1539</v>
      </c>
      <c r="B150" s="6">
        <v>44305</v>
      </c>
      <c r="C150" t="s">
        <v>1540</v>
      </c>
      <c r="D150" t="s">
        <v>22</v>
      </c>
      <c r="E150" t="s">
        <v>5329</v>
      </c>
      <c r="F150">
        <v>6</v>
      </c>
      <c r="G150" t="s">
        <v>6194</v>
      </c>
      <c r="H150">
        <v>13.75</v>
      </c>
      <c r="I150">
        <v>82.5</v>
      </c>
      <c r="J150" t="s">
        <v>1940</v>
      </c>
      <c r="K150" t="s">
        <v>1941</v>
      </c>
      <c r="L150" t="s">
        <v>6190</v>
      </c>
      <c r="M150">
        <v>1</v>
      </c>
      <c r="N150">
        <v>2021</v>
      </c>
      <c r="O150">
        <f>_xlfn.XLOOKUP(OrderData_1[[#This Row],[Coffee Type]],products!B:B,products!G:G)</f>
        <v>0.49004999999999999</v>
      </c>
    </row>
    <row r="151" spans="1:15" x14ac:dyDescent="0.25">
      <c r="A151" t="s">
        <v>1510</v>
      </c>
      <c r="B151" s="6">
        <v>44468</v>
      </c>
      <c r="C151" t="s">
        <v>1511</v>
      </c>
      <c r="D151" t="s">
        <v>22</v>
      </c>
      <c r="E151" t="s">
        <v>5271</v>
      </c>
      <c r="F151">
        <v>6</v>
      </c>
      <c r="G151" t="s">
        <v>6194</v>
      </c>
      <c r="H151">
        <v>13.75</v>
      </c>
      <c r="I151">
        <v>82.5</v>
      </c>
      <c r="J151" t="s">
        <v>1940</v>
      </c>
      <c r="K151" t="s">
        <v>1950</v>
      </c>
      <c r="L151" t="s">
        <v>6190</v>
      </c>
      <c r="M151">
        <v>1</v>
      </c>
      <c r="N151">
        <v>2021</v>
      </c>
      <c r="O151">
        <f>_xlfn.XLOOKUP(OrderData_1[[#This Row],[Coffee Type]],products!B:B,products!G:G)</f>
        <v>0.49004999999999999</v>
      </c>
    </row>
    <row r="152" spans="1:15" x14ac:dyDescent="0.25">
      <c r="A152" t="s">
        <v>1320</v>
      </c>
      <c r="B152" s="6">
        <v>44118</v>
      </c>
      <c r="C152" t="s">
        <v>1321</v>
      </c>
      <c r="D152" t="s">
        <v>22</v>
      </c>
      <c r="E152" t="s">
        <v>4873</v>
      </c>
      <c r="F152">
        <v>6</v>
      </c>
      <c r="G152" t="s">
        <v>6194</v>
      </c>
      <c r="H152">
        <v>13.75</v>
      </c>
      <c r="I152">
        <v>82.5</v>
      </c>
      <c r="J152" t="s">
        <v>1940</v>
      </c>
      <c r="K152" t="s">
        <v>1941</v>
      </c>
      <c r="L152" t="s">
        <v>6190</v>
      </c>
      <c r="M152">
        <v>1</v>
      </c>
      <c r="N152">
        <v>2020</v>
      </c>
      <c r="O152">
        <f>_xlfn.XLOOKUP(OrderData_1[[#This Row],[Coffee Type]],products!B:B,products!G:G)</f>
        <v>0.49004999999999999</v>
      </c>
    </row>
    <row r="153" spans="1:15" x14ac:dyDescent="0.25">
      <c r="A153" t="s">
        <v>438</v>
      </c>
      <c r="B153" s="6">
        <v>44027</v>
      </c>
      <c r="C153" t="s">
        <v>439</v>
      </c>
      <c r="D153" t="s">
        <v>22</v>
      </c>
      <c r="E153" t="s">
        <v>2886</v>
      </c>
      <c r="F153">
        <v>6</v>
      </c>
      <c r="G153" t="s">
        <v>6194</v>
      </c>
      <c r="H153">
        <v>13.75</v>
      </c>
      <c r="I153">
        <v>82.5</v>
      </c>
      <c r="J153" t="s">
        <v>1940</v>
      </c>
      <c r="K153" t="s">
        <v>1950</v>
      </c>
      <c r="L153" t="s">
        <v>6190</v>
      </c>
      <c r="M153">
        <v>1</v>
      </c>
      <c r="N153">
        <v>2020</v>
      </c>
      <c r="O153">
        <f>_xlfn.XLOOKUP(OrderData_1[[#This Row],[Coffee Type]],products!B:B,products!G:G)</f>
        <v>0.49004999999999999</v>
      </c>
    </row>
    <row r="154" spans="1:15" x14ac:dyDescent="0.25">
      <c r="A154" t="s">
        <v>1117</v>
      </c>
      <c r="B154" s="6">
        <v>43991</v>
      </c>
      <c r="C154" t="s">
        <v>1118</v>
      </c>
      <c r="D154" t="s">
        <v>22</v>
      </c>
      <c r="E154" t="s">
        <v>4481</v>
      </c>
      <c r="F154">
        <v>6</v>
      </c>
      <c r="G154" t="s">
        <v>6194</v>
      </c>
      <c r="H154">
        <v>13.75</v>
      </c>
      <c r="I154">
        <v>82.5</v>
      </c>
      <c r="J154" t="s">
        <v>2115</v>
      </c>
      <c r="K154" t="s">
        <v>1950</v>
      </c>
      <c r="L154" t="s">
        <v>6190</v>
      </c>
      <c r="M154">
        <v>1</v>
      </c>
      <c r="N154">
        <v>2020</v>
      </c>
      <c r="O154">
        <f>_xlfn.XLOOKUP(OrderData_1[[#This Row],[Coffee Type]],products!B:B,products!G:G)</f>
        <v>0.49004999999999999</v>
      </c>
    </row>
    <row r="155" spans="1:15" x14ac:dyDescent="0.25">
      <c r="A155" t="s">
        <v>1102</v>
      </c>
      <c r="B155" s="6">
        <v>44258</v>
      </c>
      <c r="C155" t="s">
        <v>1103</v>
      </c>
      <c r="D155" t="s">
        <v>22</v>
      </c>
      <c r="E155" t="s">
        <v>4387</v>
      </c>
      <c r="F155">
        <v>6</v>
      </c>
      <c r="G155" t="s">
        <v>6194</v>
      </c>
      <c r="H155">
        <v>13.75</v>
      </c>
      <c r="I155">
        <v>82.5</v>
      </c>
      <c r="J155" t="s">
        <v>1948</v>
      </c>
      <c r="K155" t="s">
        <v>1950</v>
      </c>
      <c r="L155" t="s">
        <v>6190</v>
      </c>
      <c r="M155">
        <v>1</v>
      </c>
      <c r="N155">
        <v>2021</v>
      </c>
      <c r="O155">
        <f>_xlfn.XLOOKUP(OrderData_1[[#This Row],[Coffee Type]],products!B:B,products!G:G)</f>
        <v>0.49004999999999999</v>
      </c>
    </row>
    <row r="156" spans="1:15" x14ac:dyDescent="0.25">
      <c r="A156" t="s">
        <v>1159</v>
      </c>
      <c r="B156" s="6">
        <v>43867</v>
      </c>
      <c r="C156" t="s">
        <v>1160</v>
      </c>
      <c r="D156" t="s">
        <v>23</v>
      </c>
      <c r="E156" t="s">
        <v>4521</v>
      </c>
      <c r="F156">
        <v>3</v>
      </c>
      <c r="G156" t="s">
        <v>6192</v>
      </c>
      <c r="H156">
        <v>27.48</v>
      </c>
      <c r="I156">
        <v>82.46</v>
      </c>
      <c r="J156" t="s">
        <v>1940</v>
      </c>
      <c r="K156" t="s">
        <v>1950</v>
      </c>
      <c r="L156" t="s">
        <v>6189</v>
      </c>
      <c r="M156">
        <v>2.5</v>
      </c>
      <c r="N156">
        <v>2020</v>
      </c>
      <c r="O156">
        <f>_xlfn.XLOOKUP(OrderData_1[[#This Row],[Coffee Type]],products!B:B,products!G:G)</f>
        <v>0.21509999999999996</v>
      </c>
    </row>
    <row r="157" spans="1:15" x14ac:dyDescent="0.25">
      <c r="A157" t="s">
        <v>1739</v>
      </c>
      <c r="B157" s="6">
        <v>44016</v>
      </c>
      <c r="C157" t="s">
        <v>1740</v>
      </c>
      <c r="D157" t="s">
        <v>48</v>
      </c>
      <c r="E157" t="s">
        <v>5765</v>
      </c>
      <c r="F157">
        <v>4</v>
      </c>
      <c r="G157" t="s">
        <v>6192</v>
      </c>
      <c r="H157">
        <v>20.58</v>
      </c>
      <c r="I157">
        <v>82.34</v>
      </c>
      <c r="J157" t="s">
        <v>1948</v>
      </c>
      <c r="K157" t="s">
        <v>1941</v>
      </c>
      <c r="L157" t="s">
        <v>6191</v>
      </c>
      <c r="M157">
        <v>2.5</v>
      </c>
      <c r="N157">
        <v>2020</v>
      </c>
      <c r="O157">
        <f>_xlfn.XLOOKUP(OrderData_1[[#This Row],[Coffee Type]],products!B:B,products!G:G)</f>
        <v>0.21509999999999996</v>
      </c>
    </row>
    <row r="158" spans="1:15" x14ac:dyDescent="0.25">
      <c r="A158" t="s">
        <v>1121</v>
      </c>
      <c r="B158" s="6">
        <v>44031</v>
      </c>
      <c r="C158" t="s">
        <v>1122</v>
      </c>
      <c r="D158" t="s">
        <v>48</v>
      </c>
      <c r="E158" t="s">
        <v>4432</v>
      </c>
      <c r="F158">
        <v>4</v>
      </c>
      <c r="G158" t="s">
        <v>6192</v>
      </c>
      <c r="H158">
        <v>20.58</v>
      </c>
      <c r="I158">
        <v>82.34</v>
      </c>
      <c r="J158" t="s">
        <v>1940</v>
      </c>
      <c r="K158" t="s">
        <v>1950</v>
      </c>
      <c r="L158" t="s">
        <v>6191</v>
      </c>
      <c r="M158">
        <v>2.5</v>
      </c>
      <c r="N158">
        <v>2020</v>
      </c>
      <c r="O158">
        <f>_xlfn.XLOOKUP(OrderData_1[[#This Row],[Coffee Type]],products!B:B,products!G:G)</f>
        <v>0.21509999999999996</v>
      </c>
    </row>
    <row r="159" spans="1:15" x14ac:dyDescent="0.25">
      <c r="A159" t="s">
        <v>60</v>
      </c>
      <c r="B159" s="6">
        <v>43629</v>
      </c>
      <c r="C159" t="s">
        <v>61</v>
      </c>
      <c r="D159" t="s">
        <v>48</v>
      </c>
      <c r="E159" t="s">
        <v>2027</v>
      </c>
      <c r="F159">
        <v>4</v>
      </c>
      <c r="G159" t="s">
        <v>6192</v>
      </c>
      <c r="H159">
        <v>20.58</v>
      </c>
      <c r="I159">
        <v>82.34</v>
      </c>
      <c r="J159" t="s">
        <v>1948</v>
      </c>
      <c r="K159" t="s">
        <v>1941</v>
      </c>
      <c r="L159" t="s">
        <v>6191</v>
      </c>
      <c r="M159">
        <v>2.5</v>
      </c>
      <c r="N159">
        <v>2019</v>
      </c>
      <c r="O159">
        <f>_xlfn.XLOOKUP(OrderData_1[[#This Row],[Coffee Type]],products!B:B,products!G:G)</f>
        <v>0.21509999999999996</v>
      </c>
    </row>
    <row r="160" spans="1:15" x14ac:dyDescent="0.25">
      <c r="A160" t="s">
        <v>917</v>
      </c>
      <c r="B160" s="6">
        <v>44421</v>
      </c>
      <c r="C160" t="s">
        <v>918</v>
      </c>
      <c r="D160" t="s">
        <v>48</v>
      </c>
      <c r="E160" t="s">
        <v>3958</v>
      </c>
      <c r="F160">
        <v>4</v>
      </c>
      <c r="G160" t="s">
        <v>6192</v>
      </c>
      <c r="H160">
        <v>20.58</v>
      </c>
      <c r="I160">
        <v>82.34</v>
      </c>
      <c r="J160" t="s">
        <v>1948</v>
      </c>
      <c r="K160" t="s">
        <v>1941</v>
      </c>
      <c r="L160" t="s">
        <v>6191</v>
      </c>
      <c r="M160">
        <v>2.5</v>
      </c>
      <c r="N160">
        <v>2021</v>
      </c>
      <c r="O160">
        <f>_xlfn.XLOOKUP(OrderData_1[[#This Row],[Coffee Type]],products!B:B,products!G:G)</f>
        <v>0.21509999999999996</v>
      </c>
    </row>
    <row r="161" spans="1:15" x14ac:dyDescent="0.25">
      <c r="A161" t="s">
        <v>1626</v>
      </c>
      <c r="B161" s="6">
        <v>44302</v>
      </c>
      <c r="C161" t="s">
        <v>1627</v>
      </c>
      <c r="D161" t="s">
        <v>48</v>
      </c>
      <c r="E161" t="s">
        <v>5518</v>
      </c>
      <c r="F161">
        <v>4</v>
      </c>
      <c r="G161" t="s">
        <v>6192</v>
      </c>
      <c r="H161">
        <v>20.58</v>
      </c>
      <c r="I161">
        <v>82.34</v>
      </c>
      <c r="J161" t="s">
        <v>1940</v>
      </c>
      <c r="K161" t="s">
        <v>1941</v>
      </c>
      <c r="L161" t="s">
        <v>6191</v>
      </c>
      <c r="M161">
        <v>2.5</v>
      </c>
      <c r="N161">
        <v>2021</v>
      </c>
      <c r="O161">
        <f>_xlfn.XLOOKUP(OrderData_1[[#This Row],[Coffee Type]],products!B:B,products!G:G)</f>
        <v>0.21509999999999996</v>
      </c>
    </row>
    <row r="162" spans="1:15" x14ac:dyDescent="0.25">
      <c r="A162" t="s">
        <v>166</v>
      </c>
      <c r="B162" s="6">
        <v>44626</v>
      </c>
      <c r="C162" t="s">
        <v>167</v>
      </c>
      <c r="D162" t="s">
        <v>48</v>
      </c>
      <c r="E162" t="s">
        <v>2256</v>
      </c>
      <c r="F162">
        <v>4</v>
      </c>
      <c r="G162" t="s">
        <v>6192</v>
      </c>
      <c r="H162">
        <v>20.58</v>
      </c>
      <c r="I162">
        <v>82.34</v>
      </c>
      <c r="J162" t="s">
        <v>1940</v>
      </c>
      <c r="K162" t="s">
        <v>1941</v>
      </c>
      <c r="L162" t="s">
        <v>6191</v>
      </c>
      <c r="M162">
        <v>2.5</v>
      </c>
      <c r="N162">
        <v>2022</v>
      </c>
      <c r="O162">
        <f>_xlfn.XLOOKUP(OrderData_1[[#This Row],[Coffee Type]],products!B:B,products!G:G)</f>
        <v>0.21509999999999996</v>
      </c>
    </row>
    <row r="163" spans="1:15" x14ac:dyDescent="0.25">
      <c r="A163" t="s">
        <v>211</v>
      </c>
      <c r="B163" s="6">
        <v>43933</v>
      </c>
      <c r="C163" t="s">
        <v>212</v>
      </c>
      <c r="D163" t="s">
        <v>48</v>
      </c>
      <c r="E163" t="s">
        <v>2346</v>
      </c>
      <c r="F163">
        <v>4</v>
      </c>
      <c r="G163" t="s">
        <v>6192</v>
      </c>
      <c r="H163">
        <v>20.58</v>
      </c>
      <c r="I163">
        <v>82.34</v>
      </c>
      <c r="J163" t="s">
        <v>1940</v>
      </c>
      <c r="K163" t="s">
        <v>1941</v>
      </c>
      <c r="L163" t="s">
        <v>6191</v>
      </c>
      <c r="M163">
        <v>2.5</v>
      </c>
      <c r="N163">
        <v>2020</v>
      </c>
      <c r="O163">
        <f>_xlfn.XLOOKUP(OrderData_1[[#This Row],[Coffee Type]],products!B:B,products!G:G)</f>
        <v>0.21509999999999996</v>
      </c>
    </row>
    <row r="164" spans="1:15" x14ac:dyDescent="0.25">
      <c r="A164" t="s">
        <v>1023</v>
      </c>
      <c r="B164" s="6">
        <v>44691</v>
      </c>
      <c r="C164" t="s">
        <v>1024</v>
      </c>
      <c r="D164" t="s">
        <v>145</v>
      </c>
      <c r="E164" t="s">
        <v>4218</v>
      </c>
      <c r="F164">
        <v>5</v>
      </c>
      <c r="G164" t="s">
        <v>6193</v>
      </c>
      <c r="H164">
        <v>15.85</v>
      </c>
      <c r="I164">
        <v>79.25</v>
      </c>
      <c r="J164" t="s">
        <v>1940</v>
      </c>
      <c r="K164" t="s">
        <v>1950</v>
      </c>
      <c r="L164" t="s">
        <v>6189</v>
      </c>
      <c r="M164">
        <v>1</v>
      </c>
      <c r="N164">
        <v>2022</v>
      </c>
      <c r="O164">
        <f>_xlfn.XLOOKUP(OrderData_1[[#This Row],[Coffee Type]],products!B:B,products!G:G)</f>
        <v>0.61814999999999998</v>
      </c>
    </row>
    <row r="165" spans="1:15" x14ac:dyDescent="0.25">
      <c r="A165" t="s">
        <v>1410</v>
      </c>
      <c r="B165" s="6">
        <v>44150</v>
      </c>
      <c r="C165" t="s">
        <v>1411</v>
      </c>
      <c r="D165" t="s">
        <v>145</v>
      </c>
      <c r="E165" t="s">
        <v>5055</v>
      </c>
      <c r="F165">
        <v>5</v>
      </c>
      <c r="G165" t="s">
        <v>6193</v>
      </c>
      <c r="H165">
        <v>15.85</v>
      </c>
      <c r="I165">
        <v>79.25</v>
      </c>
      <c r="J165" t="s">
        <v>1940</v>
      </c>
      <c r="K165" t="s">
        <v>1941</v>
      </c>
      <c r="L165" t="s">
        <v>6189</v>
      </c>
      <c r="M165">
        <v>1</v>
      </c>
      <c r="N165">
        <v>2020</v>
      </c>
      <c r="O165">
        <f>_xlfn.XLOOKUP(OrderData_1[[#This Row],[Coffee Type]],products!B:B,products!G:G)</f>
        <v>0.61814999999999998</v>
      </c>
    </row>
    <row r="166" spans="1:15" x14ac:dyDescent="0.25">
      <c r="A166" t="s">
        <v>1856</v>
      </c>
      <c r="B166" s="6">
        <v>44591</v>
      </c>
      <c r="C166" t="s">
        <v>1857</v>
      </c>
      <c r="D166" t="s">
        <v>145</v>
      </c>
      <c r="E166" t="s">
        <v>6026</v>
      </c>
      <c r="F166">
        <v>5</v>
      </c>
      <c r="G166" t="s">
        <v>6193</v>
      </c>
      <c r="H166">
        <v>15.85</v>
      </c>
      <c r="I166">
        <v>79.25</v>
      </c>
      <c r="J166" t="s">
        <v>1940</v>
      </c>
      <c r="K166" t="s">
        <v>1941</v>
      </c>
      <c r="L166" t="s">
        <v>6189</v>
      </c>
      <c r="M166">
        <v>1</v>
      </c>
      <c r="N166">
        <v>2022</v>
      </c>
      <c r="O166">
        <f>_xlfn.XLOOKUP(OrderData_1[[#This Row],[Coffee Type]],products!B:B,products!G:G)</f>
        <v>0.61814999999999998</v>
      </c>
    </row>
    <row r="167" spans="1:15" x14ac:dyDescent="0.25">
      <c r="A167" t="s">
        <v>994</v>
      </c>
      <c r="B167" s="6">
        <v>43710</v>
      </c>
      <c r="C167" t="s">
        <v>995</v>
      </c>
      <c r="D167" t="s">
        <v>145</v>
      </c>
      <c r="E167" t="s">
        <v>4137</v>
      </c>
      <c r="F167">
        <v>5</v>
      </c>
      <c r="G167" t="s">
        <v>6193</v>
      </c>
      <c r="H167">
        <v>15.85</v>
      </c>
      <c r="I167">
        <v>79.25</v>
      </c>
      <c r="J167" t="s">
        <v>1940</v>
      </c>
      <c r="K167" t="s">
        <v>1941</v>
      </c>
      <c r="L167" t="s">
        <v>6189</v>
      </c>
      <c r="M167">
        <v>1</v>
      </c>
      <c r="N167">
        <v>2019</v>
      </c>
      <c r="O167">
        <f>_xlfn.XLOOKUP(OrderData_1[[#This Row],[Coffee Type]],products!B:B,products!G:G)</f>
        <v>0.61814999999999998</v>
      </c>
    </row>
    <row r="168" spans="1:15" x14ac:dyDescent="0.25">
      <c r="A168" t="s">
        <v>1599</v>
      </c>
      <c r="B168" s="6">
        <v>44761</v>
      </c>
      <c r="C168" t="s">
        <v>1582</v>
      </c>
      <c r="D168" t="s">
        <v>145</v>
      </c>
      <c r="E168" t="s">
        <v>5456</v>
      </c>
      <c r="F168">
        <v>5</v>
      </c>
      <c r="G168" t="s">
        <v>6193</v>
      </c>
      <c r="H168">
        <v>15.85</v>
      </c>
      <c r="I168">
        <v>79.25</v>
      </c>
      <c r="J168" t="s">
        <v>1940</v>
      </c>
      <c r="K168" t="s">
        <v>1950</v>
      </c>
      <c r="L168" t="s">
        <v>6189</v>
      </c>
      <c r="M168">
        <v>1</v>
      </c>
      <c r="N168">
        <v>2022</v>
      </c>
      <c r="O168">
        <f>_xlfn.XLOOKUP(OrderData_1[[#This Row],[Coffee Type]],products!B:B,products!G:G)</f>
        <v>0.61814999999999998</v>
      </c>
    </row>
    <row r="169" spans="1:15" x14ac:dyDescent="0.25">
      <c r="A169" t="s">
        <v>1543</v>
      </c>
      <c r="B169" s="6">
        <v>43485</v>
      </c>
      <c r="C169" t="s">
        <v>1544</v>
      </c>
      <c r="D169" t="s">
        <v>19</v>
      </c>
      <c r="E169" t="s">
        <v>5338</v>
      </c>
      <c r="F169">
        <v>6</v>
      </c>
      <c r="G169" t="s">
        <v>6188</v>
      </c>
      <c r="H169">
        <v>12.95</v>
      </c>
      <c r="I169">
        <v>77.7</v>
      </c>
      <c r="J169" t="s">
        <v>1940</v>
      </c>
      <c r="K169" t="s">
        <v>1950</v>
      </c>
      <c r="L169" t="s">
        <v>6189</v>
      </c>
      <c r="M169">
        <v>1</v>
      </c>
      <c r="N169">
        <v>2019</v>
      </c>
      <c r="O169">
        <f>_xlfn.XLOOKUP(OrderData_1[[#This Row],[Coffee Type]],products!B:B,products!G:G)</f>
        <v>0.34964999999999996</v>
      </c>
    </row>
    <row r="170" spans="1:15" x14ac:dyDescent="0.25">
      <c r="A170" t="s">
        <v>222</v>
      </c>
      <c r="B170" s="6">
        <v>44545</v>
      </c>
      <c r="C170" t="s">
        <v>223</v>
      </c>
      <c r="D170" t="s">
        <v>19</v>
      </c>
      <c r="E170" t="s">
        <v>2370</v>
      </c>
      <c r="F170">
        <v>6</v>
      </c>
      <c r="G170" t="s">
        <v>6188</v>
      </c>
      <c r="H170">
        <v>12.95</v>
      </c>
      <c r="I170">
        <v>77.7</v>
      </c>
      <c r="J170" t="s">
        <v>1940</v>
      </c>
      <c r="K170" t="s">
        <v>1950</v>
      </c>
      <c r="L170" t="s">
        <v>6189</v>
      </c>
      <c r="M170">
        <v>1</v>
      </c>
      <c r="N170">
        <v>2021</v>
      </c>
      <c r="O170">
        <f>_xlfn.XLOOKUP(OrderData_1[[#This Row],[Coffee Type]],products!B:B,products!G:G)</f>
        <v>0.34964999999999996</v>
      </c>
    </row>
    <row r="171" spans="1:15" x14ac:dyDescent="0.25">
      <c r="A171" t="s">
        <v>58</v>
      </c>
      <c r="B171" s="6">
        <v>43757</v>
      </c>
      <c r="C171" t="s">
        <v>59</v>
      </c>
      <c r="D171" t="s">
        <v>19</v>
      </c>
      <c r="E171" t="s">
        <v>2022</v>
      </c>
      <c r="F171">
        <v>6</v>
      </c>
      <c r="G171" t="s">
        <v>6188</v>
      </c>
      <c r="H171">
        <v>12.95</v>
      </c>
      <c r="I171">
        <v>77.7</v>
      </c>
      <c r="J171" t="s">
        <v>1940</v>
      </c>
      <c r="K171" t="s">
        <v>1950</v>
      </c>
      <c r="L171" t="s">
        <v>6189</v>
      </c>
      <c r="M171">
        <v>1</v>
      </c>
      <c r="N171">
        <v>2019</v>
      </c>
      <c r="O171">
        <f>_xlfn.XLOOKUP(OrderData_1[[#This Row],[Coffee Type]],products!B:B,products!G:G)</f>
        <v>0.34964999999999996</v>
      </c>
    </row>
    <row r="172" spans="1:15" x14ac:dyDescent="0.25">
      <c r="A172" t="s">
        <v>320</v>
      </c>
      <c r="B172" s="6">
        <v>43509</v>
      </c>
      <c r="C172" t="s">
        <v>321</v>
      </c>
      <c r="D172" t="s">
        <v>26</v>
      </c>
      <c r="E172" t="s">
        <v>2592</v>
      </c>
      <c r="F172">
        <v>6</v>
      </c>
      <c r="G172" t="s">
        <v>6193</v>
      </c>
      <c r="H172">
        <v>12.95</v>
      </c>
      <c r="I172">
        <v>77.7</v>
      </c>
      <c r="J172" t="s">
        <v>1940</v>
      </c>
      <c r="K172" t="s">
        <v>1941</v>
      </c>
      <c r="L172" t="s">
        <v>6191</v>
      </c>
      <c r="M172">
        <v>1</v>
      </c>
      <c r="N172">
        <v>2019</v>
      </c>
      <c r="O172">
        <f>_xlfn.XLOOKUP(OrderData_1[[#This Row],[Coffee Type]],products!B:B,products!G:G)</f>
        <v>0.61814999999999998</v>
      </c>
    </row>
    <row r="173" spans="1:15" x14ac:dyDescent="0.25">
      <c r="A173" t="s">
        <v>1524</v>
      </c>
      <c r="B173" s="6">
        <v>43985</v>
      </c>
      <c r="C173" t="s">
        <v>1525</v>
      </c>
      <c r="D173" t="s">
        <v>26</v>
      </c>
      <c r="E173" t="s">
        <v>5297</v>
      </c>
      <c r="F173">
        <v>6</v>
      </c>
      <c r="G173" t="s">
        <v>6193</v>
      </c>
      <c r="H173">
        <v>12.95</v>
      </c>
      <c r="I173">
        <v>77.7</v>
      </c>
      <c r="J173" t="s">
        <v>1940</v>
      </c>
      <c r="K173" t="s">
        <v>1941</v>
      </c>
      <c r="L173" t="s">
        <v>6191</v>
      </c>
      <c r="M173">
        <v>1</v>
      </c>
      <c r="N173">
        <v>2020</v>
      </c>
      <c r="O173">
        <f>_xlfn.XLOOKUP(OrderData_1[[#This Row],[Coffee Type]],products!B:B,products!G:G)</f>
        <v>0.61814999999999998</v>
      </c>
    </row>
    <row r="174" spans="1:15" x14ac:dyDescent="0.25">
      <c r="A174" t="s">
        <v>1677</v>
      </c>
      <c r="B174" s="6">
        <v>43802</v>
      </c>
      <c r="C174" t="s">
        <v>1678</v>
      </c>
      <c r="D174" t="s">
        <v>26</v>
      </c>
      <c r="E174" t="s">
        <v>5630</v>
      </c>
      <c r="F174">
        <v>6</v>
      </c>
      <c r="G174" t="s">
        <v>6193</v>
      </c>
      <c r="H174">
        <v>12.95</v>
      </c>
      <c r="I174">
        <v>77.7</v>
      </c>
      <c r="J174" t="s">
        <v>1940</v>
      </c>
      <c r="K174" t="s">
        <v>1941</v>
      </c>
      <c r="L174" t="s">
        <v>6191</v>
      </c>
      <c r="M174">
        <v>1</v>
      </c>
      <c r="N174">
        <v>2019</v>
      </c>
      <c r="O174">
        <f>_xlfn.XLOOKUP(OrderData_1[[#This Row],[Coffee Type]],products!B:B,products!G:G)</f>
        <v>0.61814999999999998</v>
      </c>
    </row>
    <row r="175" spans="1:15" x14ac:dyDescent="0.25">
      <c r="A175" t="s">
        <v>1919</v>
      </c>
      <c r="B175" s="6">
        <v>44549</v>
      </c>
      <c r="C175" t="s">
        <v>1920</v>
      </c>
      <c r="D175" t="s">
        <v>19</v>
      </c>
      <c r="E175" t="s">
        <v>6161</v>
      </c>
      <c r="F175">
        <v>6</v>
      </c>
      <c r="G175" t="s">
        <v>6188</v>
      </c>
      <c r="H175">
        <v>12.95</v>
      </c>
      <c r="I175">
        <v>77.7</v>
      </c>
      <c r="J175" t="s">
        <v>1940</v>
      </c>
      <c r="K175" t="s">
        <v>1950</v>
      </c>
      <c r="L175" t="s">
        <v>6189</v>
      </c>
      <c r="M175">
        <v>1</v>
      </c>
      <c r="N175">
        <v>2021</v>
      </c>
      <c r="O175">
        <f>_xlfn.XLOOKUP(OrderData_1[[#This Row],[Coffee Type]],products!B:B,products!G:G)</f>
        <v>0.34964999999999996</v>
      </c>
    </row>
    <row r="176" spans="1:15" x14ac:dyDescent="0.25">
      <c r="A176" t="s">
        <v>470</v>
      </c>
      <c r="B176" s="6">
        <v>44513</v>
      </c>
      <c r="C176" t="s">
        <v>471</v>
      </c>
      <c r="D176" t="s">
        <v>19</v>
      </c>
      <c r="E176" t="s">
        <v>2962</v>
      </c>
      <c r="F176">
        <v>6</v>
      </c>
      <c r="G176" t="s">
        <v>6188</v>
      </c>
      <c r="H176">
        <v>12.95</v>
      </c>
      <c r="I176">
        <v>77.7</v>
      </c>
      <c r="J176" t="s">
        <v>1940</v>
      </c>
      <c r="K176" t="s">
        <v>1941</v>
      </c>
      <c r="L176" t="s">
        <v>6189</v>
      </c>
      <c r="M176">
        <v>1</v>
      </c>
      <c r="N176">
        <v>2021</v>
      </c>
      <c r="O176">
        <f>_xlfn.XLOOKUP(OrderData_1[[#This Row],[Coffee Type]],products!B:B,products!G:G)</f>
        <v>0.34964999999999996</v>
      </c>
    </row>
    <row r="177" spans="1:15" x14ac:dyDescent="0.25">
      <c r="A177" t="s">
        <v>1226</v>
      </c>
      <c r="B177" s="6">
        <v>44006</v>
      </c>
      <c r="C177" t="s">
        <v>1227</v>
      </c>
      <c r="D177" t="s">
        <v>19</v>
      </c>
      <c r="E177" t="s">
        <v>4656</v>
      </c>
      <c r="F177">
        <v>6</v>
      </c>
      <c r="G177" t="s">
        <v>6188</v>
      </c>
      <c r="H177">
        <v>12.95</v>
      </c>
      <c r="I177">
        <v>77.7</v>
      </c>
      <c r="J177" t="s">
        <v>1940</v>
      </c>
      <c r="K177" t="s">
        <v>1950</v>
      </c>
      <c r="L177" t="s">
        <v>6189</v>
      </c>
      <c r="M177">
        <v>1</v>
      </c>
      <c r="N177">
        <v>2020</v>
      </c>
      <c r="O177">
        <f>_xlfn.XLOOKUP(OrderData_1[[#This Row],[Coffee Type]],products!B:B,products!G:G)</f>
        <v>0.34964999999999996</v>
      </c>
    </row>
    <row r="178" spans="1:15" x14ac:dyDescent="0.25">
      <c r="A178" t="s">
        <v>296</v>
      </c>
      <c r="B178" s="6">
        <v>44510</v>
      </c>
      <c r="C178" t="s">
        <v>297</v>
      </c>
      <c r="D178" t="s">
        <v>26</v>
      </c>
      <c r="E178" t="s">
        <v>2540</v>
      </c>
      <c r="F178">
        <v>6</v>
      </c>
      <c r="G178" t="s">
        <v>6193</v>
      </c>
      <c r="H178">
        <v>12.95</v>
      </c>
      <c r="I178">
        <v>77.7</v>
      </c>
      <c r="J178" t="s">
        <v>1948</v>
      </c>
      <c r="K178" t="s">
        <v>1950</v>
      </c>
      <c r="L178" t="s">
        <v>6191</v>
      </c>
      <c r="M178">
        <v>1</v>
      </c>
      <c r="N178">
        <v>2021</v>
      </c>
      <c r="O178">
        <f>_xlfn.XLOOKUP(OrderData_1[[#This Row],[Coffee Type]],products!B:B,products!G:G)</f>
        <v>0.61814999999999998</v>
      </c>
    </row>
    <row r="179" spans="1:15" x14ac:dyDescent="0.25">
      <c r="A179" t="s">
        <v>869</v>
      </c>
      <c r="B179" s="6">
        <v>44367</v>
      </c>
      <c r="C179" t="s">
        <v>762</v>
      </c>
      <c r="D179" t="s">
        <v>19</v>
      </c>
      <c r="E179" t="s">
        <v>3608</v>
      </c>
      <c r="F179">
        <v>6</v>
      </c>
      <c r="G179" t="s">
        <v>6188</v>
      </c>
      <c r="H179">
        <v>12.95</v>
      </c>
      <c r="I179">
        <v>77.7</v>
      </c>
      <c r="J179" t="s">
        <v>1940</v>
      </c>
      <c r="K179" t="s">
        <v>1950</v>
      </c>
      <c r="L179" t="s">
        <v>6189</v>
      </c>
      <c r="M179">
        <v>1</v>
      </c>
      <c r="N179">
        <v>2021</v>
      </c>
      <c r="O179">
        <f>_xlfn.XLOOKUP(OrderData_1[[#This Row],[Coffee Type]],products!B:B,products!G:G)</f>
        <v>0.34964999999999996</v>
      </c>
    </row>
    <row r="180" spans="1:15" x14ac:dyDescent="0.25">
      <c r="A180" t="s">
        <v>865</v>
      </c>
      <c r="B180" s="6">
        <v>44224</v>
      </c>
      <c r="C180" t="s">
        <v>866</v>
      </c>
      <c r="D180" t="s">
        <v>184</v>
      </c>
      <c r="E180" t="s">
        <v>3840</v>
      </c>
      <c r="F180">
        <v>3</v>
      </c>
      <c r="G180" t="s">
        <v>6188</v>
      </c>
      <c r="H180">
        <v>25.88</v>
      </c>
      <c r="I180">
        <v>77.62</v>
      </c>
      <c r="J180" t="s">
        <v>1940</v>
      </c>
      <c r="K180" t="s">
        <v>1941</v>
      </c>
      <c r="L180" t="s">
        <v>6190</v>
      </c>
      <c r="M180">
        <v>2.5</v>
      </c>
      <c r="N180">
        <v>2021</v>
      </c>
      <c r="O180">
        <f>_xlfn.XLOOKUP(OrderData_1[[#This Row],[Coffee Type]],products!B:B,products!G:G)</f>
        <v>0.34964999999999996</v>
      </c>
    </row>
    <row r="181" spans="1:15" x14ac:dyDescent="0.25">
      <c r="A181" t="s">
        <v>182</v>
      </c>
      <c r="B181" s="6">
        <v>44131</v>
      </c>
      <c r="C181" t="s">
        <v>183</v>
      </c>
      <c r="D181" t="s">
        <v>184</v>
      </c>
      <c r="E181" t="s">
        <v>2293</v>
      </c>
      <c r="F181">
        <v>3</v>
      </c>
      <c r="G181" t="s">
        <v>6188</v>
      </c>
      <c r="H181">
        <v>25.88</v>
      </c>
      <c r="I181">
        <v>77.62</v>
      </c>
      <c r="J181" t="s">
        <v>1940</v>
      </c>
      <c r="K181" t="s">
        <v>1950</v>
      </c>
      <c r="L181" t="s">
        <v>6190</v>
      </c>
      <c r="M181">
        <v>2.5</v>
      </c>
      <c r="N181">
        <v>2020</v>
      </c>
      <c r="O181">
        <f>_xlfn.XLOOKUP(OrderData_1[[#This Row],[Coffee Type]],products!B:B,products!G:G)</f>
        <v>0.34964999999999996</v>
      </c>
    </row>
    <row r="182" spans="1:15" x14ac:dyDescent="0.25">
      <c r="A182" t="s">
        <v>1254</v>
      </c>
      <c r="B182" s="6">
        <v>43684</v>
      </c>
      <c r="C182" t="s">
        <v>1255</v>
      </c>
      <c r="D182" t="s">
        <v>184</v>
      </c>
      <c r="E182" t="s">
        <v>4728</v>
      </c>
      <c r="F182">
        <v>3</v>
      </c>
      <c r="G182" t="s">
        <v>6188</v>
      </c>
      <c r="H182">
        <v>25.88</v>
      </c>
      <c r="I182">
        <v>77.62</v>
      </c>
      <c r="J182" t="s">
        <v>1948</v>
      </c>
      <c r="K182" t="s">
        <v>1941</v>
      </c>
      <c r="L182" t="s">
        <v>6190</v>
      </c>
      <c r="M182">
        <v>2.5</v>
      </c>
      <c r="N182">
        <v>2019</v>
      </c>
      <c r="O182">
        <f>_xlfn.XLOOKUP(OrderData_1[[#This Row],[Coffee Type]],products!B:B,products!G:G)</f>
        <v>0.34964999999999996</v>
      </c>
    </row>
    <row r="183" spans="1:15" x14ac:dyDescent="0.25">
      <c r="A183" t="s">
        <v>1236</v>
      </c>
      <c r="B183" s="6">
        <v>43526</v>
      </c>
      <c r="C183" t="s">
        <v>1237</v>
      </c>
      <c r="D183" t="s">
        <v>184</v>
      </c>
      <c r="E183" t="s">
        <v>4677</v>
      </c>
      <c r="F183">
        <v>3</v>
      </c>
      <c r="G183" t="s">
        <v>6188</v>
      </c>
      <c r="H183">
        <v>25.88</v>
      </c>
      <c r="I183">
        <v>77.62</v>
      </c>
      <c r="J183" t="s">
        <v>1940</v>
      </c>
      <c r="K183" t="s">
        <v>1950</v>
      </c>
      <c r="L183" t="s">
        <v>6190</v>
      </c>
      <c r="M183">
        <v>2.5</v>
      </c>
      <c r="N183">
        <v>2019</v>
      </c>
      <c r="O183">
        <f>_xlfn.XLOOKUP(OrderData_1[[#This Row],[Coffee Type]],products!B:B,products!G:G)</f>
        <v>0.34964999999999996</v>
      </c>
    </row>
    <row r="184" spans="1:15" x14ac:dyDescent="0.25">
      <c r="A184" t="s">
        <v>1718</v>
      </c>
      <c r="B184" s="6">
        <v>43956</v>
      </c>
      <c r="C184" t="s">
        <v>1719</v>
      </c>
      <c r="D184" t="s">
        <v>184</v>
      </c>
      <c r="E184" t="s">
        <v>5721</v>
      </c>
      <c r="F184">
        <v>3</v>
      </c>
      <c r="G184" t="s">
        <v>6188</v>
      </c>
      <c r="H184">
        <v>25.88</v>
      </c>
      <c r="I184">
        <v>77.62</v>
      </c>
      <c r="J184" t="s">
        <v>1940</v>
      </c>
      <c r="K184" t="s">
        <v>1941</v>
      </c>
      <c r="L184" t="s">
        <v>6190</v>
      </c>
      <c r="M184">
        <v>2.5</v>
      </c>
      <c r="N184">
        <v>2020</v>
      </c>
      <c r="O184">
        <f>_xlfn.XLOOKUP(OrderData_1[[#This Row],[Coffee Type]],products!B:B,products!G:G)</f>
        <v>0.34964999999999996</v>
      </c>
    </row>
    <row r="185" spans="1:15" x14ac:dyDescent="0.25">
      <c r="A185" t="s">
        <v>352</v>
      </c>
      <c r="B185" s="6">
        <v>43764</v>
      </c>
      <c r="C185" t="s">
        <v>353</v>
      </c>
      <c r="D185" t="s">
        <v>184</v>
      </c>
      <c r="E185" t="s">
        <v>2663</v>
      </c>
      <c r="F185">
        <v>3</v>
      </c>
      <c r="G185" t="s">
        <v>6188</v>
      </c>
      <c r="H185">
        <v>25.88</v>
      </c>
      <c r="I185">
        <v>77.62</v>
      </c>
      <c r="J185" t="s">
        <v>1940</v>
      </c>
      <c r="K185" t="s">
        <v>1941</v>
      </c>
      <c r="L185" t="s">
        <v>6190</v>
      </c>
      <c r="M185">
        <v>2.5</v>
      </c>
      <c r="N185">
        <v>2019</v>
      </c>
      <c r="O185">
        <f>_xlfn.XLOOKUP(OrderData_1[[#This Row],[Coffee Type]],products!B:B,products!G:G)</f>
        <v>0.34964999999999996</v>
      </c>
    </row>
    <row r="186" spans="1:15" x14ac:dyDescent="0.25">
      <c r="A186" t="s">
        <v>1821</v>
      </c>
      <c r="B186" s="6">
        <v>43829</v>
      </c>
      <c r="C186" t="s">
        <v>1822</v>
      </c>
      <c r="D186" t="s">
        <v>150</v>
      </c>
      <c r="E186" t="s">
        <v>5931</v>
      </c>
      <c r="F186">
        <v>5</v>
      </c>
      <c r="G186" t="s">
        <v>6194</v>
      </c>
      <c r="H186">
        <v>14.85</v>
      </c>
      <c r="I186">
        <v>74.25</v>
      </c>
      <c r="J186" t="s">
        <v>1940</v>
      </c>
      <c r="K186" t="s">
        <v>1941</v>
      </c>
      <c r="L186" t="s">
        <v>6189</v>
      </c>
      <c r="M186">
        <v>1</v>
      </c>
      <c r="N186">
        <v>2019</v>
      </c>
      <c r="O186">
        <f>_xlfn.XLOOKUP(OrderData_1[[#This Row],[Coffee Type]],products!B:B,products!G:G)</f>
        <v>0.49004999999999999</v>
      </c>
    </row>
    <row r="187" spans="1:15" x14ac:dyDescent="0.25">
      <c r="A187" t="s">
        <v>790</v>
      </c>
      <c r="B187" s="6">
        <v>44455</v>
      </c>
      <c r="C187" t="s">
        <v>791</v>
      </c>
      <c r="D187" t="s">
        <v>150</v>
      </c>
      <c r="E187" t="s">
        <v>3672</v>
      </c>
      <c r="F187">
        <v>5</v>
      </c>
      <c r="G187" t="s">
        <v>6194</v>
      </c>
      <c r="H187">
        <v>14.85</v>
      </c>
      <c r="I187">
        <v>74.25</v>
      </c>
      <c r="J187" t="s">
        <v>1940</v>
      </c>
      <c r="K187" t="s">
        <v>1941</v>
      </c>
      <c r="L187" t="s">
        <v>6189</v>
      </c>
      <c r="M187">
        <v>1</v>
      </c>
      <c r="N187">
        <v>2021</v>
      </c>
      <c r="O187">
        <f>_xlfn.XLOOKUP(OrderData_1[[#This Row],[Coffee Type]],products!B:B,products!G:G)</f>
        <v>0.49004999999999999</v>
      </c>
    </row>
    <row r="188" spans="1:15" x14ac:dyDescent="0.25">
      <c r="A188" t="s">
        <v>741</v>
      </c>
      <c r="B188" s="6">
        <v>44686</v>
      </c>
      <c r="C188" t="s">
        <v>742</v>
      </c>
      <c r="D188" t="s">
        <v>150</v>
      </c>
      <c r="E188" t="s">
        <v>3573</v>
      </c>
      <c r="F188">
        <v>5</v>
      </c>
      <c r="G188" t="s">
        <v>6194</v>
      </c>
      <c r="H188">
        <v>14.85</v>
      </c>
      <c r="I188">
        <v>74.25</v>
      </c>
      <c r="J188" t="s">
        <v>1940</v>
      </c>
      <c r="K188" t="s">
        <v>1941</v>
      </c>
      <c r="L188" t="s">
        <v>6189</v>
      </c>
      <c r="M188">
        <v>1</v>
      </c>
      <c r="N188">
        <v>2022</v>
      </c>
      <c r="O188">
        <f>_xlfn.XLOOKUP(OrderData_1[[#This Row],[Coffee Type]],products!B:B,products!G:G)</f>
        <v>0.49004999999999999</v>
      </c>
    </row>
    <row r="189" spans="1:15" x14ac:dyDescent="0.25">
      <c r="A189" t="s">
        <v>1042</v>
      </c>
      <c r="B189" s="6">
        <v>44255</v>
      </c>
      <c r="C189" t="s">
        <v>1043</v>
      </c>
      <c r="D189" t="s">
        <v>117</v>
      </c>
      <c r="E189" t="s">
        <v>4265</v>
      </c>
      <c r="F189">
        <v>2</v>
      </c>
      <c r="G189" t="s">
        <v>6193</v>
      </c>
      <c r="H189">
        <v>36.46</v>
      </c>
      <c r="I189">
        <v>72.91</v>
      </c>
      <c r="J189" t="s">
        <v>1940</v>
      </c>
      <c r="K189" t="s">
        <v>1950</v>
      </c>
      <c r="L189" t="s">
        <v>6189</v>
      </c>
      <c r="M189">
        <v>2.5</v>
      </c>
      <c r="N189">
        <v>2021</v>
      </c>
      <c r="O189">
        <f>_xlfn.XLOOKUP(OrderData_1[[#This Row],[Coffee Type]],products!B:B,products!G:G)</f>
        <v>0.61814999999999998</v>
      </c>
    </row>
    <row r="190" spans="1:15" x14ac:dyDescent="0.25">
      <c r="A190" t="s">
        <v>139</v>
      </c>
      <c r="B190" s="6">
        <v>43719</v>
      </c>
      <c r="C190" t="s">
        <v>140</v>
      </c>
      <c r="D190" t="s">
        <v>117</v>
      </c>
      <c r="E190" t="s">
        <v>2195</v>
      </c>
      <c r="F190">
        <v>2</v>
      </c>
      <c r="G190" t="s">
        <v>6193</v>
      </c>
      <c r="H190">
        <v>36.46</v>
      </c>
      <c r="I190">
        <v>72.91</v>
      </c>
      <c r="J190" t="s">
        <v>2115</v>
      </c>
      <c r="K190" t="s">
        <v>1950</v>
      </c>
      <c r="L190" t="s">
        <v>6189</v>
      </c>
      <c r="M190">
        <v>2.5</v>
      </c>
      <c r="N190">
        <v>2019</v>
      </c>
      <c r="O190">
        <f>_xlfn.XLOOKUP(OrderData_1[[#This Row],[Coffee Type]],products!B:B,products!G:G)</f>
        <v>0.61814999999999998</v>
      </c>
    </row>
    <row r="191" spans="1:15" x14ac:dyDescent="0.25">
      <c r="A191" t="s">
        <v>1344</v>
      </c>
      <c r="B191" s="6">
        <v>44637</v>
      </c>
      <c r="C191" t="s">
        <v>1345</v>
      </c>
      <c r="D191" t="s">
        <v>117</v>
      </c>
      <c r="E191" t="s">
        <v>4921</v>
      </c>
      <c r="F191">
        <v>2</v>
      </c>
      <c r="G191" t="s">
        <v>6193</v>
      </c>
      <c r="H191">
        <v>36.46</v>
      </c>
      <c r="I191">
        <v>72.91</v>
      </c>
      <c r="J191" t="s">
        <v>1940</v>
      </c>
      <c r="K191" t="s">
        <v>1941</v>
      </c>
      <c r="L191" t="s">
        <v>6189</v>
      </c>
      <c r="M191">
        <v>2.5</v>
      </c>
      <c r="N191">
        <v>2022</v>
      </c>
      <c r="O191">
        <f>_xlfn.XLOOKUP(OrderData_1[[#This Row],[Coffee Type]],products!B:B,products!G:G)</f>
        <v>0.61814999999999998</v>
      </c>
    </row>
    <row r="192" spans="1:15" x14ac:dyDescent="0.25">
      <c r="A192" t="s">
        <v>1214</v>
      </c>
      <c r="B192" s="6">
        <v>44006</v>
      </c>
      <c r="C192" t="s">
        <v>1215</v>
      </c>
      <c r="D192" t="s">
        <v>117</v>
      </c>
      <c r="E192" t="s">
        <v>4628</v>
      </c>
      <c r="F192">
        <v>2</v>
      </c>
      <c r="G192" t="s">
        <v>6193</v>
      </c>
      <c r="H192">
        <v>36.46</v>
      </c>
      <c r="I192">
        <v>72.91</v>
      </c>
      <c r="J192" t="s">
        <v>1940</v>
      </c>
      <c r="K192" t="s">
        <v>1941</v>
      </c>
      <c r="L192" t="s">
        <v>6189</v>
      </c>
      <c r="M192">
        <v>2.5</v>
      </c>
      <c r="N192">
        <v>2020</v>
      </c>
      <c r="O192">
        <f>_xlfn.XLOOKUP(OrderData_1[[#This Row],[Coffee Type]],products!B:B,products!G:G)</f>
        <v>0.61814999999999998</v>
      </c>
    </row>
    <row r="193" spans="1:15" x14ac:dyDescent="0.25">
      <c r="A193" t="s">
        <v>115</v>
      </c>
      <c r="B193" s="6">
        <v>44473</v>
      </c>
      <c r="C193" t="s">
        <v>116</v>
      </c>
      <c r="D193" t="s">
        <v>117</v>
      </c>
      <c r="E193" t="s">
        <v>2154</v>
      </c>
      <c r="F193">
        <v>2</v>
      </c>
      <c r="G193" t="s">
        <v>6193</v>
      </c>
      <c r="H193">
        <v>36.46</v>
      </c>
      <c r="I193">
        <v>72.91</v>
      </c>
      <c r="J193" t="s">
        <v>1940</v>
      </c>
      <c r="K193" t="s">
        <v>1950</v>
      </c>
      <c r="L193" t="s">
        <v>6189</v>
      </c>
      <c r="M193">
        <v>2.5</v>
      </c>
      <c r="N193">
        <v>2021</v>
      </c>
      <c r="O193">
        <f>_xlfn.XLOOKUP(OrderData_1[[#This Row],[Coffee Type]],products!B:B,products!G:G)</f>
        <v>0.61814999999999998</v>
      </c>
    </row>
    <row r="194" spans="1:15" x14ac:dyDescent="0.25">
      <c r="A194" t="s">
        <v>745</v>
      </c>
      <c r="B194" s="6">
        <v>43582</v>
      </c>
      <c r="C194" t="s">
        <v>746</v>
      </c>
      <c r="D194" t="s">
        <v>258</v>
      </c>
      <c r="E194" t="s">
        <v>3581</v>
      </c>
      <c r="F194">
        <v>6</v>
      </c>
      <c r="G194" t="s">
        <v>6194</v>
      </c>
      <c r="H194">
        <v>12.15</v>
      </c>
      <c r="I194">
        <v>72.900000000000006</v>
      </c>
      <c r="J194" t="s">
        <v>1940</v>
      </c>
      <c r="K194" t="s">
        <v>1941</v>
      </c>
      <c r="L194" t="s">
        <v>6191</v>
      </c>
      <c r="M194">
        <v>1</v>
      </c>
      <c r="N194">
        <v>2019</v>
      </c>
      <c r="O194">
        <f>_xlfn.XLOOKUP(OrderData_1[[#This Row],[Coffee Type]],products!B:B,products!G:G)</f>
        <v>0.49004999999999999</v>
      </c>
    </row>
    <row r="195" spans="1:15" x14ac:dyDescent="0.25">
      <c r="A195" t="s">
        <v>1305</v>
      </c>
      <c r="B195" s="6">
        <v>44549</v>
      </c>
      <c r="C195" t="s">
        <v>1306</v>
      </c>
      <c r="D195" t="s">
        <v>258</v>
      </c>
      <c r="E195" t="s">
        <v>4834</v>
      </c>
      <c r="F195">
        <v>6</v>
      </c>
      <c r="G195" t="s">
        <v>6194</v>
      </c>
      <c r="H195">
        <v>12.15</v>
      </c>
      <c r="I195">
        <v>72.900000000000006</v>
      </c>
      <c r="J195" t="s">
        <v>1940</v>
      </c>
      <c r="K195" t="s">
        <v>1950</v>
      </c>
      <c r="L195" t="s">
        <v>6191</v>
      </c>
      <c r="M195">
        <v>1</v>
      </c>
      <c r="N195">
        <v>2021</v>
      </c>
      <c r="O195">
        <f>_xlfn.XLOOKUP(OrderData_1[[#This Row],[Coffee Type]],products!B:B,products!G:G)</f>
        <v>0.49004999999999999</v>
      </c>
    </row>
    <row r="196" spans="1:15" x14ac:dyDescent="0.25">
      <c r="A196" t="s">
        <v>978</v>
      </c>
      <c r="B196" s="6">
        <v>44093</v>
      </c>
      <c r="C196" t="s">
        <v>979</v>
      </c>
      <c r="D196" t="s">
        <v>258</v>
      </c>
      <c r="E196" t="s">
        <v>4105</v>
      </c>
      <c r="F196">
        <v>6</v>
      </c>
      <c r="G196" t="s">
        <v>6194</v>
      </c>
      <c r="H196">
        <v>12.15</v>
      </c>
      <c r="I196">
        <v>72.900000000000006</v>
      </c>
      <c r="J196" t="s">
        <v>1948</v>
      </c>
      <c r="K196" t="s">
        <v>1950</v>
      </c>
      <c r="L196" t="s">
        <v>6191</v>
      </c>
      <c r="M196">
        <v>1</v>
      </c>
      <c r="N196">
        <v>2020</v>
      </c>
      <c r="O196">
        <f>_xlfn.XLOOKUP(OrderData_1[[#This Row],[Coffee Type]],products!B:B,products!G:G)</f>
        <v>0.49004999999999999</v>
      </c>
    </row>
    <row r="197" spans="1:15" x14ac:dyDescent="0.25">
      <c r="A197" t="s">
        <v>422</v>
      </c>
      <c r="B197" s="6">
        <v>43919</v>
      </c>
      <c r="C197" t="s">
        <v>423</v>
      </c>
      <c r="D197" t="s">
        <v>258</v>
      </c>
      <c r="E197" t="s">
        <v>2825</v>
      </c>
      <c r="F197">
        <v>6</v>
      </c>
      <c r="G197" t="s">
        <v>6194</v>
      </c>
      <c r="H197">
        <v>12.15</v>
      </c>
      <c r="I197">
        <v>72.900000000000006</v>
      </c>
      <c r="J197" t="s">
        <v>1948</v>
      </c>
      <c r="K197" t="s">
        <v>1941</v>
      </c>
      <c r="L197" t="s">
        <v>6191</v>
      </c>
      <c r="M197">
        <v>1</v>
      </c>
      <c r="N197">
        <v>2020</v>
      </c>
      <c r="O197">
        <f>_xlfn.XLOOKUP(OrderData_1[[#This Row],[Coffee Type]],products!B:B,products!G:G)</f>
        <v>0.49004999999999999</v>
      </c>
    </row>
    <row r="198" spans="1:15" x14ac:dyDescent="0.25">
      <c r="A198" t="s">
        <v>1220</v>
      </c>
      <c r="B198" s="6">
        <v>44469</v>
      </c>
      <c r="C198" t="s">
        <v>1221</v>
      </c>
      <c r="D198" t="s">
        <v>258</v>
      </c>
      <c r="E198" t="s">
        <v>4642</v>
      </c>
      <c r="F198">
        <v>6</v>
      </c>
      <c r="G198" t="s">
        <v>6194</v>
      </c>
      <c r="H198">
        <v>12.15</v>
      </c>
      <c r="I198">
        <v>72.900000000000006</v>
      </c>
      <c r="J198" t="s">
        <v>1940</v>
      </c>
      <c r="K198" t="s">
        <v>1941</v>
      </c>
      <c r="L198" t="s">
        <v>6191</v>
      </c>
      <c r="M198">
        <v>1</v>
      </c>
      <c r="N198">
        <v>2021</v>
      </c>
      <c r="O198">
        <f>_xlfn.XLOOKUP(OrderData_1[[#This Row],[Coffee Type]],products!B:B,products!G:G)</f>
        <v>0.49004999999999999</v>
      </c>
    </row>
    <row r="199" spans="1:15" x14ac:dyDescent="0.25">
      <c r="A199" t="s">
        <v>1749</v>
      </c>
      <c r="B199" s="6">
        <v>44523</v>
      </c>
      <c r="C199" t="s">
        <v>1742</v>
      </c>
      <c r="D199" t="s">
        <v>109</v>
      </c>
      <c r="E199" t="s">
        <v>5769</v>
      </c>
      <c r="F199">
        <v>5</v>
      </c>
      <c r="G199" t="s">
        <v>6193</v>
      </c>
      <c r="H199">
        <v>14.55</v>
      </c>
      <c r="I199">
        <v>72.75</v>
      </c>
      <c r="J199" t="s">
        <v>1940</v>
      </c>
      <c r="K199" t="s">
        <v>1950</v>
      </c>
      <c r="L199" t="s">
        <v>6190</v>
      </c>
      <c r="M199">
        <v>1</v>
      </c>
      <c r="N199">
        <v>2021</v>
      </c>
      <c r="O199">
        <f>_xlfn.XLOOKUP(OrderData_1[[#This Row],[Coffee Type]],products!B:B,products!G:G)</f>
        <v>0.61814999999999998</v>
      </c>
    </row>
    <row r="200" spans="1:15" x14ac:dyDescent="0.25">
      <c r="A200" t="s">
        <v>141</v>
      </c>
      <c r="B200" s="6">
        <v>44271</v>
      </c>
      <c r="C200" t="s">
        <v>142</v>
      </c>
      <c r="D200" t="s">
        <v>109</v>
      </c>
      <c r="E200" t="s">
        <v>2206</v>
      </c>
      <c r="F200">
        <v>5</v>
      </c>
      <c r="G200" t="s">
        <v>6193</v>
      </c>
      <c r="H200">
        <v>14.55</v>
      </c>
      <c r="I200">
        <v>72.75</v>
      </c>
      <c r="J200" t="s">
        <v>1940</v>
      </c>
      <c r="K200" t="s">
        <v>1950</v>
      </c>
      <c r="L200" t="s">
        <v>6190</v>
      </c>
      <c r="M200">
        <v>1</v>
      </c>
      <c r="N200">
        <v>2021</v>
      </c>
      <c r="O200">
        <f>_xlfn.XLOOKUP(OrderData_1[[#This Row],[Coffee Type]],products!B:B,products!G:G)</f>
        <v>0.61814999999999998</v>
      </c>
    </row>
    <row r="201" spans="1:15" x14ac:dyDescent="0.25">
      <c r="A201" t="s">
        <v>571</v>
      </c>
      <c r="B201" s="6">
        <v>44435</v>
      </c>
      <c r="C201" t="s">
        <v>572</v>
      </c>
      <c r="D201" t="s">
        <v>202</v>
      </c>
      <c r="E201" t="s">
        <v>3188</v>
      </c>
      <c r="F201">
        <v>6</v>
      </c>
      <c r="G201" t="s">
        <v>6192</v>
      </c>
      <c r="H201">
        <v>11.95</v>
      </c>
      <c r="I201">
        <v>71.7</v>
      </c>
      <c r="J201" t="s">
        <v>1948</v>
      </c>
      <c r="K201" t="s">
        <v>1941</v>
      </c>
      <c r="L201" t="s">
        <v>6189</v>
      </c>
      <c r="M201">
        <v>1</v>
      </c>
      <c r="N201">
        <v>2021</v>
      </c>
      <c r="O201">
        <f>_xlfn.XLOOKUP(OrderData_1[[#This Row],[Coffee Type]],products!B:B,products!G:G)</f>
        <v>0.21509999999999996</v>
      </c>
    </row>
    <row r="202" spans="1:15" x14ac:dyDescent="0.25">
      <c r="A202" t="s">
        <v>1342</v>
      </c>
      <c r="B202" s="6">
        <v>43517</v>
      </c>
      <c r="C202" t="s">
        <v>1343</v>
      </c>
      <c r="D202" t="s">
        <v>202</v>
      </c>
      <c r="E202" t="s">
        <v>4918</v>
      </c>
      <c r="F202">
        <v>6</v>
      </c>
      <c r="G202" t="s">
        <v>6192</v>
      </c>
      <c r="H202">
        <v>11.95</v>
      </c>
      <c r="I202">
        <v>71.7</v>
      </c>
      <c r="J202" t="s">
        <v>1940</v>
      </c>
      <c r="K202" t="s">
        <v>1950</v>
      </c>
      <c r="L202" t="s">
        <v>6189</v>
      </c>
      <c r="M202">
        <v>1</v>
      </c>
      <c r="N202">
        <v>2019</v>
      </c>
      <c r="O202">
        <f>_xlfn.XLOOKUP(OrderData_1[[#This Row],[Coffee Type]],products!B:B,products!G:G)</f>
        <v>0.21509999999999996</v>
      </c>
    </row>
    <row r="203" spans="1:15" x14ac:dyDescent="0.25">
      <c r="A203" t="s">
        <v>284</v>
      </c>
      <c r="B203" s="6">
        <v>44471</v>
      </c>
      <c r="C203" t="s">
        <v>285</v>
      </c>
      <c r="D203" t="s">
        <v>22</v>
      </c>
      <c r="E203" t="s">
        <v>2501</v>
      </c>
      <c r="F203">
        <v>5</v>
      </c>
      <c r="G203" t="s">
        <v>6194</v>
      </c>
      <c r="H203">
        <v>13.75</v>
      </c>
      <c r="I203">
        <v>68.75</v>
      </c>
      <c r="J203" t="s">
        <v>1940</v>
      </c>
      <c r="K203" t="s">
        <v>1950</v>
      </c>
      <c r="L203" t="s">
        <v>6190</v>
      </c>
      <c r="M203">
        <v>1</v>
      </c>
      <c r="N203">
        <v>2021</v>
      </c>
      <c r="O203">
        <f>_xlfn.XLOOKUP(OrderData_1[[#This Row],[Coffee Type]],products!B:B,products!G:G)</f>
        <v>0.49004999999999999</v>
      </c>
    </row>
    <row r="204" spans="1:15" x14ac:dyDescent="0.25">
      <c r="A204" t="s">
        <v>826</v>
      </c>
      <c r="B204" s="6">
        <v>44416</v>
      </c>
      <c r="C204" t="s">
        <v>827</v>
      </c>
      <c r="D204" t="s">
        <v>22</v>
      </c>
      <c r="E204" t="s">
        <v>3755</v>
      </c>
      <c r="F204">
        <v>5</v>
      </c>
      <c r="G204" t="s">
        <v>6194</v>
      </c>
      <c r="H204">
        <v>13.75</v>
      </c>
      <c r="I204">
        <v>68.75</v>
      </c>
      <c r="J204" t="s">
        <v>1940</v>
      </c>
      <c r="K204" t="s">
        <v>1941</v>
      </c>
      <c r="L204" t="s">
        <v>6190</v>
      </c>
      <c r="M204">
        <v>1</v>
      </c>
      <c r="N204">
        <v>2021</v>
      </c>
      <c r="O204">
        <f>_xlfn.XLOOKUP(OrderData_1[[#This Row],[Coffee Type]],products!B:B,products!G:G)</f>
        <v>0.49004999999999999</v>
      </c>
    </row>
    <row r="205" spans="1:15" x14ac:dyDescent="0.25">
      <c r="A205" t="s">
        <v>1098</v>
      </c>
      <c r="B205" s="6">
        <v>44085</v>
      </c>
      <c r="C205" t="s">
        <v>1099</v>
      </c>
      <c r="D205" t="s">
        <v>22</v>
      </c>
      <c r="E205" t="s">
        <v>4380</v>
      </c>
      <c r="F205">
        <v>5</v>
      </c>
      <c r="G205" t="s">
        <v>6194</v>
      </c>
      <c r="H205">
        <v>13.75</v>
      </c>
      <c r="I205">
        <v>68.75</v>
      </c>
      <c r="J205" t="s">
        <v>1940</v>
      </c>
      <c r="K205" t="s">
        <v>1950</v>
      </c>
      <c r="L205" t="s">
        <v>6190</v>
      </c>
      <c r="M205">
        <v>1</v>
      </c>
      <c r="N205">
        <v>2020</v>
      </c>
      <c r="O205">
        <f>_xlfn.XLOOKUP(OrderData_1[[#This Row],[Coffee Type]],products!B:B,products!G:G)</f>
        <v>0.49004999999999999</v>
      </c>
    </row>
    <row r="206" spans="1:15" x14ac:dyDescent="0.25">
      <c r="A206" t="s">
        <v>530</v>
      </c>
      <c r="B206" s="6">
        <v>44360</v>
      </c>
      <c r="C206" t="s">
        <v>531</v>
      </c>
      <c r="D206" t="s">
        <v>22</v>
      </c>
      <c r="E206" t="s">
        <v>3094</v>
      </c>
      <c r="F206">
        <v>5</v>
      </c>
      <c r="G206" t="s">
        <v>6194</v>
      </c>
      <c r="H206">
        <v>13.75</v>
      </c>
      <c r="I206">
        <v>68.75</v>
      </c>
      <c r="J206" t="s">
        <v>1940</v>
      </c>
      <c r="K206" t="s">
        <v>1941</v>
      </c>
      <c r="L206" t="s">
        <v>6190</v>
      </c>
      <c r="M206">
        <v>1</v>
      </c>
      <c r="N206">
        <v>2021</v>
      </c>
      <c r="O206">
        <f>_xlfn.XLOOKUP(OrderData_1[[#This Row],[Coffee Type]],products!B:B,products!G:G)</f>
        <v>0.49004999999999999</v>
      </c>
    </row>
    <row r="207" spans="1:15" x14ac:dyDescent="0.25">
      <c r="A207" t="s">
        <v>1285</v>
      </c>
      <c r="B207" s="6">
        <v>43476</v>
      </c>
      <c r="C207" t="s">
        <v>1286</v>
      </c>
      <c r="D207" t="s">
        <v>131</v>
      </c>
      <c r="E207" t="s">
        <v>4795</v>
      </c>
      <c r="F207">
        <v>3</v>
      </c>
      <c r="G207" t="s">
        <v>6188</v>
      </c>
      <c r="H207">
        <v>22.88</v>
      </c>
      <c r="I207">
        <v>68.66</v>
      </c>
      <c r="J207" t="s">
        <v>1940</v>
      </c>
      <c r="K207" t="s">
        <v>1950</v>
      </c>
      <c r="L207" t="s">
        <v>6191</v>
      </c>
      <c r="M207">
        <v>2.5</v>
      </c>
      <c r="N207">
        <v>2019</v>
      </c>
      <c r="O207">
        <f>_xlfn.XLOOKUP(OrderData_1[[#This Row],[Coffee Type]],products!B:B,products!G:G)</f>
        <v>0.34964999999999996</v>
      </c>
    </row>
    <row r="208" spans="1:15" x14ac:dyDescent="0.25">
      <c r="A208" t="s">
        <v>1406</v>
      </c>
      <c r="B208" s="6">
        <v>43649</v>
      </c>
      <c r="C208" t="s">
        <v>1407</v>
      </c>
      <c r="D208" t="s">
        <v>131</v>
      </c>
      <c r="E208" t="s">
        <v>5047</v>
      </c>
      <c r="F208">
        <v>3</v>
      </c>
      <c r="G208" t="s">
        <v>6188</v>
      </c>
      <c r="H208">
        <v>22.88</v>
      </c>
      <c r="I208">
        <v>68.66</v>
      </c>
      <c r="J208" t="s">
        <v>1940</v>
      </c>
      <c r="K208" t="s">
        <v>1950</v>
      </c>
      <c r="L208" t="s">
        <v>6191</v>
      </c>
      <c r="M208">
        <v>2.5</v>
      </c>
      <c r="N208">
        <v>2019</v>
      </c>
      <c r="O208">
        <f>_xlfn.XLOOKUP(OrderData_1[[#This Row],[Coffee Type]],products!B:B,products!G:G)</f>
        <v>0.34964999999999996</v>
      </c>
    </row>
    <row r="209" spans="1:15" x14ac:dyDescent="0.25">
      <c r="A209" t="s">
        <v>344</v>
      </c>
      <c r="B209" s="6">
        <v>44510</v>
      </c>
      <c r="C209" t="s">
        <v>345</v>
      </c>
      <c r="D209" t="s">
        <v>54</v>
      </c>
      <c r="E209" t="s">
        <v>2647</v>
      </c>
      <c r="F209">
        <v>3</v>
      </c>
      <c r="G209" t="s">
        <v>6192</v>
      </c>
      <c r="H209">
        <v>22.88</v>
      </c>
      <c r="I209">
        <v>68.66</v>
      </c>
      <c r="J209" t="s">
        <v>1940</v>
      </c>
      <c r="K209" t="s">
        <v>1941</v>
      </c>
      <c r="L209" t="s">
        <v>6190</v>
      </c>
      <c r="M209">
        <v>2.5</v>
      </c>
      <c r="N209">
        <v>2021</v>
      </c>
      <c r="O209">
        <f>_xlfn.XLOOKUP(OrderData_1[[#This Row],[Coffee Type]],products!B:B,products!G:G)</f>
        <v>0.21509999999999996</v>
      </c>
    </row>
    <row r="210" spans="1:15" x14ac:dyDescent="0.25">
      <c r="A210" t="s">
        <v>1268</v>
      </c>
      <c r="B210" s="6">
        <v>44106</v>
      </c>
      <c r="C210" t="s">
        <v>1269</v>
      </c>
      <c r="D210" t="s">
        <v>131</v>
      </c>
      <c r="E210" t="s">
        <v>4755</v>
      </c>
      <c r="F210">
        <v>3</v>
      </c>
      <c r="G210" t="s">
        <v>6188</v>
      </c>
      <c r="H210">
        <v>22.88</v>
      </c>
      <c r="I210">
        <v>68.66</v>
      </c>
      <c r="J210" t="s">
        <v>1940</v>
      </c>
      <c r="K210" t="s">
        <v>1941</v>
      </c>
      <c r="L210" t="s">
        <v>6191</v>
      </c>
      <c r="M210">
        <v>2.5</v>
      </c>
      <c r="N210">
        <v>2020</v>
      </c>
      <c r="O210">
        <f>_xlfn.XLOOKUP(OrderData_1[[#This Row],[Coffee Type]],products!B:B,products!G:G)</f>
        <v>0.34964999999999996</v>
      </c>
    </row>
    <row r="211" spans="1:15" x14ac:dyDescent="0.25">
      <c r="A211" t="s">
        <v>410</v>
      </c>
      <c r="B211" s="6">
        <v>43684</v>
      </c>
      <c r="C211" t="s">
        <v>411</v>
      </c>
      <c r="D211" t="s">
        <v>54</v>
      </c>
      <c r="E211" t="s">
        <v>2800</v>
      </c>
      <c r="F211">
        <v>3</v>
      </c>
      <c r="G211" t="s">
        <v>6192</v>
      </c>
      <c r="H211">
        <v>22.88</v>
      </c>
      <c r="I211">
        <v>68.66</v>
      </c>
      <c r="J211" t="s">
        <v>1940</v>
      </c>
      <c r="K211" t="s">
        <v>1950</v>
      </c>
      <c r="L211" t="s">
        <v>6190</v>
      </c>
      <c r="M211">
        <v>2.5</v>
      </c>
      <c r="N211">
        <v>2019</v>
      </c>
      <c r="O211">
        <f>_xlfn.XLOOKUP(OrderData_1[[#This Row],[Coffee Type]],products!B:B,products!G:G)</f>
        <v>0.21509999999999996</v>
      </c>
    </row>
    <row r="212" spans="1:15" x14ac:dyDescent="0.25">
      <c r="A212" t="s">
        <v>1207</v>
      </c>
      <c r="B212" s="6">
        <v>43739</v>
      </c>
      <c r="C212" t="s">
        <v>1208</v>
      </c>
      <c r="D212" t="s">
        <v>43</v>
      </c>
      <c r="E212" t="s">
        <v>4614</v>
      </c>
      <c r="F212">
        <v>2</v>
      </c>
      <c r="G212" t="s">
        <v>6194</v>
      </c>
      <c r="H212">
        <v>34.159999999999997</v>
      </c>
      <c r="I212">
        <v>68.31</v>
      </c>
      <c r="J212" t="s">
        <v>1940</v>
      </c>
      <c r="K212" t="s">
        <v>1950</v>
      </c>
      <c r="L212" t="s">
        <v>6189</v>
      </c>
      <c r="M212">
        <v>2.5</v>
      </c>
      <c r="N212">
        <v>2019</v>
      </c>
      <c r="O212">
        <f>_xlfn.XLOOKUP(OrderData_1[[#This Row],[Coffee Type]],products!B:B,products!G:G)</f>
        <v>0.49004999999999999</v>
      </c>
    </row>
    <row r="213" spans="1:15" x14ac:dyDescent="0.25">
      <c r="A213" t="s">
        <v>330</v>
      </c>
      <c r="B213" s="6">
        <v>44265</v>
      </c>
      <c r="C213" t="s">
        <v>331</v>
      </c>
      <c r="D213" t="s">
        <v>43</v>
      </c>
      <c r="E213" t="s">
        <v>2611</v>
      </c>
      <c r="F213">
        <v>2</v>
      </c>
      <c r="G213" t="s">
        <v>6194</v>
      </c>
      <c r="H213">
        <v>34.159999999999997</v>
      </c>
      <c r="I213">
        <v>68.31</v>
      </c>
      <c r="J213" t="s">
        <v>1940</v>
      </c>
      <c r="K213" t="s">
        <v>1941</v>
      </c>
      <c r="L213" t="s">
        <v>6189</v>
      </c>
      <c r="M213">
        <v>2.5</v>
      </c>
      <c r="N213">
        <v>2021</v>
      </c>
      <c r="O213">
        <f>_xlfn.XLOOKUP(OrderData_1[[#This Row],[Coffee Type]],products!B:B,products!G:G)</f>
        <v>0.49004999999999999</v>
      </c>
    </row>
    <row r="214" spans="1:15" x14ac:dyDescent="0.25">
      <c r="A214" t="s">
        <v>380</v>
      </c>
      <c r="B214" s="6">
        <v>44476</v>
      </c>
      <c r="C214" t="s">
        <v>381</v>
      </c>
      <c r="D214" t="s">
        <v>43</v>
      </c>
      <c r="E214" t="s">
        <v>2726</v>
      </c>
      <c r="F214">
        <v>2</v>
      </c>
      <c r="G214" t="s">
        <v>6194</v>
      </c>
      <c r="H214">
        <v>34.159999999999997</v>
      </c>
      <c r="I214">
        <v>68.31</v>
      </c>
      <c r="J214" t="s">
        <v>2115</v>
      </c>
      <c r="K214" t="s">
        <v>1950</v>
      </c>
      <c r="L214" t="s">
        <v>6189</v>
      </c>
      <c r="M214">
        <v>2.5</v>
      </c>
      <c r="N214">
        <v>2021</v>
      </c>
      <c r="O214">
        <f>_xlfn.XLOOKUP(OrderData_1[[#This Row],[Coffee Type]],products!B:B,products!G:G)</f>
        <v>0.49004999999999999</v>
      </c>
    </row>
    <row r="215" spans="1:15" x14ac:dyDescent="0.25">
      <c r="A215" t="s">
        <v>878</v>
      </c>
      <c r="B215" s="6">
        <v>43807</v>
      </c>
      <c r="C215" t="s">
        <v>879</v>
      </c>
      <c r="D215" t="s">
        <v>74</v>
      </c>
      <c r="E215" t="s">
        <v>3871</v>
      </c>
      <c r="F215">
        <v>6</v>
      </c>
      <c r="G215" t="s">
        <v>6188</v>
      </c>
      <c r="H215">
        <v>11.25</v>
      </c>
      <c r="I215">
        <v>67.5</v>
      </c>
      <c r="J215" t="s">
        <v>1940</v>
      </c>
      <c r="K215" t="s">
        <v>1950</v>
      </c>
      <c r="L215" t="s">
        <v>6190</v>
      </c>
      <c r="M215">
        <v>1</v>
      </c>
      <c r="N215">
        <v>2019</v>
      </c>
      <c r="O215">
        <f>_xlfn.XLOOKUP(OrderData_1[[#This Row],[Coffee Type]],products!B:B,products!G:G)</f>
        <v>0.34964999999999996</v>
      </c>
    </row>
    <row r="216" spans="1:15" x14ac:dyDescent="0.25">
      <c r="A216" t="s">
        <v>1792</v>
      </c>
      <c r="B216" s="6">
        <v>44659</v>
      </c>
      <c r="C216" t="s">
        <v>1793</v>
      </c>
      <c r="D216" t="s">
        <v>74</v>
      </c>
      <c r="E216" t="s">
        <v>5874</v>
      </c>
      <c r="F216">
        <v>6</v>
      </c>
      <c r="G216" t="s">
        <v>6188</v>
      </c>
      <c r="H216">
        <v>11.25</v>
      </c>
      <c r="I216">
        <v>67.5</v>
      </c>
      <c r="J216" t="s">
        <v>1940</v>
      </c>
      <c r="K216" t="s">
        <v>1941</v>
      </c>
      <c r="L216" t="s">
        <v>6190</v>
      </c>
      <c r="M216">
        <v>1</v>
      </c>
      <c r="N216">
        <v>2022</v>
      </c>
      <c r="O216">
        <f>_xlfn.XLOOKUP(OrderData_1[[#This Row],[Coffee Type]],products!B:B,products!G:G)</f>
        <v>0.34964999999999996</v>
      </c>
    </row>
    <row r="217" spans="1:15" x14ac:dyDescent="0.25">
      <c r="A217" t="s">
        <v>1303</v>
      </c>
      <c r="B217" s="6">
        <v>43554</v>
      </c>
      <c r="C217" t="s">
        <v>1304</v>
      </c>
      <c r="D217" t="s">
        <v>74</v>
      </c>
      <c r="E217" t="s">
        <v>4831</v>
      </c>
      <c r="F217">
        <v>6</v>
      </c>
      <c r="G217" t="s">
        <v>6188</v>
      </c>
      <c r="H217">
        <v>11.25</v>
      </c>
      <c r="I217">
        <v>67.5</v>
      </c>
      <c r="J217" t="s">
        <v>1940</v>
      </c>
      <c r="K217" t="s">
        <v>1950</v>
      </c>
      <c r="L217" t="s">
        <v>6190</v>
      </c>
      <c r="M217">
        <v>1</v>
      </c>
      <c r="N217">
        <v>2019</v>
      </c>
      <c r="O217">
        <f>_xlfn.XLOOKUP(OrderData_1[[#This Row],[Coffee Type]],products!B:B,products!G:G)</f>
        <v>0.34964999999999996</v>
      </c>
    </row>
    <row r="218" spans="1:15" x14ac:dyDescent="0.25">
      <c r="A218" t="s">
        <v>1136</v>
      </c>
      <c r="B218" s="6">
        <v>43781</v>
      </c>
      <c r="C218" t="s">
        <v>1137</v>
      </c>
      <c r="D218" t="s">
        <v>74</v>
      </c>
      <c r="E218" t="s">
        <v>4465</v>
      </c>
      <c r="F218">
        <v>6</v>
      </c>
      <c r="G218" t="s">
        <v>6188</v>
      </c>
      <c r="H218">
        <v>11.25</v>
      </c>
      <c r="I218">
        <v>67.5</v>
      </c>
      <c r="J218" t="s">
        <v>1940</v>
      </c>
      <c r="K218" t="s">
        <v>1950</v>
      </c>
      <c r="L218" t="s">
        <v>6190</v>
      </c>
      <c r="M218">
        <v>1</v>
      </c>
      <c r="N218">
        <v>2019</v>
      </c>
      <c r="O218">
        <f>_xlfn.XLOOKUP(OrderData_1[[#This Row],[Coffee Type]],products!B:B,products!G:G)</f>
        <v>0.34964999999999996</v>
      </c>
    </row>
    <row r="219" spans="1:15" x14ac:dyDescent="0.25">
      <c r="A219" t="s">
        <v>1587</v>
      </c>
      <c r="B219" s="6">
        <v>44114</v>
      </c>
      <c r="C219" t="s">
        <v>1588</v>
      </c>
      <c r="D219" t="s">
        <v>74</v>
      </c>
      <c r="E219" t="s">
        <v>5425</v>
      </c>
      <c r="F219">
        <v>6</v>
      </c>
      <c r="G219" t="s">
        <v>6188</v>
      </c>
      <c r="H219">
        <v>11.25</v>
      </c>
      <c r="I219">
        <v>67.5</v>
      </c>
      <c r="J219" t="s">
        <v>1948</v>
      </c>
      <c r="K219" t="s">
        <v>1941</v>
      </c>
      <c r="L219" t="s">
        <v>6190</v>
      </c>
      <c r="M219">
        <v>1</v>
      </c>
      <c r="N219">
        <v>2020</v>
      </c>
      <c r="O219">
        <f>_xlfn.XLOOKUP(OrderData_1[[#This Row],[Coffee Type]],products!B:B,products!G:G)</f>
        <v>0.34964999999999996</v>
      </c>
    </row>
    <row r="220" spans="1:15" x14ac:dyDescent="0.25">
      <c r="A220" t="s">
        <v>1140</v>
      </c>
      <c r="B220" s="6">
        <v>44239</v>
      </c>
      <c r="C220" t="s">
        <v>1141</v>
      </c>
      <c r="D220" t="s">
        <v>210</v>
      </c>
      <c r="E220" t="s">
        <v>4472</v>
      </c>
      <c r="F220">
        <v>2</v>
      </c>
      <c r="G220" t="s">
        <v>6193</v>
      </c>
      <c r="H220">
        <v>33.46</v>
      </c>
      <c r="I220">
        <v>66.930000000000007</v>
      </c>
      <c r="J220" t="s">
        <v>1940</v>
      </c>
      <c r="K220" t="s">
        <v>1950</v>
      </c>
      <c r="L220" t="s">
        <v>6190</v>
      </c>
      <c r="M220">
        <v>2.5</v>
      </c>
      <c r="N220">
        <v>2021</v>
      </c>
      <c r="O220">
        <f>_xlfn.XLOOKUP(OrderData_1[[#This Row],[Coffee Type]],products!B:B,products!G:G)</f>
        <v>0.61814999999999998</v>
      </c>
    </row>
    <row r="221" spans="1:15" x14ac:dyDescent="0.25">
      <c r="A221" t="s">
        <v>1312</v>
      </c>
      <c r="B221" s="6">
        <v>44551</v>
      </c>
      <c r="C221" t="s">
        <v>1313</v>
      </c>
      <c r="D221" t="s">
        <v>210</v>
      </c>
      <c r="E221" t="s">
        <v>4856</v>
      </c>
      <c r="F221">
        <v>2</v>
      </c>
      <c r="G221" t="s">
        <v>6193</v>
      </c>
      <c r="H221">
        <v>33.46</v>
      </c>
      <c r="I221">
        <v>66.930000000000007</v>
      </c>
      <c r="J221" t="s">
        <v>1940</v>
      </c>
      <c r="K221" t="s">
        <v>1950</v>
      </c>
      <c r="L221" t="s">
        <v>6190</v>
      </c>
      <c r="M221">
        <v>2.5</v>
      </c>
      <c r="N221">
        <v>2021</v>
      </c>
      <c r="O221">
        <f>_xlfn.XLOOKUP(OrderData_1[[#This Row],[Coffee Type]],products!B:B,products!G:G)</f>
        <v>0.61814999999999998</v>
      </c>
    </row>
    <row r="222" spans="1:15" x14ac:dyDescent="0.25">
      <c r="A222" t="s">
        <v>900</v>
      </c>
      <c r="B222" s="6">
        <v>43784</v>
      </c>
      <c r="C222" t="s">
        <v>901</v>
      </c>
      <c r="D222" t="s">
        <v>210</v>
      </c>
      <c r="E222" t="s">
        <v>3919</v>
      </c>
      <c r="F222">
        <v>2</v>
      </c>
      <c r="G222" t="s">
        <v>6193</v>
      </c>
      <c r="H222">
        <v>33.46</v>
      </c>
      <c r="I222">
        <v>66.930000000000007</v>
      </c>
      <c r="J222" t="s">
        <v>1948</v>
      </c>
      <c r="K222" t="s">
        <v>1941</v>
      </c>
      <c r="L222" t="s">
        <v>6190</v>
      </c>
      <c r="M222">
        <v>2.5</v>
      </c>
      <c r="N222">
        <v>2019</v>
      </c>
      <c r="O222">
        <f>_xlfn.XLOOKUP(OrderData_1[[#This Row],[Coffee Type]],products!B:B,products!G:G)</f>
        <v>0.61814999999999998</v>
      </c>
    </row>
    <row r="223" spans="1:15" x14ac:dyDescent="0.25">
      <c r="A223" t="s">
        <v>1350</v>
      </c>
      <c r="B223" s="6">
        <v>43579</v>
      </c>
      <c r="C223" t="s">
        <v>1351</v>
      </c>
      <c r="D223" t="s">
        <v>19</v>
      </c>
      <c r="E223" t="s">
        <v>4933</v>
      </c>
      <c r="F223">
        <v>5</v>
      </c>
      <c r="G223" t="s">
        <v>6188</v>
      </c>
      <c r="H223">
        <v>12.95</v>
      </c>
      <c r="I223">
        <v>64.75</v>
      </c>
      <c r="J223" t="s">
        <v>1948</v>
      </c>
      <c r="K223" t="s">
        <v>1950</v>
      </c>
      <c r="L223" t="s">
        <v>6189</v>
      </c>
      <c r="M223">
        <v>1</v>
      </c>
      <c r="N223">
        <v>2019</v>
      </c>
      <c r="O223">
        <f>_xlfn.XLOOKUP(OrderData_1[[#This Row],[Coffee Type]],products!B:B,products!G:G)</f>
        <v>0.34964999999999996</v>
      </c>
    </row>
    <row r="224" spans="1:15" x14ac:dyDescent="0.25">
      <c r="A224" t="s">
        <v>1281</v>
      </c>
      <c r="B224" s="6">
        <v>43892</v>
      </c>
      <c r="C224" t="s">
        <v>1282</v>
      </c>
      <c r="D224" t="s">
        <v>145</v>
      </c>
      <c r="E224" t="s">
        <v>4787</v>
      </c>
      <c r="F224">
        <v>4</v>
      </c>
      <c r="G224" t="s">
        <v>6193</v>
      </c>
      <c r="H224">
        <v>15.85</v>
      </c>
      <c r="I224">
        <v>63.4</v>
      </c>
      <c r="J224" t="s">
        <v>1948</v>
      </c>
      <c r="K224" t="s">
        <v>1950</v>
      </c>
      <c r="L224" t="s">
        <v>6189</v>
      </c>
      <c r="M224">
        <v>1</v>
      </c>
      <c r="N224">
        <v>2020</v>
      </c>
      <c r="O224">
        <f>_xlfn.XLOOKUP(OrderData_1[[#This Row],[Coffee Type]],products!B:B,products!G:G)</f>
        <v>0.61814999999999998</v>
      </c>
    </row>
    <row r="225" spans="1:15" x14ac:dyDescent="0.25">
      <c r="A225" t="s">
        <v>814</v>
      </c>
      <c r="B225" s="6">
        <v>44332</v>
      </c>
      <c r="C225" t="s">
        <v>815</v>
      </c>
      <c r="D225" t="s">
        <v>145</v>
      </c>
      <c r="E225" t="s">
        <v>3728</v>
      </c>
      <c r="F225">
        <v>4</v>
      </c>
      <c r="G225" t="s">
        <v>6193</v>
      </c>
      <c r="H225">
        <v>15.85</v>
      </c>
      <c r="I225">
        <v>63.4</v>
      </c>
      <c r="J225" t="s">
        <v>1940</v>
      </c>
      <c r="K225" t="s">
        <v>1950</v>
      </c>
      <c r="L225" t="s">
        <v>6189</v>
      </c>
      <c r="M225">
        <v>1</v>
      </c>
      <c r="N225">
        <v>2021</v>
      </c>
      <c r="O225">
        <f>_xlfn.XLOOKUP(OrderData_1[[#This Row],[Coffee Type]],products!B:B,products!G:G)</f>
        <v>0.61814999999999998</v>
      </c>
    </row>
    <row r="226" spans="1:15" x14ac:dyDescent="0.25">
      <c r="A226" t="s">
        <v>1073</v>
      </c>
      <c r="B226" s="6">
        <v>43584</v>
      </c>
      <c r="C226" t="s">
        <v>1074</v>
      </c>
      <c r="D226" t="s">
        <v>145</v>
      </c>
      <c r="E226" t="s">
        <v>4327</v>
      </c>
      <c r="F226">
        <v>4</v>
      </c>
      <c r="G226" t="s">
        <v>6193</v>
      </c>
      <c r="H226">
        <v>15.85</v>
      </c>
      <c r="I226">
        <v>63.4</v>
      </c>
      <c r="J226" t="s">
        <v>1940</v>
      </c>
      <c r="K226" t="s">
        <v>1941</v>
      </c>
      <c r="L226" t="s">
        <v>6189</v>
      </c>
      <c r="M226">
        <v>1</v>
      </c>
      <c r="N226">
        <v>2019</v>
      </c>
      <c r="O226">
        <f>_xlfn.XLOOKUP(OrderData_1[[#This Row],[Coffee Type]],products!B:B,products!G:G)</f>
        <v>0.61814999999999998</v>
      </c>
    </row>
    <row r="227" spans="1:15" x14ac:dyDescent="0.25">
      <c r="A227" t="s">
        <v>753</v>
      </c>
      <c r="B227" s="6">
        <v>44692</v>
      </c>
      <c r="C227" t="s">
        <v>754</v>
      </c>
      <c r="D227" t="s">
        <v>125</v>
      </c>
      <c r="E227" t="s">
        <v>3594</v>
      </c>
      <c r="F227">
        <v>2</v>
      </c>
      <c r="G227" t="s">
        <v>6194</v>
      </c>
      <c r="H227">
        <v>31.62</v>
      </c>
      <c r="I227">
        <v>63.25</v>
      </c>
      <c r="J227" t="s">
        <v>1940</v>
      </c>
      <c r="K227" t="s">
        <v>1950</v>
      </c>
      <c r="L227" t="s">
        <v>6190</v>
      </c>
      <c r="M227">
        <v>2.5</v>
      </c>
      <c r="N227">
        <v>2022</v>
      </c>
      <c r="O227">
        <f>_xlfn.XLOOKUP(OrderData_1[[#This Row],[Coffee Type]],products!B:B,products!G:G)</f>
        <v>0.49004999999999999</v>
      </c>
    </row>
    <row r="228" spans="1:15" x14ac:dyDescent="0.25">
      <c r="A228" t="s">
        <v>1167</v>
      </c>
      <c r="B228" s="6">
        <v>43950</v>
      </c>
      <c r="C228" t="s">
        <v>1168</v>
      </c>
      <c r="D228" t="s">
        <v>125</v>
      </c>
      <c r="E228" t="s">
        <v>4535</v>
      </c>
      <c r="F228">
        <v>2</v>
      </c>
      <c r="G228" t="s">
        <v>6194</v>
      </c>
      <c r="H228">
        <v>31.62</v>
      </c>
      <c r="I228">
        <v>63.25</v>
      </c>
      <c r="J228" t="s">
        <v>1940</v>
      </c>
      <c r="K228" t="s">
        <v>1941</v>
      </c>
      <c r="L228" t="s">
        <v>6190</v>
      </c>
      <c r="M228">
        <v>2.5</v>
      </c>
      <c r="N228">
        <v>2020</v>
      </c>
      <c r="O228">
        <f>_xlfn.XLOOKUP(OrderData_1[[#This Row],[Coffee Type]],products!B:B,products!G:G)</f>
        <v>0.49004999999999999</v>
      </c>
    </row>
    <row r="229" spans="1:15" x14ac:dyDescent="0.25">
      <c r="A229" t="s">
        <v>382</v>
      </c>
      <c r="B229" s="6">
        <v>43544</v>
      </c>
      <c r="C229" t="s">
        <v>383</v>
      </c>
      <c r="D229" t="s">
        <v>125</v>
      </c>
      <c r="E229" t="s">
        <v>2731</v>
      </c>
      <c r="F229">
        <v>2</v>
      </c>
      <c r="G229" t="s">
        <v>6194</v>
      </c>
      <c r="H229">
        <v>31.62</v>
      </c>
      <c r="I229">
        <v>63.25</v>
      </c>
      <c r="J229" t="s">
        <v>1940</v>
      </c>
      <c r="K229" t="s">
        <v>1941</v>
      </c>
      <c r="L229" t="s">
        <v>6190</v>
      </c>
      <c r="M229">
        <v>2.5</v>
      </c>
      <c r="N229">
        <v>2019</v>
      </c>
      <c r="O229">
        <f>_xlfn.XLOOKUP(OrderData_1[[#This Row],[Coffee Type]],products!B:B,products!G:G)</f>
        <v>0.49004999999999999</v>
      </c>
    </row>
    <row r="230" spans="1:15" x14ac:dyDescent="0.25">
      <c r="A230" t="s">
        <v>1232</v>
      </c>
      <c r="B230" s="6">
        <v>44010</v>
      </c>
      <c r="C230" t="s">
        <v>1233</v>
      </c>
      <c r="D230" t="s">
        <v>125</v>
      </c>
      <c r="E230" t="s">
        <v>4668</v>
      </c>
      <c r="F230">
        <v>2</v>
      </c>
      <c r="G230" t="s">
        <v>6194</v>
      </c>
      <c r="H230">
        <v>31.62</v>
      </c>
      <c r="I230">
        <v>63.25</v>
      </c>
      <c r="J230" t="s">
        <v>1948</v>
      </c>
      <c r="K230" t="s">
        <v>1941</v>
      </c>
      <c r="L230" t="s">
        <v>6190</v>
      </c>
      <c r="M230">
        <v>2.5</v>
      </c>
      <c r="N230">
        <v>2020</v>
      </c>
      <c r="O230">
        <f>_xlfn.XLOOKUP(OrderData_1[[#This Row],[Coffee Type]],products!B:B,products!G:G)</f>
        <v>0.49004999999999999</v>
      </c>
    </row>
    <row r="231" spans="1:15" x14ac:dyDescent="0.25">
      <c r="A231" t="s">
        <v>1238</v>
      </c>
      <c r="B231" s="6">
        <v>44682</v>
      </c>
      <c r="C231" t="s">
        <v>1239</v>
      </c>
      <c r="D231" t="s">
        <v>125</v>
      </c>
      <c r="E231" t="s">
        <v>4681</v>
      </c>
      <c r="F231">
        <v>2</v>
      </c>
      <c r="G231" t="s">
        <v>6194</v>
      </c>
      <c r="H231">
        <v>31.62</v>
      </c>
      <c r="I231">
        <v>63.25</v>
      </c>
      <c r="J231" t="s">
        <v>1940</v>
      </c>
      <c r="K231" t="s">
        <v>1941</v>
      </c>
      <c r="L231" t="s">
        <v>6190</v>
      </c>
      <c r="M231">
        <v>2.5</v>
      </c>
      <c r="N231">
        <v>2022</v>
      </c>
      <c r="O231">
        <f>_xlfn.XLOOKUP(OrderData_1[[#This Row],[Coffee Type]],products!B:B,products!G:G)</f>
        <v>0.49004999999999999</v>
      </c>
    </row>
    <row r="232" spans="1:15" x14ac:dyDescent="0.25">
      <c r="A232" t="s">
        <v>390</v>
      </c>
      <c r="B232" s="6">
        <v>44296</v>
      </c>
      <c r="C232" t="s">
        <v>391</v>
      </c>
      <c r="D232" t="s">
        <v>125</v>
      </c>
      <c r="E232" t="s">
        <v>2748</v>
      </c>
      <c r="F232">
        <v>2</v>
      </c>
      <c r="G232" t="s">
        <v>6194</v>
      </c>
      <c r="H232">
        <v>31.62</v>
      </c>
      <c r="I232">
        <v>63.25</v>
      </c>
      <c r="J232" t="s">
        <v>1940</v>
      </c>
      <c r="K232" t="s">
        <v>1941</v>
      </c>
      <c r="L232" t="s">
        <v>6190</v>
      </c>
      <c r="M232">
        <v>2.5</v>
      </c>
      <c r="N232">
        <v>2021</v>
      </c>
      <c r="O232">
        <f>_xlfn.XLOOKUP(OrderData_1[[#This Row],[Coffee Type]],products!B:B,products!G:G)</f>
        <v>0.49004999999999999</v>
      </c>
    </row>
    <row r="233" spans="1:15" x14ac:dyDescent="0.25">
      <c r="A233" t="s">
        <v>123</v>
      </c>
      <c r="B233" s="6">
        <v>43776</v>
      </c>
      <c r="C233" t="s">
        <v>124</v>
      </c>
      <c r="D233" t="s">
        <v>125</v>
      </c>
      <c r="E233" t="s">
        <v>2168</v>
      </c>
      <c r="F233">
        <v>2</v>
      </c>
      <c r="G233" t="s">
        <v>6194</v>
      </c>
      <c r="H233">
        <v>31.62</v>
      </c>
      <c r="I233">
        <v>63.25</v>
      </c>
      <c r="J233" t="s">
        <v>1940</v>
      </c>
      <c r="K233" t="s">
        <v>1941</v>
      </c>
      <c r="L233" t="s">
        <v>6190</v>
      </c>
      <c r="M233">
        <v>2.5</v>
      </c>
      <c r="N233">
        <v>2019</v>
      </c>
      <c r="O233">
        <f>_xlfn.XLOOKUP(OrderData_1[[#This Row],[Coffee Type]],products!B:B,products!G:G)</f>
        <v>0.49004999999999999</v>
      </c>
    </row>
    <row r="234" spans="1:15" x14ac:dyDescent="0.25">
      <c r="A234" t="s">
        <v>1803</v>
      </c>
      <c r="B234" s="6">
        <v>44754</v>
      </c>
      <c r="C234" t="s">
        <v>1804</v>
      </c>
      <c r="D234" t="s">
        <v>125</v>
      </c>
      <c r="E234" t="s">
        <v>5895</v>
      </c>
      <c r="F234">
        <v>2</v>
      </c>
      <c r="G234" t="s">
        <v>6194</v>
      </c>
      <c r="H234">
        <v>31.62</v>
      </c>
      <c r="I234">
        <v>63.25</v>
      </c>
      <c r="J234" t="s">
        <v>1940</v>
      </c>
      <c r="K234" t="s">
        <v>1941</v>
      </c>
      <c r="L234" t="s">
        <v>6190</v>
      </c>
      <c r="M234">
        <v>2.5</v>
      </c>
      <c r="N234">
        <v>2022</v>
      </c>
      <c r="O234">
        <f>_xlfn.XLOOKUP(OrderData_1[[#This Row],[Coffee Type]],products!B:B,products!G:G)</f>
        <v>0.49004999999999999</v>
      </c>
    </row>
    <row r="235" spans="1:15" x14ac:dyDescent="0.25">
      <c r="A235" t="s">
        <v>1418</v>
      </c>
      <c r="B235" s="6">
        <v>44470</v>
      </c>
      <c r="C235" t="s">
        <v>1419</v>
      </c>
      <c r="D235" t="s">
        <v>125</v>
      </c>
      <c r="E235" t="s">
        <v>5070</v>
      </c>
      <c r="F235">
        <v>2</v>
      </c>
      <c r="G235" t="s">
        <v>6194</v>
      </c>
      <c r="H235">
        <v>31.62</v>
      </c>
      <c r="I235">
        <v>63.25</v>
      </c>
      <c r="J235" t="s">
        <v>1940</v>
      </c>
      <c r="K235" t="s">
        <v>1950</v>
      </c>
      <c r="L235" t="s">
        <v>6190</v>
      </c>
      <c r="M235">
        <v>2.5</v>
      </c>
      <c r="N235">
        <v>2021</v>
      </c>
      <c r="O235">
        <f>_xlfn.XLOOKUP(OrderData_1[[#This Row],[Coffee Type]],products!B:B,products!G:G)</f>
        <v>0.49004999999999999</v>
      </c>
    </row>
    <row r="236" spans="1:15" x14ac:dyDescent="0.25">
      <c r="A236" t="s">
        <v>354</v>
      </c>
      <c r="B236" s="6">
        <v>44374</v>
      </c>
      <c r="C236" t="s">
        <v>355</v>
      </c>
      <c r="D236" t="s">
        <v>48</v>
      </c>
      <c r="E236" t="s">
        <v>2668</v>
      </c>
      <c r="F236">
        <v>3</v>
      </c>
      <c r="G236" t="s">
        <v>6192</v>
      </c>
      <c r="H236">
        <v>20.58</v>
      </c>
      <c r="I236">
        <v>61.76</v>
      </c>
      <c r="J236" t="s">
        <v>1948</v>
      </c>
      <c r="K236" t="s">
        <v>1950</v>
      </c>
      <c r="L236" t="s">
        <v>6191</v>
      </c>
      <c r="M236">
        <v>2.5</v>
      </c>
      <c r="N236">
        <v>2021</v>
      </c>
      <c r="O236">
        <f>_xlfn.XLOOKUP(OrderData_1[[#This Row],[Coffee Type]],products!B:B,products!G:G)</f>
        <v>0.21509999999999996</v>
      </c>
    </row>
    <row r="237" spans="1:15" x14ac:dyDescent="0.25">
      <c r="A237" t="s">
        <v>1151</v>
      </c>
      <c r="B237" s="6">
        <v>44382</v>
      </c>
      <c r="C237" t="s">
        <v>1152</v>
      </c>
      <c r="D237" t="s">
        <v>258</v>
      </c>
      <c r="E237" t="s">
        <v>4504</v>
      </c>
      <c r="F237">
        <v>5</v>
      </c>
      <c r="G237" t="s">
        <v>6194</v>
      </c>
      <c r="H237">
        <v>12.15</v>
      </c>
      <c r="I237">
        <v>60.75</v>
      </c>
      <c r="J237" t="s">
        <v>1940</v>
      </c>
      <c r="K237" t="s">
        <v>1950</v>
      </c>
      <c r="L237" t="s">
        <v>6191</v>
      </c>
      <c r="M237">
        <v>1</v>
      </c>
      <c r="N237">
        <v>2021</v>
      </c>
      <c r="O237">
        <f>_xlfn.XLOOKUP(OrderData_1[[#This Row],[Coffee Type]],products!B:B,products!G:G)</f>
        <v>0.49004999999999999</v>
      </c>
    </row>
    <row r="238" spans="1:15" x14ac:dyDescent="0.25">
      <c r="A238" t="s">
        <v>1890</v>
      </c>
      <c r="B238" s="6">
        <v>44026</v>
      </c>
      <c r="C238" t="s">
        <v>1891</v>
      </c>
      <c r="D238" t="s">
        <v>202</v>
      </c>
      <c r="E238" t="s">
        <v>6094</v>
      </c>
      <c r="F238">
        <v>5</v>
      </c>
      <c r="G238" t="s">
        <v>6192</v>
      </c>
      <c r="H238">
        <v>11.95</v>
      </c>
      <c r="I238">
        <v>59.75</v>
      </c>
      <c r="J238" t="s">
        <v>1940</v>
      </c>
      <c r="K238" t="s">
        <v>1950</v>
      </c>
      <c r="L238" t="s">
        <v>6189</v>
      </c>
      <c r="M238">
        <v>1</v>
      </c>
      <c r="N238">
        <v>2020</v>
      </c>
      <c r="O238">
        <f>_xlfn.XLOOKUP(OrderData_1[[#This Row],[Coffee Type]],products!B:B,products!G:G)</f>
        <v>0.21509999999999996</v>
      </c>
    </row>
    <row r="239" spans="1:15" x14ac:dyDescent="0.25">
      <c r="A239" t="s">
        <v>691</v>
      </c>
      <c r="B239" s="6">
        <v>43742</v>
      </c>
      <c r="C239" t="s">
        <v>692</v>
      </c>
      <c r="D239" t="s">
        <v>202</v>
      </c>
      <c r="E239" t="s">
        <v>3450</v>
      </c>
      <c r="F239">
        <v>5</v>
      </c>
      <c r="G239" t="s">
        <v>6192</v>
      </c>
      <c r="H239">
        <v>11.95</v>
      </c>
      <c r="I239">
        <v>59.75</v>
      </c>
      <c r="J239" t="s">
        <v>1940</v>
      </c>
      <c r="K239" t="s">
        <v>1950</v>
      </c>
      <c r="L239" t="s">
        <v>6189</v>
      </c>
      <c r="M239">
        <v>1</v>
      </c>
      <c r="N239">
        <v>2019</v>
      </c>
      <c r="O239">
        <f>_xlfn.XLOOKUP(OrderData_1[[#This Row],[Coffee Type]],products!B:B,products!G:G)</f>
        <v>0.21509999999999996</v>
      </c>
    </row>
    <row r="240" spans="1:15" x14ac:dyDescent="0.25">
      <c r="A240" t="s">
        <v>710</v>
      </c>
      <c r="B240" s="6">
        <v>43849</v>
      </c>
      <c r="C240" t="s">
        <v>711</v>
      </c>
      <c r="D240" t="s">
        <v>202</v>
      </c>
      <c r="E240" t="s">
        <v>3497</v>
      </c>
      <c r="F240">
        <v>5</v>
      </c>
      <c r="G240" t="s">
        <v>6192</v>
      </c>
      <c r="H240">
        <v>11.95</v>
      </c>
      <c r="I240">
        <v>59.75</v>
      </c>
      <c r="J240" t="s">
        <v>1940</v>
      </c>
      <c r="K240" t="s">
        <v>1950</v>
      </c>
      <c r="L240" t="s">
        <v>6189</v>
      </c>
      <c r="M240">
        <v>1</v>
      </c>
      <c r="N240">
        <v>2020</v>
      </c>
      <c r="O240">
        <f>_xlfn.XLOOKUP(OrderData_1[[#This Row],[Coffee Type]],products!B:B,products!G:G)</f>
        <v>0.21509999999999996</v>
      </c>
    </row>
    <row r="241" spans="1:15" x14ac:dyDescent="0.25">
      <c r="A241" t="s">
        <v>556</v>
      </c>
      <c r="B241" s="6">
        <v>44683</v>
      </c>
      <c r="C241" t="s">
        <v>557</v>
      </c>
      <c r="D241" t="s">
        <v>202</v>
      </c>
      <c r="E241" t="s">
        <v>3151</v>
      </c>
      <c r="F241">
        <v>5</v>
      </c>
      <c r="G241" t="s">
        <v>6192</v>
      </c>
      <c r="H241">
        <v>11.95</v>
      </c>
      <c r="I241">
        <v>59.75</v>
      </c>
      <c r="J241" t="s">
        <v>1948</v>
      </c>
      <c r="K241" t="s">
        <v>1941</v>
      </c>
      <c r="L241" t="s">
        <v>6189</v>
      </c>
      <c r="M241">
        <v>1</v>
      </c>
      <c r="N241">
        <v>2022</v>
      </c>
      <c r="O241">
        <f>_xlfn.XLOOKUP(OrderData_1[[#This Row],[Coffee Type]],products!B:B,products!G:G)</f>
        <v>0.21509999999999996</v>
      </c>
    </row>
    <row r="242" spans="1:15" x14ac:dyDescent="0.25">
      <c r="A242" t="s">
        <v>550</v>
      </c>
      <c r="B242" s="6">
        <v>43538</v>
      </c>
      <c r="C242" t="s">
        <v>551</v>
      </c>
      <c r="D242" t="s">
        <v>202</v>
      </c>
      <c r="E242" t="s">
        <v>3138</v>
      </c>
      <c r="F242">
        <v>5</v>
      </c>
      <c r="G242" t="s">
        <v>6192</v>
      </c>
      <c r="H242">
        <v>11.95</v>
      </c>
      <c r="I242">
        <v>59.75</v>
      </c>
      <c r="J242" t="s">
        <v>1940</v>
      </c>
      <c r="K242" t="s">
        <v>1941</v>
      </c>
      <c r="L242" t="s">
        <v>6189</v>
      </c>
      <c r="M242">
        <v>1</v>
      </c>
      <c r="N242">
        <v>2019</v>
      </c>
      <c r="O242">
        <f>_xlfn.XLOOKUP(OrderData_1[[#This Row],[Coffee Type]],products!B:B,products!G:G)</f>
        <v>0.21509999999999996</v>
      </c>
    </row>
    <row r="243" spans="1:15" x14ac:dyDescent="0.25">
      <c r="A243" t="s">
        <v>867</v>
      </c>
      <c r="B243" s="6">
        <v>43759</v>
      </c>
      <c r="C243" t="s">
        <v>868</v>
      </c>
      <c r="D243" t="s">
        <v>202</v>
      </c>
      <c r="E243" t="s">
        <v>3843</v>
      </c>
      <c r="F243">
        <v>5</v>
      </c>
      <c r="G243" t="s">
        <v>6192</v>
      </c>
      <c r="H243">
        <v>11.95</v>
      </c>
      <c r="I243">
        <v>59.75</v>
      </c>
      <c r="J243" t="s">
        <v>1940</v>
      </c>
      <c r="K243" t="s">
        <v>1950</v>
      </c>
      <c r="L243" t="s">
        <v>6189</v>
      </c>
      <c r="M243">
        <v>1</v>
      </c>
      <c r="N243">
        <v>2019</v>
      </c>
      <c r="O243">
        <f>_xlfn.XLOOKUP(OrderData_1[[#This Row],[Coffee Type]],products!B:B,products!G:G)</f>
        <v>0.21509999999999996</v>
      </c>
    </row>
    <row r="244" spans="1:15" x14ac:dyDescent="0.25">
      <c r="A244" t="s">
        <v>1316</v>
      </c>
      <c r="B244" s="6">
        <v>44495</v>
      </c>
      <c r="C244" t="s">
        <v>1317</v>
      </c>
      <c r="D244" t="s">
        <v>202</v>
      </c>
      <c r="E244" t="s">
        <v>4866</v>
      </c>
      <c r="F244">
        <v>5</v>
      </c>
      <c r="G244" t="s">
        <v>6192</v>
      </c>
      <c r="H244">
        <v>11.95</v>
      </c>
      <c r="I244">
        <v>59.75</v>
      </c>
      <c r="J244" t="s">
        <v>1940</v>
      </c>
      <c r="K244" t="s">
        <v>1950</v>
      </c>
      <c r="L244" t="s">
        <v>6189</v>
      </c>
      <c r="M244">
        <v>1</v>
      </c>
      <c r="N244">
        <v>2021</v>
      </c>
      <c r="O244">
        <f>_xlfn.XLOOKUP(OrderData_1[[#This Row],[Coffee Type]],products!B:B,products!G:G)</f>
        <v>0.21509999999999996</v>
      </c>
    </row>
    <row r="245" spans="1:15" x14ac:dyDescent="0.25">
      <c r="A245" t="s">
        <v>1766</v>
      </c>
      <c r="B245" s="6">
        <v>43836</v>
      </c>
      <c r="C245" t="s">
        <v>1767</v>
      </c>
      <c r="D245" t="s">
        <v>202</v>
      </c>
      <c r="E245" t="s">
        <v>5819</v>
      </c>
      <c r="F245">
        <v>5</v>
      </c>
      <c r="G245" t="s">
        <v>6192</v>
      </c>
      <c r="H245">
        <v>11.95</v>
      </c>
      <c r="I245">
        <v>59.75</v>
      </c>
      <c r="J245" t="s">
        <v>1940</v>
      </c>
      <c r="K245" t="s">
        <v>1950</v>
      </c>
      <c r="L245" t="s">
        <v>6189</v>
      </c>
      <c r="M245">
        <v>1</v>
      </c>
      <c r="N245">
        <v>2020</v>
      </c>
      <c r="O245">
        <f>_xlfn.XLOOKUP(OrderData_1[[#This Row],[Coffee Type]],products!B:B,products!G:G)</f>
        <v>0.21509999999999996</v>
      </c>
    </row>
    <row r="246" spans="1:15" x14ac:dyDescent="0.25">
      <c r="A246" t="s">
        <v>1054</v>
      </c>
      <c r="B246" s="6">
        <v>44663</v>
      </c>
      <c r="C246" t="s">
        <v>1055</v>
      </c>
      <c r="D246" t="s">
        <v>15</v>
      </c>
      <c r="E246" t="s">
        <v>4289</v>
      </c>
      <c r="F246">
        <v>6</v>
      </c>
      <c r="G246" t="s">
        <v>6192</v>
      </c>
      <c r="H246">
        <v>9.9499999999999993</v>
      </c>
      <c r="I246">
        <v>59.7</v>
      </c>
      <c r="J246" t="s">
        <v>1940</v>
      </c>
      <c r="K246" t="s">
        <v>1950</v>
      </c>
      <c r="L246" t="s">
        <v>6190</v>
      </c>
      <c r="M246">
        <v>1</v>
      </c>
      <c r="N246">
        <v>2022</v>
      </c>
      <c r="O246">
        <f>_xlfn.XLOOKUP(OrderData_1[[#This Row],[Coffee Type]],products!B:B,products!G:G)</f>
        <v>0.21509999999999996</v>
      </c>
    </row>
    <row r="247" spans="1:15" x14ac:dyDescent="0.25">
      <c r="A247" t="s">
        <v>1052</v>
      </c>
      <c r="B247" s="6">
        <v>43475</v>
      </c>
      <c r="C247" t="s">
        <v>1053</v>
      </c>
      <c r="D247" t="s">
        <v>15</v>
      </c>
      <c r="E247" t="s">
        <v>4285</v>
      </c>
      <c r="F247">
        <v>6</v>
      </c>
      <c r="G247" t="s">
        <v>6192</v>
      </c>
      <c r="H247">
        <v>9.9499999999999993</v>
      </c>
      <c r="I247">
        <v>59.7</v>
      </c>
      <c r="J247" t="s">
        <v>1940</v>
      </c>
      <c r="K247" t="s">
        <v>1950</v>
      </c>
      <c r="L247" t="s">
        <v>6190</v>
      </c>
      <c r="M247">
        <v>1</v>
      </c>
      <c r="N247">
        <v>2019</v>
      </c>
      <c r="O247">
        <f>_xlfn.XLOOKUP(OrderData_1[[#This Row],[Coffee Type]],products!B:B,products!G:G)</f>
        <v>0.21509999999999996</v>
      </c>
    </row>
    <row r="248" spans="1:15" x14ac:dyDescent="0.25">
      <c r="A248" t="s">
        <v>1624</v>
      </c>
      <c r="B248" s="6">
        <v>44274</v>
      </c>
      <c r="C248" t="s">
        <v>1625</v>
      </c>
      <c r="D248" t="s">
        <v>15</v>
      </c>
      <c r="E248" t="s">
        <v>5514</v>
      </c>
      <c r="F248">
        <v>6</v>
      </c>
      <c r="G248" t="s">
        <v>6192</v>
      </c>
      <c r="H248">
        <v>9.9499999999999993</v>
      </c>
      <c r="I248">
        <v>59.7</v>
      </c>
      <c r="J248" t="s">
        <v>1940</v>
      </c>
      <c r="K248" t="s">
        <v>1950</v>
      </c>
      <c r="L248" t="s">
        <v>6190</v>
      </c>
      <c r="M248">
        <v>1</v>
      </c>
      <c r="N248">
        <v>2021</v>
      </c>
      <c r="O248">
        <f>_xlfn.XLOOKUP(OrderData_1[[#This Row],[Coffee Type]],products!B:B,products!G:G)</f>
        <v>0.21509999999999996</v>
      </c>
    </row>
    <row r="249" spans="1:15" x14ac:dyDescent="0.25">
      <c r="A249" t="s">
        <v>1500</v>
      </c>
      <c r="B249" s="6">
        <v>43667</v>
      </c>
      <c r="C249" t="s">
        <v>1501</v>
      </c>
      <c r="D249" t="s">
        <v>15</v>
      </c>
      <c r="E249" t="s">
        <v>5241</v>
      </c>
      <c r="F249">
        <v>6</v>
      </c>
      <c r="G249" t="s">
        <v>6192</v>
      </c>
      <c r="H249">
        <v>9.9499999999999993</v>
      </c>
      <c r="I249">
        <v>59.7</v>
      </c>
      <c r="J249" t="s">
        <v>1940</v>
      </c>
      <c r="K249" t="s">
        <v>1941</v>
      </c>
      <c r="L249" t="s">
        <v>6190</v>
      </c>
      <c r="M249">
        <v>1</v>
      </c>
      <c r="N249">
        <v>2019</v>
      </c>
      <c r="O249">
        <f>_xlfn.XLOOKUP(OrderData_1[[#This Row],[Coffee Type]],products!B:B,products!G:G)</f>
        <v>0.21509999999999996</v>
      </c>
    </row>
    <row r="250" spans="1:15" x14ac:dyDescent="0.25">
      <c r="A250" t="s">
        <v>105</v>
      </c>
      <c r="B250" s="6">
        <v>44524</v>
      </c>
      <c r="C250" t="s">
        <v>106</v>
      </c>
      <c r="D250" t="s">
        <v>15</v>
      </c>
      <c r="E250" t="s">
        <v>2137</v>
      </c>
      <c r="F250">
        <v>6</v>
      </c>
      <c r="G250" t="s">
        <v>6192</v>
      </c>
      <c r="H250">
        <v>9.9499999999999993</v>
      </c>
      <c r="I250">
        <v>59.7</v>
      </c>
      <c r="J250" t="s">
        <v>1940</v>
      </c>
      <c r="K250" t="s">
        <v>1941</v>
      </c>
      <c r="L250" t="s">
        <v>6190</v>
      </c>
      <c r="M250">
        <v>1</v>
      </c>
      <c r="N250">
        <v>2021</v>
      </c>
      <c r="O250">
        <f>_xlfn.XLOOKUP(OrderData_1[[#This Row],[Coffee Type]],products!B:B,products!G:G)</f>
        <v>0.21509999999999996</v>
      </c>
    </row>
    <row r="251" spans="1:15" x14ac:dyDescent="0.25">
      <c r="A251" t="s">
        <v>1309</v>
      </c>
      <c r="B251" s="6">
        <v>44451</v>
      </c>
      <c r="C251" t="s">
        <v>1310</v>
      </c>
      <c r="D251" t="s">
        <v>40</v>
      </c>
      <c r="E251" t="s">
        <v>4847</v>
      </c>
      <c r="F251">
        <v>6</v>
      </c>
      <c r="G251" t="s">
        <v>6188</v>
      </c>
      <c r="H251">
        <v>9.9499999999999993</v>
      </c>
      <c r="I251">
        <v>59.7</v>
      </c>
      <c r="J251" t="s">
        <v>1948</v>
      </c>
      <c r="K251" t="s">
        <v>1950</v>
      </c>
      <c r="L251" t="s">
        <v>6191</v>
      </c>
      <c r="M251">
        <v>1</v>
      </c>
      <c r="N251">
        <v>2021</v>
      </c>
      <c r="O251">
        <f>_xlfn.XLOOKUP(OrderData_1[[#This Row],[Coffee Type]],products!B:B,products!G:G)</f>
        <v>0.34964999999999996</v>
      </c>
    </row>
    <row r="252" spans="1:15" x14ac:dyDescent="0.25">
      <c r="A252" t="s">
        <v>176</v>
      </c>
      <c r="B252" s="6">
        <v>43795</v>
      </c>
      <c r="C252" t="s">
        <v>177</v>
      </c>
      <c r="D252" t="s">
        <v>15</v>
      </c>
      <c r="E252" t="s">
        <v>2276</v>
      </c>
      <c r="F252">
        <v>6</v>
      </c>
      <c r="G252" t="s">
        <v>6192</v>
      </c>
      <c r="H252">
        <v>9.9499999999999993</v>
      </c>
      <c r="I252">
        <v>59.7</v>
      </c>
      <c r="J252" t="s">
        <v>2115</v>
      </c>
      <c r="K252" t="s">
        <v>1941</v>
      </c>
      <c r="L252" t="s">
        <v>6190</v>
      </c>
      <c r="M252">
        <v>1</v>
      </c>
      <c r="N252">
        <v>2019</v>
      </c>
      <c r="O252">
        <f>_xlfn.XLOOKUP(OrderData_1[[#This Row],[Coffee Type]],products!B:B,products!G:G)</f>
        <v>0.21509999999999996</v>
      </c>
    </row>
    <row r="253" spans="1:15" x14ac:dyDescent="0.25">
      <c r="A253" t="s">
        <v>430</v>
      </c>
      <c r="B253" s="6">
        <v>44339</v>
      </c>
      <c r="C253" t="s">
        <v>431</v>
      </c>
      <c r="D253" t="s">
        <v>122</v>
      </c>
      <c r="E253" t="s">
        <v>2845</v>
      </c>
      <c r="F253">
        <v>2</v>
      </c>
      <c r="G253" t="s">
        <v>6193</v>
      </c>
      <c r="H253">
        <v>29.78</v>
      </c>
      <c r="I253">
        <v>59.57</v>
      </c>
      <c r="J253" t="s">
        <v>1940</v>
      </c>
      <c r="K253" t="s">
        <v>1950</v>
      </c>
      <c r="L253" t="s">
        <v>6191</v>
      </c>
      <c r="M253">
        <v>2.5</v>
      </c>
      <c r="N253">
        <v>2021</v>
      </c>
      <c r="O253">
        <f>_xlfn.XLOOKUP(OrderData_1[[#This Row],[Coffee Type]],products!B:B,products!G:G)</f>
        <v>0.61814999999999998</v>
      </c>
    </row>
    <row r="254" spans="1:15" x14ac:dyDescent="0.25">
      <c r="A254" t="s">
        <v>970</v>
      </c>
      <c r="B254" s="6">
        <v>43790</v>
      </c>
      <c r="C254" t="s">
        <v>971</v>
      </c>
      <c r="D254" t="s">
        <v>122</v>
      </c>
      <c r="E254" t="s">
        <v>4088</v>
      </c>
      <c r="F254">
        <v>2</v>
      </c>
      <c r="G254" t="s">
        <v>6193</v>
      </c>
      <c r="H254">
        <v>29.78</v>
      </c>
      <c r="I254">
        <v>59.57</v>
      </c>
      <c r="J254" t="s">
        <v>1940</v>
      </c>
      <c r="K254" t="s">
        <v>1941</v>
      </c>
      <c r="L254" t="s">
        <v>6191</v>
      </c>
      <c r="M254">
        <v>2.5</v>
      </c>
      <c r="N254">
        <v>2019</v>
      </c>
      <c r="O254">
        <f>_xlfn.XLOOKUP(OrderData_1[[#This Row],[Coffee Type]],products!B:B,products!G:G)</f>
        <v>0.61814999999999998</v>
      </c>
    </row>
    <row r="255" spans="1:15" x14ac:dyDescent="0.25">
      <c r="A255" t="s">
        <v>1520</v>
      </c>
      <c r="B255" s="6">
        <v>43541</v>
      </c>
      <c r="C255" t="s">
        <v>1521</v>
      </c>
      <c r="D255" t="s">
        <v>217</v>
      </c>
      <c r="E255" t="s">
        <v>5289</v>
      </c>
      <c r="F255">
        <v>2</v>
      </c>
      <c r="G255" t="s">
        <v>6188</v>
      </c>
      <c r="H255">
        <v>29.78</v>
      </c>
      <c r="I255">
        <v>59.57</v>
      </c>
      <c r="J255" t="s">
        <v>1940</v>
      </c>
      <c r="K255" t="s">
        <v>1950</v>
      </c>
      <c r="L255" t="s">
        <v>6189</v>
      </c>
      <c r="M255">
        <v>2.5</v>
      </c>
      <c r="N255">
        <v>2019</v>
      </c>
      <c r="O255">
        <f>_xlfn.XLOOKUP(OrderData_1[[#This Row],[Coffee Type]],products!B:B,products!G:G)</f>
        <v>0.34964999999999996</v>
      </c>
    </row>
    <row r="256" spans="1:15" x14ac:dyDescent="0.25">
      <c r="A256" t="s">
        <v>1174</v>
      </c>
      <c r="B256" s="6">
        <v>43512</v>
      </c>
      <c r="C256" t="s">
        <v>1175</v>
      </c>
      <c r="D256" t="s">
        <v>217</v>
      </c>
      <c r="E256" t="s">
        <v>4549</v>
      </c>
      <c r="F256">
        <v>2</v>
      </c>
      <c r="G256" t="s">
        <v>6188</v>
      </c>
      <c r="H256">
        <v>29.78</v>
      </c>
      <c r="I256">
        <v>59.57</v>
      </c>
      <c r="J256" t="s">
        <v>1940</v>
      </c>
      <c r="K256" t="s">
        <v>1950</v>
      </c>
      <c r="L256" t="s">
        <v>6189</v>
      </c>
      <c r="M256">
        <v>2.5</v>
      </c>
      <c r="N256">
        <v>2019</v>
      </c>
      <c r="O256">
        <f>_xlfn.XLOOKUP(OrderData_1[[#This Row],[Coffee Type]],products!B:B,products!G:G)</f>
        <v>0.34964999999999996</v>
      </c>
    </row>
    <row r="257" spans="1:15" x14ac:dyDescent="0.25">
      <c r="A257" t="s">
        <v>148</v>
      </c>
      <c r="B257" s="6">
        <v>44759</v>
      </c>
      <c r="C257" t="s">
        <v>149</v>
      </c>
      <c r="D257" t="s">
        <v>150</v>
      </c>
      <c r="E257" t="s">
        <v>2220</v>
      </c>
      <c r="F257">
        <v>4</v>
      </c>
      <c r="G257" t="s">
        <v>6194</v>
      </c>
      <c r="H257">
        <v>14.85</v>
      </c>
      <c r="I257">
        <v>59.4</v>
      </c>
      <c r="J257" t="s">
        <v>1940</v>
      </c>
      <c r="K257" t="s">
        <v>1950</v>
      </c>
      <c r="L257" t="s">
        <v>6189</v>
      </c>
      <c r="M257">
        <v>1</v>
      </c>
      <c r="N257">
        <v>2022</v>
      </c>
      <c r="O257">
        <f>_xlfn.XLOOKUP(OrderData_1[[#This Row],[Coffee Type]],products!B:B,products!G:G)</f>
        <v>0.49004999999999999</v>
      </c>
    </row>
    <row r="258" spans="1:15" x14ac:dyDescent="0.25">
      <c r="A258" t="s">
        <v>474</v>
      </c>
      <c r="B258" s="6">
        <v>44109</v>
      </c>
      <c r="C258" t="s">
        <v>475</v>
      </c>
      <c r="D258" t="s">
        <v>150</v>
      </c>
      <c r="E258" t="s">
        <v>2972</v>
      </c>
      <c r="F258">
        <v>4</v>
      </c>
      <c r="G258" t="s">
        <v>6194</v>
      </c>
      <c r="H258">
        <v>14.85</v>
      </c>
      <c r="I258">
        <v>59.4</v>
      </c>
      <c r="J258" t="s">
        <v>1940</v>
      </c>
      <c r="K258" t="s">
        <v>1941</v>
      </c>
      <c r="L258" t="s">
        <v>6189</v>
      </c>
      <c r="M258">
        <v>1</v>
      </c>
      <c r="N258">
        <v>2020</v>
      </c>
      <c r="O258">
        <f>_xlfn.XLOOKUP(OrderData_1[[#This Row],[Coffee Type]],products!B:B,products!G:G)</f>
        <v>0.49004999999999999</v>
      </c>
    </row>
    <row r="259" spans="1:15" x14ac:dyDescent="0.25">
      <c r="A259" t="s">
        <v>589</v>
      </c>
      <c r="B259" s="6">
        <v>44210</v>
      </c>
      <c r="C259" t="s">
        <v>590</v>
      </c>
      <c r="D259" t="s">
        <v>150</v>
      </c>
      <c r="E259" t="s">
        <v>3228</v>
      </c>
      <c r="F259">
        <v>4</v>
      </c>
      <c r="G259" t="s">
        <v>6194</v>
      </c>
      <c r="H259">
        <v>14.85</v>
      </c>
      <c r="I259">
        <v>59.4</v>
      </c>
      <c r="J259" t="s">
        <v>1940</v>
      </c>
      <c r="K259" t="s">
        <v>1941</v>
      </c>
      <c r="L259" t="s">
        <v>6189</v>
      </c>
      <c r="M259">
        <v>1</v>
      </c>
      <c r="N259">
        <v>2021</v>
      </c>
      <c r="O259">
        <f>_xlfn.XLOOKUP(OrderData_1[[#This Row],[Coffee Type]],products!B:B,products!G:G)</f>
        <v>0.49004999999999999</v>
      </c>
    </row>
    <row r="260" spans="1:15" x14ac:dyDescent="0.25">
      <c r="A260" t="s">
        <v>698</v>
      </c>
      <c r="B260" s="6">
        <v>43995</v>
      </c>
      <c r="C260" t="s">
        <v>699</v>
      </c>
      <c r="D260" t="s">
        <v>150</v>
      </c>
      <c r="E260" t="s">
        <v>3466</v>
      </c>
      <c r="F260">
        <v>4</v>
      </c>
      <c r="G260" t="s">
        <v>6194</v>
      </c>
      <c r="H260">
        <v>14.85</v>
      </c>
      <c r="I260">
        <v>59.4</v>
      </c>
      <c r="J260" t="s">
        <v>1940</v>
      </c>
      <c r="K260" t="s">
        <v>1950</v>
      </c>
      <c r="L260" t="s">
        <v>6189</v>
      </c>
      <c r="M260">
        <v>1</v>
      </c>
      <c r="N260">
        <v>2020</v>
      </c>
      <c r="O260">
        <f>_xlfn.XLOOKUP(OrderData_1[[#This Row],[Coffee Type]],products!B:B,products!G:G)</f>
        <v>0.49004999999999999</v>
      </c>
    </row>
    <row r="261" spans="1:15" x14ac:dyDescent="0.25">
      <c r="A261" t="s">
        <v>1106</v>
      </c>
      <c r="B261" s="6">
        <v>44506</v>
      </c>
      <c r="C261" t="s">
        <v>1001</v>
      </c>
      <c r="D261" t="s">
        <v>150</v>
      </c>
      <c r="E261" t="s">
        <v>4199</v>
      </c>
      <c r="F261">
        <v>4</v>
      </c>
      <c r="G261" t="s">
        <v>6194</v>
      </c>
      <c r="H261">
        <v>14.85</v>
      </c>
      <c r="I261">
        <v>59.4</v>
      </c>
      <c r="J261" t="s">
        <v>1948</v>
      </c>
      <c r="K261" t="s">
        <v>1941</v>
      </c>
      <c r="L261" t="s">
        <v>6189</v>
      </c>
      <c r="M261">
        <v>1</v>
      </c>
      <c r="N261">
        <v>2021</v>
      </c>
      <c r="O261">
        <f>_xlfn.XLOOKUP(OrderData_1[[#This Row],[Coffee Type]],products!B:B,products!G:G)</f>
        <v>0.49004999999999999</v>
      </c>
    </row>
    <row r="262" spans="1:15" x14ac:dyDescent="0.25">
      <c r="A262" t="s">
        <v>506</v>
      </c>
      <c r="B262" s="6">
        <v>43881</v>
      </c>
      <c r="C262" t="s">
        <v>507</v>
      </c>
      <c r="D262" t="s">
        <v>150</v>
      </c>
      <c r="E262" t="s">
        <v>3041</v>
      </c>
      <c r="F262">
        <v>4</v>
      </c>
      <c r="G262" t="s">
        <v>6194</v>
      </c>
      <c r="H262">
        <v>14.85</v>
      </c>
      <c r="I262">
        <v>59.4</v>
      </c>
      <c r="J262" t="s">
        <v>1940</v>
      </c>
      <c r="K262" t="s">
        <v>1950</v>
      </c>
      <c r="L262" t="s">
        <v>6189</v>
      </c>
      <c r="M262">
        <v>1</v>
      </c>
      <c r="N262">
        <v>2020</v>
      </c>
      <c r="O262">
        <f>_xlfn.XLOOKUP(OrderData_1[[#This Row],[Coffee Type]],products!B:B,products!G:G)</f>
        <v>0.49004999999999999</v>
      </c>
    </row>
    <row r="263" spans="1:15" x14ac:dyDescent="0.25">
      <c r="A263" t="s">
        <v>462</v>
      </c>
      <c r="B263" s="6">
        <v>44470</v>
      </c>
      <c r="C263" t="s">
        <v>463</v>
      </c>
      <c r="D263" t="s">
        <v>109</v>
      </c>
      <c r="E263" t="s">
        <v>2938</v>
      </c>
      <c r="F263">
        <v>4</v>
      </c>
      <c r="G263" t="s">
        <v>6193</v>
      </c>
      <c r="H263">
        <v>14.55</v>
      </c>
      <c r="I263">
        <v>58.2</v>
      </c>
      <c r="J263" t="s">
        <v>1940</v>
      </c>
      <c r="K263" t="s">
        <v>1941</v>
      </c>
      <c r="L263" t="s">
        <v>6190</v>
      </c>
      <c r="M263">
        <v>1</v>
      </c>
      <c r="N263">
        <v>2021</v>
      </c>
      <c r="O263">
        <f>_xlfn.XLOOKUP(OrderData_1[[#This Row],[Coffee Type]],products!B:B,products!G:G)</f>
        <v>0.61814999999999998</v>
      </c>
    </row>
    <row r="264" spans="1:15" x14ac:dyDescent="0.25">
      <c r="A264" t="s">
        <v>1455</v>
      </c>
      <c r="B264" s="6">
        <v>44133</v>
      </c>
      <c r="C264" t="s">
        <v>1456</v>
      </c>
      <c r="D264" t="s">
        <v>109</v>
      </c>
      <c r="E264" t="s">
        <v>5146</v>
      </c>
      <c r="F264">
        <v>4</v>
      </c>
      <c r="G264" t="s">
        <v>6193</v>
      </c>
      <c r="H264">
        <v>14.55</v>
      </c>
      <c r="I264">
        <v>58.2</v>
      </c>
      <c r="J264" t="s">
        <v>1940</v>
      </c>
      <c r="K264" t="s">
        <v>1950</v>
      </c>
      <c r="L264" t="s">
        <v>6190</v>
      </c>
      <c r="M264">
        <v>1</v>
      </c>
      <c r="N264">
        <v>2020</v>
      </c>
      <c r="O264">
        <f>_xlfn.XLOOKUP(OrderData_1[[#This Row],[Coffee Type]],products!B:B,products!G:G)</f>
        <v>0.61814999999999998</v>
      </c>
    </row>
    <row r="265" spans="1:15" x14ac:dyDescent="0.25">
      <c r="A265" t="s">
        <v>534</v>
      </c>
      <c r="B265" s="6">
        <v>44523</v>
      </c>
      <c r="C265" t="s">
        <v>535</v>
      </c>
      <c r="D265" t="s">
        <v>109</v>
      </c>
      <c r="E265" t="s">
        <v>3102</v>
      </c>
      <c r="F265">
        <v>4</v>
      </c>
      <c r="G265" t="s">
        <v>6193</v>
      </c>
      <c r="H265">
        <v>14.55</v>
      </c>
      <c r="I265">
        <v>58.2</v>
      </c>
      <c r="J265" t="s">
        <v>1940</v>
      </c>
      <c r="K265" t="s">
        <v>1950</v>
      </c>
      <c r="L265" t="s">
        <v>6190</v>
      </c>
      <c r="M265">
        <v>1</v>
      </c>
      <c r="N265">
        <v>2021</v>
      </c>
      <c r="O265">
        <f>_xlfn.XLOOKUP(OrderData_1[[#This Row],[Coffee Type]],products!B:B,products!G:G)</f>
        <v>0.61814999999999998</v>
      </c>
    </row>
    <row r="266" spans="1:15" x14ac:dyDescent="0.25">
      <c r="A266" t="s">
        <v>1144</v>
      </c>
      <c r="B266" s="6">
        <v>44410</v>
      </c>
      <c r="C266" t="s">
        <v>1118</v>
      </c>
      <c r="D266" t="s">
        <v>109</v>
      </c>
      <c r="E266" t="s">
        <v>4481</v>
      </c>
      <c r="F266">
        <v>4</v>
      </c>
      <c r="G266" t="s">
        <v>6193</v>
      </c>
      <c r="H266">
        <v>14.55</v>
      </c>
      <c r="I266">
        <v>58.2</v>
      </c>
      <c r="J266" t="s">
        <v>2115</v>
      </c>
      <c r="K266" t="s">
        <v>1950</v>
      </c>
      <c r="L266" t="s">
        <v>6190</v>
      </c>
      <c r="M266">
        <v>1</v>
      </c>
      <c r="N266">
        <v>2021</v>
      </c>
      <c r="O266">
        <f>_xlfn.XLOOKUP(OrderData_1[[#This Row],[Coffee Type]],products!B:B,products!G:G)</f>
        <v>0.61814999999999998</v>
      </c>
    </row>
    <row r="267" spans="1:15" x14ac:dyDescent="0.25">
      <c r="A267" t="s">
        <v>1737</v>
      </c>
      <c r="B267" s="6">
        <v>44651</v>
      </c>
      <c r="C267" t="s">
        <v>1738</v>
      </c>
      <c r="D267" t="s">
        <v>96</v>
      </c>
      <c r="E267" t="s">
        <v>5762</v>
      </c>
      <c r="F267">
        <v>6</v>
      </c>
      <c r="G267" t="s">
        <v>6193</v>
      </c>
      <c r="H267">
        <v>9.51</v>
      </c>
      <c r="I267">
        <v>57.06</v>
      </c>
      <c r="J267" t="s">
        <v>1940</v>
      </c>
      <c r="K267" t="s">
        <v>1941</v>
      </c>
      <c r="L267" t="s">
        <v>6189</v>
      </c>
      <c r="M267">
        <v>0.5</v>
      </c>
      <c r="N267">
        <v>2022</v>
      </c>
      <c r="O267">
        <f>_xlfn.XLOOKUP(OrderData_1[[#This Row],[Coffee Type]],products!B:B,products!G:G)</f>
        <v>0.61814999999999998</v>
      </c>
    </row>
    <row r="268" spans="1:15" x14ac:dyDescent="0.25">
      <c r="A268" t="s">
        <v>972</v>
      </c>
      <c r="B268" s="6">
        <v>44479</v>
      </c>
      <c r="C268" t="s">
        <v>973</v>
      </c>
      <c r="D268" t="s">
        <v>96</v>
      </c>
      <c r="E268" t="s">
        <v>4091</v>
      </c>
      <c r="F268">
        <v>6</v>
      </c>
      <c r="G268" t="s">
        <v>6193</v>
      </c>
      <c r="H268">
        <v>9.51</v>
      </c>
      <c r="I268">
        <v>57.06</v>
      </c>
      <c r="J268" t="s">
        <v>1940</v>
      </c>
      <c r="K268" t="s">
        <v>1950</v>
      </c>
      <c r="L268" t="s">
        <v>6189</v>
      </c>
      <c r="M268">
        <v>0.5</v>
      </c>
      <c r="N268">
        <v>2021</v>
      </c>
      <c r="O268">
        <f>_xlfn.XLOOKUP(OrderData_1[[#This Row],[Coffee Type]],products!B:B,products!G:G)</f>
        <v>0.61814999999999998</v>
      </c>
    </row>
    <row r="269" spans="1:15" x14ac:dyDescent="0.25">
      <c r="A269" t="s">
        <v>94</v>
      </c>
      <c r="B269" s="6">
        <v>44011</v>
      </c>
      <c r="C269" t="s">
        <v>95</v>
      </c>
      <c r="D269" t="s">
        <v>96</v>
      </c>
      <c r="E269" t="s">
        <v>2110</v>
      </c>
      <c r="F269">
        <v>6</v>
      </c>
      <c r="G269" t="s">
        <v>6193</v>
      </c>
      <c r="H269">
        <v>9.51</v>
      </c>
      <c r="I269">
        <v>57.06</v>
      </c>
      <c r="J269" t="s">
        <v>2115</v>
      </c>
      <c r="K269" t="s">
        <v>1941</v>
      </c>
      <c r="L269" t="s">
        <v>6189</v>
      </c>
      <c r="M269">
        <v>0.5</v>
      </c>
      <c r="N269">
        <v>2020</v>
      </c>
      <c r="O269">
        <f>_xlfn.XLOOKUP(OrderData_1[[#This Row],[Coffee Type]],products!B:B,products!G:G)</f>
        <v>0.61814999999999998</v>
      </c>
    </row>
    <row r="270" spans="1:15" x14ac:dyDescent="0.25">
      <c r="A270" t="s">
        <v>432</v>
      </c>
      <c r="B270" s="6">
        <v>44294</v>
      </c>
      <c r="C270" t="s">
        <v>433</v>
      </c>
      <c r="D270" t="s">
        <v>96</v>
      </c>
      <c r="E270" t="s">
        <v>2873</v>
      </c>
      <c r="F270">
        <v>6</v>
      </c>
      <c r="G270" t="s">
        <v>6193</v>
      </c>
      <c r="H270">
        <v>9.51</v>
      </c>
      <c r="I270">
        <v>57.06</v>
      </c>
      <c r="J270" t="s">
        <v>1940</v>
      </c>
      <c r="K270" t="s">
        <v>1950</v>
      </c>
      <c r="L270" t="s">
        <v>6189</v>
      </c>
      <c r="M270">
        <v>0.5</v>
      </c>
      <c r="N270">
        <v>2021</v>
      </c>
      <c r="O270">
        <f>_xlfn.XLOOKUP(OrderData_1[[#This Row],[Coffee Type]],products!B:B,products!G:G)</f>
        <v>0.61814999999999998</v>
      </c>
    </row>
    <row r="271" spans="1:15" x14ac:dyDescent="0.25">
      <c r="A271" t="s">
        <v>838</v>
      </c>
      <c r="B271" s="6">
        <v>44410</v>
      </c>
      <c r="C271" t="s">
        <v>839</v>
      </c>
      <c r="D271" t="s">
        <v>74</v>
      </c>
      <c r="E271" t="s">
        <v>3781</v>
      </c>
      <c r="F271">
        <v>5</v>
      </c>
      <c r="G271" t="s">
        <v>6188</v>
      </c>
      <c r="H271">
        <v>11.25</v>
      </c>
      <c r="I271">
        <v>56.25</v>
      </c>
      <c r="J271" t="s">
        <v>1940</v>
      </c>
      <c r="K271" t="s">
        <v>1941</v>
      </c>
      <c r="L271" t="s">
        <v>6190</v>
      </c>
      <c r="M271">
        <v>1</v>
      </c>
      <c r="N271">
        <v>2021</v>
      </c>
      <c r="O271">
        <f>_xlfn.XLOOKUP(OrderData_1[[#This Row],[Coffee Type]],products!B:B,products!G:G)</f>
        <v>0.34964999999999996</v>
      </c>
    </row>
    <row r="272" spans="1:15" x14ac:dyDescent="0.25">
      <c r="A272" t="s">
        <v>1334</v>
      </c>
      <c r="B272" s="6">
        <v>44399</v>
      </c>
      <c r="C272" t="s">
        <v>1335</v>
      </c>
      <c r="D272" t="s">
        <v>74</v>
      </c>
      <c r="E272" t="s">
        <v>4903</v>
      </c>
      <c r="F272">
        <v>5</v>
      </c>
      <c r="G272" t="s">
        <v>6188</v>
      </c>
      <c r="H272">
        <v>11.25</v>
      </c>
      <c r="I272">
        <v>56.25</v>
      </c>
      <c r="J272" t="s">
        <v>1940</v>
      </c>
      <c r="K272" t="s">
        <v>1950</v>
      </c>
      <c r="L272" t="s">
        <v>6190</v>
      </c>
      <c r="M272">
        <v>1</v>
      </c>
      <c r="N272">
        <v>2021</v>
      </c>
      <c r="O272">
        <f>_xlfn.XLOOKUP(OrderData_1[[#This Row],[Coffee Type]],products!B:B,products!G:G)</f>
        <v>0.34964999999999996</v>
      </c>
    </row>
    <row r="273" spans="1:15" x14ac:dyDescent="0.25">
      <c r="A273" t="s">
        <v>466</v>
      </c>
      <c r="B273" s="6">
        <v>44317</v>
      </c>
      <c r="C273" t="s">
        <v>467</v>
      </c>
      <c r="D273" t="s">
        <v>74</v>
      </c>
      <c r="E273" t="s">
        <v>2947</v>
      </c>
      <c r="F273">
        <v>5</v>
      </c>
      <c r="G273" t="s">
        <v>6188</v>
      </c>
      <c r="H273">
        <v>11.25</v>
      </c>
      <c r="I273">
        <v>56.25</v>
      </c>
      <c r="J273" t="s">
        <v>1948</v>
      </c>
      <c r="K273" t="s">
        <v>1941</v>
      </c>
      <c r="L273" t="s">
        <v>6190</v>
      </c>
      <c r="M273">
        <v>1</v>
      </c>
      <c r="N273">
        <v>2021</v>
      </c>
      <c r="O273">
        <f>_xlfn.XLOOKUP(OrderData_1[[#This Row],[Coffee Type]],products!B:B,products!G:G)</f>
        <v>0.34964999999999996</v>
      </c>
    </row>
    <row r="274" spans="1:15" x14ac:dyDescent="0.25">
      <c r="A274" t="s">
        <v>1446</v>
      </c>
      <c r="B274" s="6">
        <v>44447</v>
      </c>
      <c r="C274" t="s">
        <v>1447</v>
      </c>
      <c r="D274" t="s">
        <v>74</v>
      </c>
      <c r="E274" t="s">
        <v>5126</v>
      </c>
      <c r="F274">
        <v>5</v>
      </c>
      <c r="G274" t="s">
        <v>6188</v>
      </c>
      <c r="H274">
        <v>11.25</v>
      </c>
      <c r="I274">
        <v>56.25</v>
      </c>
      <c r="J274" t="s">
        <v>1940</v>
      </c>
      <c r="K274" t="s">
        <v>1950</v>
      </c>
      <c r="L274" t="s">
        <v>6190</v>
      </c>
      <c r="M274">
        <v>1</v>
      </c>
      <c r="N274">
        <v>2021</v>
      </c>
      <c r="O274">
        <f>_xlfn.XLOOKUP(OrderData_1[[#This Row],[Coffee Type]],products!B:B,products!G:G)</f>
        <v>0.34964999999999996</v>
      </c>
    </row>
    <row r="275" spans="1:15" x14ac:dyDescent="0.25">
      <c r="A275" t="s">
        <v>697</v>
      </c>
      <c r="B275" s="6">
        <v>44472</v>
      </c>
      <c r="C275" t="s">
        <v>677</v>
      </c>
      <c r="D275" t="s">
        <v>543</v>
      </c>
      <c r="E275" t="s">
        <v>3419</v>
      </c>
      <c r="F275">
        <v>2</v>
      </c>
      <c r="G275" t="s">
        <v>6194</v>
      </c>
      <c r="H275">
        <v>27.94</v>
      </c>
      <c r="I275">
        <v>55.89</v>
      </c>
      <c r="J275" t="s">
        <v>1940</v>
      </c>
      <c r="K275" t="s">
        <v>1950</v>
      </c>
      <c r="L275" t="s">
        <v>6191</v>
      </c>
      <c r="M275">
        <v>2.5</v>
      </c>
      <c r="N275">
        <v>2021</v>
      </c>
      <c r="O275">
        <f>_xlfn.XLOOKUP(OrderData_1[[#This Row],[Coffee Type]],products!B:B,products!G:G)</f>
        <v>0.49004999999999999</v>
      </c>
    </row>
    <row r="276" spans="1:15" x14ac:dyDescent="0.25">
      <c r="A276" t="s">
        <v>1201</v>
      </c>
      <c r="B276" s="6">
        <v>44608</v>
      </c>
      <c r="C276" t="s">
        <v>1202</v>
      </c>
      <c r="D276" t="s">
        <v>543</v>
      </c>
      <c r="E276" t="s">
        <v>4604</v>
      </c>
      <c r="F276">
        <v>2</v>
      </c>
      <c r="G276" t="s">
        <v>6194</v>
      </c>
      <c r="H276">
        <v>27.94</v>
      </c>
      <c r="I276">
        <v>55.89</v>
      </c>
      <c r="J276" t="s">
        <v>1940</v>
      </c>
      <c r="K276" t="s">
        <v>1950</v>
      </c>
      <c r="L276" t="s">
        <v>6191</v>
      </c>
      <c r="M276">
        <v>2.5</v>
      </c>
      <c r="N276">
        <v>2022</v>
      </c>
      <c r="O276">
        <f>_xlfn.XLOOKUP(OrderData_1[[#This Row],[Coffee Type]],products!B:B,products!G:G)</f>
        <v>0.49004999999999999</v>
      </c>
    </row>
    <row r="277" spans="1:15" x14ac:dyDescent="0.25">
      <c r="A277" t="s">
        <v>1602</v>
      </c>
      <c r="B277" s="6">
        <v>43510</v>
      </c>
      <c r="C277" t="s">
        <v>1603</v>
      </c>
      <c r="D277" t="s">
        <v>22</v>
      </c>
      <c r="E277" t="s">
        <v>5463</v>
      </c>
      <c r="F277">
        <v>4</v>
      </c>
      <c r="G277" t="s">
        <v>6194</v>
      </c>
      <c r="H277">
        <v>13.75</v>
      </c>
      <c r="I277">
        <v>55</v>
      </c>
      <c r="J277" t="s">
        <v>1940</v>
      </c>
      <c r="K277" t="s">
        <v>1941</v>
      </c>
      <c r="L277" t="s">
        <v>6190</v>
      </c>
      <c r="M277">
        <v>1</v>
      </c>
      <c r="N277">
        <v>2019</v>
      </c>
      <c r="O277">
        <f>_xlfn.XLOOKUP(OrderData_1[[#This Row],[Coffee Type]],products!B:B,products!G:G)</f>
        <v>0.49004999999999999</v>
      </c>
    </row>
    <row r="278" spans="1:15" x14ac:dyDescent="0.25">
      <c r="A278" t="s">
        <v>1811</v>
      </c>
      <c r="B278" s="6">
        <v>44117</v>
      </c>
      <c r="C278" t="s">
        <v>1812</v>
      </c>
      <c r="D278" t="s">
        <v>22</v>
      </c>
      <c r="E278" t="s">
        <v>5907</v>
      </c>
      <c r="F278">
        <v>4</v>
      </c>
      <c r="G278" t="s">
        <v>6194</v>
      </c>
      <c r="H278">
        <v>13.75</v>
      </c>
      <c r="I278">
        <v>55</v>
      </c>
      <c r="J278" t="s">
        <v>1940</v>
      </c>
      <c r="K278" t="s">
        <v>1950</v>
      </c>
      <c r="L278" t="s">
        <v>6190</v>
      </c>
      <c r="M278">
        <v>1</v>
      </c>
      <c r="N278">
        <v>2020</v>
      </c>
      <c r="O278">
        <f>_xlfn.XLOOKUP(OrderData_1[[#This Row],[Coffee Type]],products!B:B,products!G:G)</f>
        <v>0.49004999999999999</v>
      </c>
    </row>
    <row r="279" spans="1:15" x14ac:dyDescent="0.25">
      <c r="A279" t="s">
        <v>1079</v>
      </c>
      <c r="B279" s="6">
        <v>44380</v>
      </c>
      <c r="C279" t="s">
        <v>1080</v>
      </c>
      <c r="D279" t="s">
        <v>23</v>
      </c>
      <c r="E279" t="s">
        <v>4339</v>
      </c>
      <c r="F279">
        <v>2</v>
      </c>
      <c r="G279" t="s">
        <v>6192</v>
      </c>
      <c r="H279">
        <v>27.48</v>
      </c>
      <c r="I279">
        <v>54.97</v>
      </c>
      <c r="J279" t="s">
        <v>1940</v>
      </c>
      <c r="K279" t="s">
        <v>1950</v>
      </c>
      <c r="L279" t="s">
        <v>6189</v>
      </c>
      <c r="M279">
        <v>2.5</v>
      </c>
      <c r="N279">
        <v>2021</v>
      </c>
      <c r="O279">
        <f>_xlfn.XLOOKUP(OrderData_1[[#This Row],[Coffee Type]],products!B:B,products!G:G)</f>
        <v>0.21509999999999996</v>
      </c>
    </row>
    <row r="280" spans="1:15" x14ac:dyDescent="0.25">
      <c r="A280" t="s">
        <v>20</v>
      </c>
      <c r="B280" s="6">
        <v>44392</v>
      </c>
      <c r="C280" t="s">
        <v>21</v>
      </c>
      <c r="D280" t="s">
        <v>23</v>
      </c>
      <c r="E280" t="s">
        <v>1962</v>
      </c>
      <c r="F280">
        <v>2</v>
      </c>
      <c r="G280" t="s">
        <v>6192</v>
      </c>
      <c r="H280">
        <v>27.48</v>
      </c>
      <c r="I280">
        <v>54.97</v>
      </c>
      <c r="J280" t="s">
        <v>1948</v>
      </c>
      <c r="K280" t="s">
        <v>1950</v>
      </c>
      <c r="L280" t="s">
        <v>6189</v>
      </c>
      <c r="M280">
        <v>2.5</v>
      </c>
      <c r="N280">
        <v>2021</v>
      </c>
      <c r="O280">
        <f>_xlfn.XLOOKUP(OrderData_1[[#This Row],[Coffee Type]],products!B:B,products!G:G)</f>
        <v>0.21509999999999996</v>
      </c>
    </row>
    <row r="281" spans="1:15" x14ac:dyDescent="0.25">
      <c r="A281" t="s">
        <v>1853</v>
      </c>
      <c r="B281" s="6">
        <v>43582</v>
      </c>
      <c r="C281" t="s">
        <v>1814</v>
      </c>
      <c r="D281" t="s">
        <v>23</v>
      </c>
      <c r="E281" t="s">
        <v>5911</v>
      </c>
      <c r="F281">
        <v>2</v>
      </c>
      <c r="G281" t="s">
        <v>6192</v>
      </c>
      <c r="H281">
        <v>27.48</v>
      </c>
      <c r="I281">
        <v>54.97</v>
      </c>
      <c r="J281" t="s">
        <v>1940</v>
      </c>
      <c r="K281" t="s">
        <v>1941</v>
      </c>
      <c r="L281" t="s">
        <v>6189</v>
      </c>
      <c r="M281">
        <v>2.5</v>
      </c>
      <c r="N281">
        <v>2019</v>
      </c>
      <c r="O281">
        <f>_xlfn.XLOOKUP(OrderData_1[[#This Row],[Coffee Type]],products!B:B,products!G:G)</f>
        <v>0.21509999999999996</v>
      </c>
    </row>
    <row r="282" spans="1:15" x14ac:dyDescent="0.25">
      <c r="A282" t="s">
        <v>1100</v>
      </c>
      <c r="B282" s="6">
        <v>43737</v>
      </c>
      <c r="C282" t="s">
        <v>1101</v>
      </c>
      <c r="D282" t="s">
        <v>23</v>
      </c>
      <c r="E282" t="s">
        <v>4383</v>
      </c>
      <c r="F282">
        <v>2</v>
      </c>
      <c r="G282" t="s">
        <v>6192</v>
      </c>
      <c r="H282">
        <v>27.48</v>
      </c>
      <c r="I282">
        <v>54.97</v>
      </c>
      <c r="J282" t="s">
        <v>2115</v>
      </c>
      <c r="K282" t="s">
        <v>1941</v>
      </c>
      <c r="L282" t="s">
        <v>6189</v>
      </c>
      <c r="M282">
        <v>2.5</v>
      </c>
      <c r="N282">
        <v>2019</v>
      </c>
      <c r="O282">
        <f>_xlfn.XLOOKUP(OrderData_1[[#This Row],[Coffee Type]],products!B:B,products!G:G)</f>
        <v>0.21509999999999996</v>
      </c>
    </row>
    <row r="283" spans="1:15" x14ac:dyDescent="0.25">
      <c r="A283" t="s">
        <v>965</v>
      </c>
      <c r="B283" s="6">
        <v>43624</v>
      </c>
      <c r="C283" t="s">
        <v>948</v>
      </c>
      <c r="D283" t="s">
        <v>192</v>
      </c>
      <c r="E283" t="s">
        <v>4064</v>
      </c>
      <c r="F283">
        <v>6</v>
      </c>
      <c r="G283" t="s">
        <v>6192</v>
      </c>
      <c r="H283">
        <v>8.9499999999999993</v>
      </c>
      <c r="I283">
        <v>53.7</v>
      </c>
      <c r="J283" t="s">
        <v>1940</v>
      </c>
      <c r="K283" t="s">
        <v>1941</v>
      </c>
      <c r="L283" t="s">
        <v>6191</v>
      </c>
      <c r="M283">
        <v>1</v>
      </c>
      <c r="N283">
        <v>2019</v>
      </c>
      <c r="O283">
        <f>_xlfn.XLOOKUP(OrderData_1[[#This Row],[Coffee Type]],products!B:B,products!G:G)</f>
        <v>0.21509999999999996</v>
      </c>
    </row>
    <row r="284" spans="1:15" x14ac:dyDescent="0.25">
      <c r="A284" t="s">
        <v>370</v>
      </c>
      <c r="B284" s="6">
        <v>44234</v>
      </c>
      <c r="C284" t="s">
        <v>371</v>
      </c>
      <c r="D284" t="s">
        <v>192</v>
      </c>
      <c r="E284" t="s">
        <v>2705</v>
      </c>
      <c r="F284">
        <v>6</v>
      </c>
      <c r="G284" t="s">
        <v>6192</v>
      </c>
      <c r="H284">
        <v>8.9499999999999993</v>
      </c>
      <c r="I284">
        <v>53.7</v>
      </c>
      <c r="J284" t="s">
        <v>1940</v>
      </c>
      <c r="K284" t="s">
        <v>1941</v>
      </c>
      <c r="L284" t="s">
        <v>6191</v>
      </c>
      <c r="M284">
        <v>1</v>
      </c>
      <c r="N284">
        <v>2021</v>
      </c>
      <c r="O284">
        <f>_xlfn.XLOOKUP(OrderData_1[[#This Row],[Coffee Type]],products!B:B,products!G:G)</f>
        <v>0.21509999999999996</v>
      </c>
    </row>
    <row r="285" spans="1:15" x14ac:dyDescent="0.25">
      <c r="A285" t="s">
        <v>190</v>
      </c>
      <c r="B285" s="6">
        <v>44400</v>
      </c>
      <c r="C285" t="s">
        <v>191</v>
      </c>
      <c r="D285" t="s">
        <v>192</v>
      </c>
      <c r="E285" t="s">
        <v>2304</v>
      </c>
      <c r="F285">
        <v>6</v>
      </c>
      <c r="G285" t="s">
        <v>6192</v>
      </c>
      <c r="H285">
        <v>8.9499999999999993</v>
      </c>
      <c r="I285">
        <v>53.7</v>
      </c>
      <c r="J285" t="s">
        <v>1948</v>
      </c>
      <c r="K285" t="s">
        <v>1941</v>
      </c>
      <c r="L285" t="s">
        <v>6191</v>
      </c>
      <c r="M285">
        <v>1</v>
      </c>
      <c r="N285">
        <v>2021</v>
      </c>
      <c r="O285">
        <f>_xlfn.XLOOKUP(OrderData_1[[#This Row],[Coffee Type]],products!B:B,products!G:G)</f>
        <v>0.21509999999999996</v>
      </c>
    </row>
    <row r="286" spans="1:15" x14ac:dyDescent="0.25">
      <c r="A286" t="s">
        <v>782</v>
      </c>
      <c r="B286" s="6">
        <v>43586</v>
      </c>
      <c r="C286" t="s">
        <v>783</v>
      </c>
      <c r="D286" t="s">
        <v>189</v>
      </c>
      <c r="E286" t="s">
        <v>3658</v>
      </c>
      <c r="F286">
        <v>6</v>
      </c>
      <c r="G286" t="s">
        <v>6194</v>
      </c>
      <c r="H286">
        <v>8.91</v>
      </c>
      <c r="I286">
        <v>53.46</v>
      </c>
      <c r="J286" t="s">
        <v>1940</v>
      </c>
      <c r="K286" t="s">
        <v>1941</v>
      </c>
      <c r="L286" t="s">
        <v>6189</v>
      </c>
      <c r="M286">
        <v>0.5</v>
      </c>
      <c r="N286">
        <v>2019</v>
      </c>
      <c r="O286">
        <f>_xlfn.XLOOKUP(OrderData_1[[#This Row],[Coffee Type]],products!B:B,products!G:G)</f>
        <v>0.49004999999999999</v>
      </c>
    </row>
    <row r="287" spans="1:15" x14ac:dyDescent="0.25">
      <c r="A287" t="s">
        <v>1050</v>
      </c>
      <c r="B287" s="6">
        <v>43926</v>
      </c>
      <c r="C287" t="s">
        <v>1051</v>
      </c>
      <c r="D287" t="s">
        <v>189</v>
      </c>
      <c r="E287" t="s">
        <v>4280</v>
      </c>
      <c r="F287">
        <v>6</v>
      </c>
      <c r="G287" t="s">
        <v>6194</v>
      </c>
      <c r="H287">
        <v>8.91</v>
      </c>
      <c r="I287">
        <v>53.46</v>
      </c>
      <c r="J287" t="s">
        <v>1940</v>
      </c>
      <c r="K287" t="s">
        <v>1950</v>
      </c>
      <c r="L287" t="s">
        <v>6189</v>
      </c>
      <c r="M287">
        <v>0.5</v>
      </c>
      <c r="N287">
        <v>2020</v>
      </c>
      <c r="O287">
        <f>_xlfn.XLOOKUP(OrderData_1[[#This Row],[Coffee Type]],products!B:B,products!G:G)</f>
        <v>0.49004999999999999</v>
      </c>
    </row>
    <row r="288" spans="1:15" x14ac:dyDescent="0.25">
      <c r="A288" t="s">
        <v>1654</v>
      </c>
      <c r="B288" s="6">
        <v>43468</v>
      </c>
      <c r="C288" t="s">
        <v>1655</v>
      </c>
      <c r="D288" t="s">
        <v>189</v>
      </c>
      <c r="E288" t="s">
        <v>5578</v>
      </c>
      <c r="F288">
        <v>6</v>
      </c>
      <c r="G288" t="s">
        <v>6194</v>
      </c>
      <c r="H288">
        <v>8.91</v>
      </c>
      <c r="I288">
        <v>53.46</v>
      </c>
      <c r="J288" t="s">
        <v>1940</v>
      </c>
      <c r="K288" t="s">
        <v>1950</v>
      </c>
      <c r="L288" t="s">
        <v>6189</v>
      </c>
      <c r="M288">
        <v>0.5</v>
      </c>
      <c r="N288">
        <v>2019</v>
      </c>
      <c r="O288">
        <f>_xlfn.XLOOKUP(OrderData_1[[#This Row],[Coffee Type]],products!B:B,products!G:G)</f>
        <v>0.49004999999999999</v>
      </c>
    </row>
    <row r="289" spans="1:15" x14ac:dyDescent="0.25">
      <c r="A289" t="s">
        <v>1297</v>
      </c>
      <c r="B289" s="6">
        <v>44084</v>
      </c>
      <c r="C289" t="s">
        <v>1298</v>
      </c>
      <c r="D289" t="s">
        <v>189</v>
      </c>
      <c r="E289" t="s">
        <v>4819</v>
      </c>
      <c r="F289">
        <v>6</v>
      </c>
      <c r="G289" t="s">
        <v>6194</v>
      </c>
      <c r="H289">
        <v>8.91</v>
      </c>
      <c r="I289">
        <v>53.46</v>
      </c>
      <c r="J289" t="s">
        <v>1940</v>
      </c>
      <c r="K289" t="s">
        <v>1950</v>
      </c>
      <c r="L289" t="s">
        <v>6189</v>
      </c>
      <c r="M289">
        <v>0.5</v>
      </c>
      <c r="N289">
        <v>2020</v>
      </c>
      <c r="O289">
        <f>_xlfn.XLOOKUP(OrderData_1[[#This Row],[Coffee Type]],products!B:B,products!G:G)</f>
        <v>0.49004999999999999</v>
      </c>
    </row>
    <row r="290" spans="1:15" x14ac:dyDescent="0.25">
      <c r="A290" t="s">
        <v>452</v>
      </c>
      <c r="B290" s="6">
        <v>44283</v>
      </c>
      <c r="C290" t="s">
        <v>453</v>
      </c>
      <c r="D290" t="s">
        <v>189</v>
      </c>
      <c r="E290" t="s">
        <v>2917</v>
      </c>
      <c r="F290">
        <v>6</v>
      </c>
      <c r="G290" t="s">
        <v>6194</v>
      </c>
      <c r="H290">
        <v>8.91</v>
      </c>
      <c r="I290">
        <v>53.46</v>
      </c>
      <c r="J290" t="s">
        <v>1940</v>
      </c>
      <c r="K290" t="s">
        <v>1950</v>
      </c>
      <c r="L290" t="s">
        <v>6189</v>
      </c>
      <c r="M290">
        <v>0.5</v>
      </c>
      <c r="N290">
        <v>2021</v>
      </c>
      <c r="O290">
        <f>_xlfn.XLOOKUP(OrderData_1[[#This Row],[Coffee Type]],products!B:B,products!G:G)</f>
        <v>0.49004999999999999</v>
      </c>
    </row>
    <row r="291" spans="1:15" x14ac:dyDescent="0.25">
      <c r="A291" t="s">
        <v>430</v>
      </c>
      <c r="B291" s="6">
        <v>44339</v>
      </c>
      <c r="C291" t="s">
        <v>431</v>
      </c>
      <c r="D291" t="s">
        <v>189</v>
      </c>
      <c r="E291" t="s">
        <v>2845</v>
      </c>
      <c r="F291">
        <v>6</v>
      </c>
      <c r="G291" t="s">
        <v>6194</v>
      </c>
      <c r="H291">
        <v>8.91</v>
      </c>
      <c r="I291">
        <v>53.46</v>
      </c>
      <c r="J291" t="s">
        <v>1940</v>
      </c>
      <c r="K291" t="s">
        <v>1950</v>
      </c>
      <c r="L291" t="s">
        <v>6189</v>
      </c>
      <c r="M291">
        <v>0.5</v>
      </c>
      <c r="N291">
        <v>2021</v>
      </c>
      <c r="O291">
        <f>_xlfn.XLOOKUP(OrderData_1[[#This Row],[Coffee Type]],products!B:B,products!G:G)</f>
        <v>0.49004999999999999</v>
      </c>
    </row>
    <row r="292" spans="1:15" x14ac:dyDescent="0.25">
      <c r="A292" t="s">
        <v>1868</v>
      </c>
      <c r="B292" s="6">
        <v>43491</v>
      </c>
      <c r="C292" t="s">
        <v>1869</v>
      </c>
      <c r="D292" t="s">
        <v>189</v>
      </c>
      <c r="E292" t="s">
        <v>6049</v>
      </c>
      <c r="F292">
        <v>6</v>
      </c>
      <c r="G292" t="s">
        <v>6194</v>
      </c>
      <c r="H292">
        <v>8.91</v>
      </c>
      <c r="I292">
        <v>53.46</v>
      </c>
      <c r="J292" t="s">
        <v>1940</v>
      </c>
      <c r="K292" t="s">
        <v>1941</v>
      </c>
      <c r="L292" t="s">
        <v>6189</v>
      </c>
      <c r="M292">
        <v>0.5</v>
      </c>
      <c r="N292">
        <v>2019</v>
      </c>
      <c r="O292">
        <f>_xlfn.XLOOKUP(OrderData_1[[#This Row],[Coffee Type]],products!B:B,products!G:G)</f>
        <v>0.49004999999999999</v>
      </c>
    </row>
    <row r="293" spans="1:15" x14ac:dyDescent="0.25">
      <c r="A293" t="s">
        <v>976</v>
      </c>
      <c r="B293" s="6">
        <v>44043</v>
      </c>
      <c r="C293" t="s">
        <v>977</v>
      </c>
      <c r="D293" t="s">
        <v>91</v>
      </c>
      <c r="E293" t="s">
        <v>4100</v>
      </c>
      <c r="F293">
        <v>6</v>
      </c>
      <c r="G293" t="s">
        <v>6193</v>
      </c>
      <c r="H293">
        <v>8.73</v>
      </c>
      <c r="I293">
        <v>52.38</v>
      </c>
      <c r="J293" t="s">
        <v>1948</v>
      </c>
      <c r="K293" t="s">
        <v>1941</v>
      </c>
      <c r="L293" t="s">
        <v>6190</v>
      </c>
      <c r="M293">
        <v>0.5</v>
      </c>
      <c r="N293">
        <v>2020</v>
      </c>
      <c r="O293">
        <f>_xlfn.XLOOKUP(OrderData_1[[#This Row],[Coffee Type]],products!B:B,products!G:G)</f>
        <v>0.61814999999999998</v>
      </c>
    </row>
    <row r="294" spans="1:15" x14ac:dyDescent="0.25">
      <c r="A294" t="s">
        <v>88</v>
      </c>
      <c r="B294" s="6">
        <v>44464</v>
      </c>
      <c r="C294" t="s">
        <v>89</v>
      </c>
      <c r="D294" t="s">
        <v>91</v>
      </c>
      <c r="E294" t="s">
        <v>2089</v>
      </c>
      <c r="F294">
        <v>6</v>
      </c>
      <c r="G294" t="s">
        <v>6193</v>
      </c>
      <c r="H294">
        <v>8.73</v>
      </c>
      <c r="I294">
        <v>52.38</v>
      </c>
      <c r="J294" t="s">
        <v>1940</v>
      </c>
      <c r="K294" t="s">
        <v>1950</v>
      </c>
      <c r="L294" t="s">
        <v>6190</v>
      </c>
      <c r="M294">
        <v>0.5</v>
      </c>
      <c r="N294">
        <v>2021</v>
      </c>
      <c r="O294">
        <f>_xlfn.XLOOKUP(OrderData_1[[#This Row],[Coffee Type]],products!B:B,products!G:G)</f>
        <v>0.61814999999999998</v>
      </c>
    </row>
    <row r="295" spans="1:15" x14ac:dyDescent="0.25">
      <c r="A295" t="s">
        <v>1549</v>
      </c>
      <c r="B295" s="6">
        <v>43545</v>
      </c>
      <c r="C295" t="s">
        <v>1550</v>
      </c>
      <c r="D295" t="s">
        <v>91</v>
      </c>
      <c r="E295" t="s">
        <v>5351</v>
      </c>
      <c r="F295">
        <v>6</v>
      </c>
      <c r="G295" t="s">
        <v>6193</v>
      </c>
      <c r="H295">
        <v>8.73</v>
      </c>
      <c r="I295">
        <v>52.38</v>
      </c>
      <c r="J295" t="s">
        <v>2115</v>
      </c>
      <c r="K295" t="s">
        <v>1941</v>
      </c>
      <c r="L295" t="s">
        <v>6190</v>
      </c>
      <c r="M295">
        <v>0.5</v>
      </c>
      <c r="N295">
        <v>2019</v>
      </c>
      <c r="O295">
        <f>_xlfn.XLOOKUP(OrderData_1[[#This Row],[Coffee Type]],products!B:B,products!G:G)</f>
        <v>0.61814999999999998</v>
      </c>
    </row>
    <row r="296" spans="1:15" x14ac:dyDescent="0.25">
      <c r="A296" t="s">
        <v>1006</v>
      </c>
      <c r="B296" s="6">
        <v>43467</v>
      </c>
      <c r="C296" t="s">
        <v>1007</v>
      </c>
      <c r="D296" t="s">
        <v>26</v>
      </c>
      <c r="E296" t="s">
        <v>4160</v>
      </c>
      <c r="F296">
        <v>4</v>
      </c>
      <c r="G296" t="s">
        <v>6193</v>
      </c>
      <c r="H296">
        <v>12.95</v>
      </c>
      <c r="I296">
        <v>51.8</v>
      </c>
      <c r="J296" t="s">
        <v>2115</v>
      </c>
      <c r="K296" t="s">
        <v>1950</v>
      </c>
      <c r="L296" t="s">
        <v>6191</v>
      </c>
      <c r="M296">
        <v>1</v>
      </c>
      <c r="N296">
        <v>2019</v>
      </c>
      <c r="O296">
        <f>_xlfn.XLOOKUP(OrderData_1[[#This Row],[Coffee Type]],products!B:B,products!G:G)</f>
        <v>0.61814999999999998</v>
      </c>
    </row>
    <row r="297" spans="1:15" x14ac:dyDescent="0.25">
      <c r="A297" t="s">
        <v>450</v>
      </c>
      <c r="B297" s="6">
        <v>43766</v>
      </c>
      <c r="C297" t="s">
        <v>451</v>
      </c>
      <c r="D297" t="s">
        <v>26</v>
      </c>
      <c r="E297" t="s">
        <v>2913</v>
      </c>
      <c r="F297">
        <v>4</v>
      </c>
      <c r="G297" t="s">
        <v>6193</v>
      </c>
      <c r="H297">
        <v>12.95</v>
      </c>
      <c r="I297">
        <v>51.8</v>
      </c>
      <c r="J297" t="s">
        <v>1940</v>
      </c>
      <c r="K297" t="s">
        <v>1941</v>
      </c>
      <c r="L297" t="s">
        <v>6191</v>
      </c>
      <c r="M297">
        <v>1</v>
      </c>
      <c r="N297">
        <v>2019</v>
      </c>
      <c r="O297">
        <f>_xlfn.XLOOKUP(OrderData_1[[#This Row],[Coffee Type]],products!B:B,products!G:G)</f>
        <v>0.61814999999999998</v>
      </c>
    </row>
    <row r="298" spans="1:15" x14ac:dyDescent="0.25">
      <c r="A298" t="s">
        <v>1289</v>
      </c>
      <c r="B298" s="6">
        <v>44485</v>
      </c>
      <c r="C298" t="s">
        <v>1290</v>
      </c>
      <c r="D298" t="s">
        <v>26</v>
      </c>
      <c r="E298" t="s">
        <v>4803</v>
      </c>
      <c r="F298">
        <v>4</v>
      </c>
      <c r="G298" t="s">
        <v>6193</v>
      </c>
      <c r="H298">
        <v>12.95</v>
      </c>
      <c r="I298">
        <v>51.8</v>
      </c>
      <c r="J298" t="s">
        <v>1940</v>
      </c>
      <c r="K298" t="s">
        <v>1950</v>
      </c>
      <c r="L298" t="s">
        <v>6191</v>
      </c>
      <c r="M298">
        <v>1</v>
      </c>
      <c r="N298">
        <v>2021</v>
      </c>
      <c r="O298">
        <f>_xlfn.XLOOKUP(OrderData_1[[#This Row],[Coffee Type]],products!B:B,products!G:G)</f>
        <v>0.61814999999999998</v>
      </c>
    </row>
    <row r="299" spans="1:15" x14ac:dyDescent="0.25">
      <c r="A299" t="s">
        <v>224</v>
      </c>
      <c r="B299" s="6">
        <v>43971</v>
      </c>
      <c r="C299" t="s">
        <v>225</v>
      </c>
      <c r="D299" t="s">
        <v>19</v>
      </c>
      <c r="E299" t="s">
        <v>2375</v>
      </c>
      <c r="F299">
        <v>4</v>
      </c>
      <c r="G299" t="s">
        <v>6188</v>
      </c>
      <c r="H299">
        <v>12.95</v>
      </c>
      <c r="I299">
        <v>51.8</v>
      </c>
      <c r="J299" t="s">
        <v>1948</v>
      </c>
      <c r="K299" t="s">
        <v>1941</v>
      </c>
      <c r="L299" t="s">
        <v>6189</v>
      </c>
      <c r="M299">
        <v>1</v>
      </c>
      <c r="N299">
        <v>2020</v>
      </c>
      <c r="O299">
        <f>_xlfn.XLOOKUP(OrderData_1[[#This Row],[Coffee Type]],products!B:B,products!G:G)</f>
        <v>0.34964999999999996</v>
      </c>
    </row>
    <row r="300" spans="1:15" x14ac:dyDescent="0.25">
      <c r="A300" t="s">
        <v>731</v>
      </c>
      <c r="B300" s="6">
        <v>44631</v>
      </c>
      <c r="C300" t="s">
        <v>732</v>
      </c>
      <c r="D300" t="s">
        <v>26</v>
      </c>
      <c r="E300" t="s">
        <v>3545</v>
      </c>
      <c r="F300">
        <v>4</v>
      </c>
      <c r="G300" t="s">
        <v>6193</v>
      </c>
      <c r="H300">
        <v>12.95</v>
      </c>
      <c r="I300">
        <v>51.8</v>
      </c>
      <c r="J300" t="s">
        <v>1940</v>
      </c>
      <c r="K300" t="s">
        <v>1941</v>
      </c>
      <c r="L300" t="s">
        <v>6191</v>
      </c>
      <c r="M300">
        <v>1</v>
      </c>
      <c r="N300">
        <v>2022</v>
      </c>
      <c r="O300">
        <f>_xlfn.XLOOKUP(OrderData_1[[#This Row],[Coffee Type]],products!B:B,products!G:G)</f>
        <v>0.61814999999999998</v>
      </c>
    </row>
    <row r="301" spans="1:15" x14ac:dyDescent="0.25">
      <c r="A301" t="s">
        <v>662</v>
      </c>
      <c r="B301" s="6">
        <v>44563</v>
      </c>
      <c r="C301" t="s">
        <v>663</v>
      </c>
      <c r="D301" t="s">
        <v>184</v>
      </c>
      <c r="E301" t="s">
        <v>3383</v>
      </c>
      <c r="F301">
        <v>2</v>
      </c>
      <c r="G301" t="s">
        <v>6188</v>
      </c>
      <c r="H301">
        <v>25.88</v>
      </c>
      <c r="I301">
        <v>51.75</v>
      </c>
      <c r="J301" t="s">
        <v>1940</v>
      </c>
      <c r="K301" t="s">
        <v>1941</v>
      </c>
      <c r="L301" t="s">
        <v>6190</v>
      </c>
      <c r="M301">
        <v>2.5</v>
      </c>
      <c r="N301">
        <v>2022</v>
      </c>
      <c r="O301">
        <f>_xlfn.XLOOKUP(OrderData_1[[#This Row],[Coffee Type]],products!B:B,products!G:G)</f>
        <v>0.34964999999999996</v>
      </c>
    </row>
    <row r="302" spans="1:15" x14ac:dyDescent="0.25">
      <c r="A302" t="s">
        <v>1171</v>
      </c>
      <c r="B302" s="6">
        <v>44437</v>
      </c>
      <c r="C302" t="s">
        <v>1172</v>
      </c>
      <c r="D302" t="s">
        <v>184</v>
      </c>
      <c r="E302" t="s">
        <v>4543</v>
      </c>
      <c r="F302">
        <v>2</v>
      </c>
      <c r="G302" t="s">
        <v>6188</v>
      </c>
      <c r="H302">
        <v>25.88</v>
      </c>
      <c r="I302">
        <v>51.75</v>
      </c>
      <c r="J302" t="s">
        <v>1940</v>
      </c>
      <c r="K302" t="s">
        <v>1950</v>
      </c>
      <c r="L302" t="s">
        <v>6190</v>
      </c>
      <c r="M302">
        <v>2.5</v>
      </c>
      <c r="N302">
        <v>2021</v>
      </c>
      <c r="O302">
        <f>_xlfn.XLOOKUP(OrderData_1[[#This Row],[Coffee Type]],products!B:B,products!G:G)</f>
        <v>0.34964999999999996</v>
      </c>
    </row>
    <row r="303" spans="1:15" x14ac:dyDescent="0.25">
      <c r="A303" t="s">
        <v>338</v>
      </c>
      <c r="B303" s="6">
        <v>44108</v>
      </c>
      <c r="C303" t="s">
        <v>339</v>
      </c>
      <c r="D303" t="s">
        <v>184</v>
      </c>
      <c r="E303" t="s">
        <v>2634</v>
      </c>
      <c r="F303">
        <v>2</v>
      </c>
      <c r="G303" t="s">
        <v>6188</v>
      </c>
      <c r="H303">
        <v>25.88</v>
      </c>
      <c r="I303">
        <v>51.75</v>
      </c>
      <c r="J303" t="s">
        <v>1940</v>
      </c>
      <c r="K303" t="s">
        <v>1941</v>
      </c>
      <c r="L303" t="s">
        <v>6190</v>
      </c>
      <c r="M303">
        <v>2.5</v>
      </c>
      <c r="N303">
        <v>2020</v>
      </c>
      <c r="O303">
        <f>_xlfn.XLOOKUP(OrderData_1[[#This Row],[Coffee Type]],products!B:B,products!G:G)</f>
        <v>0.34964999999999996</v>
      </c>
    </row>
    <row r="304" spans="1:15" x14ac:dyDescent="0.25">
      <c r="A304" t="s">
        <v>830</v>
      </c>
      <c r="B304" s="6">
        <v>44659</v>
      </c>
      <c r="C304" t="s">
        <v>831</v>
      </c>
      <c r="D304" t="s">
        <v>184</v>
      </c>
      <c r="E304" t="s">
        <v>3764</v>
      </c>
      <c r="F304">
        <v>2</v>
      </c>
      <c r="G304" t="s">
        <v>6188</v>
      </c>
      <c r="H304">
        <v>25.88</v>
      </c>
      <c r="I304">
        <v>51.75</v>
      </c>
      <c r="J304" t="s">
        <v>1940</v>
      </c>
      <c r="K304" t="s">
        <v>1941</v>
      </c>
      <c r="L304" t="s">
        <v>6190</v>
      </c>
      <c r="M304">
        <v>2.5</v>
      </c>
      <c r="N304">
        <v>2022</v>
      </c>
      <c r="O304">
        <f>_xlfn.XLOOKUP(OrderData_1[[#This Row],[Coffee Type]],products!B:B,products!G:G)</f>
        <v>0.34964999999999996</v>
      </c>
    </row>
    <row r="305" spans="1:15" x14ac:dyDescent="0.25">
      <c r="A305" t="s">
        <v>1650</v>
      </c>
      <c r="B305" s="6">
        <v>44747</v>
      </c>
      <c r="C305" t="s">
        <v>1651</v>
      </c>
      <c r="D305" t="s">
        <v>184</v>
      </c>
      <c r="E305" t="s">
        <v>5571</v>
      </c>
      <c r="F305">
        <v>2</v>
      </c>
      <c r="G305" t="s">
        <v>6188</v>
      </c>
      <c r="H305">
        <v>25.88</v>
      </c>
      <c r="I305">
        <v>51.75</v>
      </c>
      <c r="J305" t="s">
        <v>1940</v>
      </c>
      <c r="K305" t="s">
        <v>1941</v>
      </c>
      <c r="L305" t="s">
        <v>6190</v>
      </c>
      <c r="M305">
        <v>2.5</v>
      </c>
      <c r="N305">
        <v>2022</v>
      </c>
      <c r="O305">
        <f>_xlfn.XLOOKUP(OrderData_1[[#This Row],[Coffee Type]],products!B:B,products!G:G)</f>
        <v>0.34964999999999996</v>
      </c>
    </row>
    <row r="306" spans="1:15" x14ac:dyDescent="0.25">
      <c r="A306" t="s">
        <v>1360</v>
      </c>
      <c r="B306" s="6">
        <v>44012</v>
      </c>
      <c r="C306" t="s">
        <v>1361</v>
      </c>
      <c r="D306" t="s">
        <v>184</v>
      </c>
      <c r="E306" t="s">
        <v>4953</v>
      </c>
      <c r="F306">
        <v>2</v>
      </c>
      <c r="G306" t="s">
        <v>6188</v>
      </c>
      <c r="H306">
        <v>25.88</v>
      </c>
      <c r="I306">
        <v>51.75</v>
      </c>
      <c r="J306" t="s">
        <v>1940</v>
      </c>
      <c r="K306" t="s">
        <v>1941</v>
      </c>
      <c r="L306" t="s">
        <v>6190</v>
      </c>
      <c r="M306">
        <v>2.5</v>
      </c>
      <c r="N306">
        <v>2020</v>
      </c>
      <c r="O306">
        <f>_xlfn.XLOOKUP(OrderData_1[[#This Row],[Coffee Type]],products!B:B,products!G:G)</f>
        <v>0.34964999999999996</v>
      </c>
    </row>
    <row r="307" spans="1:15" x14ac:dyDescent="0.25">
      <c r="A307" t="s">
        <v>488</v>
      </c>
      <c r="B307" s="6">
        <v>44496</v>
      </c>
      <c r="C307" t="s">
        <v>489</v>
      </c>
      <c r="D307" t="s">
        <v>184</v>
      </c>
      <c r="E307" t="s">
        <v>3004</v>
      </c>
      <c r="F307">
        <v>2</v>
      </c>
      <c r="G307" t="s">
        <v>6188</v>
      </c>
      <c r="H307">
        <v>25.88</v>
      </c>
      <c r="I307">
        <v>51.75</v>
      </c>
      <c r="J307" t="s">
        <v>1940</v>
      </c>
      <c r="K307" t="s">
        <v>1950</v>
      </c>
      <c r="L307" t="s">
        <v>6190</v>
      </c>
      <c r="M307">
        <v>2.5</v>
      </c>
      <c r="N307">
        <v>2021</v>
      </c>
      <c r="O307">
        <f>_xlfn.XLOOKUP(OrderData_1[[#This Row],[Coffee Type]],products!B:B,products!G:G)</f>
        <v>0.34964999999999996</v>
      </c>
    </row>
    <row r="308" spans="1:15" x14ac:dyDescent="0.25">
      <c r="A308" t="s">
        <v>1000</v>
      </c>
      <c r="B308" s="6">
        <v>44159</v>
      </c>
      <c r="C308" t="s">
        <v>1001</v>
      </c>
      <c r="D308" t="s">
        <v>15</v>
      </c>
      <c r="E308" t="s">
        <v>4199</v>
      </c>
      <c r="F308">
        <v>5</v>
      </c>
      <c r="G308" t="s">
        <v>6192</v>
      </c>
      <c r="H308">
        <v>9.9499999999999993</v>
      </c>
      <c r="I308">
        <v>49.75</v>
      </c>
      <c r="J308" t="s">
        <v>1948</v>
      </c>
      <c r="K308" t="s">
        <v>1941</v>
      </c>
      <c r="L308" t="s">
        <v>6190</v>
      </c>
      <c r="M308">
        <v>1</v>
      </c>
      <c r="N308">
        <v>2020</v>
      </c>
      <c r="O308">
        <f>_xlfn.XLOOKUP(OrderData_1[[#This Row],[Coffee Type]],products!B:B,products!G:G)</f>
        <v>0.21509999999999996</v>
      </c>
    </row>
    <row r="309" spans="1:15" x14ac:dyDescent="0.25">
      <c r="A309" t="s">
        <v>607</v>
      </c>
      <c r="B309" s="6">
        <v>44497</v>
      </c>
      <c r="C309" t="s">
        <v>608</v>
      </c>
      <c r="D309" t="s">
        <v>40</v>
      </c>
      <c r="E309" t="s">
        <v>3266</v>
      </c>
      <c r="F309">
        <v>5</v>
      </c>
      <c r="G309" t="s">
        <v>6188</v>
      </c>
      <c r="H309">
        <v>9.9499999999999993</v>
      </c>
      <c r="I309">
        <v>49.75</v>
      </c>
      <c r="J309" t="s">
        <v>1940</v>
      </c>
      <c r="K309" t="s">
        <v>1950</v>
      </c>
      <c r="L309" t="s">
        <v>6191</v>
      </c>
      <c r="M309">
        <v>1</v>
      </c>
      <c r="N309">
        <v>2021</v>
      </c>
      <c r="O309">
        <f>_xlfn.XLOOKUP(OrderData_1[[#This Row],[Coffee Type]],products!B:B,products!G:G)</f>
        <v>0.34964999999999996</v>
      </c>
    </row>
    <row r="310" spans="1:15" x14ac:dyDescent="0.25">
      <c r="A310" t="s">
        <v>933</v>
      </c>
      <c r="B310" s="6">
        <v>44124</v>
      </c>
      <c r="C310" t="s">
        <v>934</v>
      </c>
      <c r="D310" t="s">
        <v>40</v>
      </c>
      <c r="E310" t="s">
        <v>3996</v>
      </c>
      <c r="F310">
        <v>5</v>
      </c>
      <c r="G310" t="s">
        <v>6188</v>
      </c>
      <c r="H310">
        <v>9.9499999999999993</v>
      </c>
      <c r="I310">
        <v>49.75</v>
      </c>
      <c r="J310" t="s">
        <v>1940</v>
      </c>
      <c r="K310" t="s">
        <v>1941</v>
      </c>
      <c r="L310" t="s">
        <v>6191</v>
      </c>
      <c r="M310">
        <v>1</v>
      </c>
      <c r="N310">
        <v>2020</v>
      </c>
      <c r="O310">
        <f>_xlfn.XLOOKUP(OrderData_1[[#This Row],[Coffee Type]],products!B:B,products!G:G)</f>
        <v>0.34964999999999996</v>
      </c>
    </row>
    <row r="311" spans="1:15" x14ac:dyDescent="0.25">
      <c r="A311" t="s">
        <v>44</v>
      </c>
      <c r="B311" s="6">
        <v>44744</v>
      </c>
      <c r="C311" t="s">
        <v>45</v>
      </c>
      <c r="D311" t="s">
        <v>15</v>
      </c>
      <c r="E311" t="s">
        <v>1999</v>
      </c>
      <c r="F311">
        <v>5</v>
      </c>
      <c r="G311" t="s">
        <v>6192</v>
      </c>
      <c r="H311">
        <v>9.9499999999999993</v>
      </c>
      <c r="I311">
        <v>49.75</v>
      </c>
      <c r="J311" t="s">
        <v>1940</v>
      </c>
      <c r="K311" t="s">
        <v>1950</v>
      </c>
      <c r="L311" t="s">
        <v>6190</v>
      </c>
      <c r="M311">
        <v>1</v>
      </c>
      <c r="N311">
        <v>2022</v>
      </c>
      <c r="O311">
        <f>_xlfn.XLOOKUP(OrderData_1[[#This Row],[Coffee Type]],products!B:B,products!G:G)</f>
        <v>0.21509999999999996</v>
      </c>
    </row>
    <row r="312" spans="1:15" x14ac:dyDescent="0.25">
      <c r="A312" t="s">
        <v>828</v>
      </c>
      <c r="B312" s="6">
        <v>44595</v>
      </c>
      <c r="C312" t="s">
        <v>829</v>
      </c>
      <c r="D312" t="s">
        <v>16</v>
      </c>
      <c r="E312" t="s">
        <v>3759</v>
      </c>
      <c r="F312">
        <v>6</v>
      </c>
      <c r="G312" t="s">
        <v>6194</v>
      </c>
      <c r="H312">
        <v>8.25</v>
      </c>
      <c r="I312">
        <v>49.5</v>
      </c>
      <c r="J312" t="s">
        <v>1948</v>
      </c>
      <c r="K312" t="s">
        <v>1950</v>
      </c>
      <c r="L312" t="s">
        <v>6190</v>
      </c>
      <c r="M312">
        <v>0.5</v>
      </c>
      <c r="N312">
        <v>2022</v>
      </c>
      <c r="O312">
        <f>_xlfn.XLOOKUP(OrderData_1[[#This Row],[Coffee Type]],products!B:B,products!G:G)</f>
        <v>0.49004999999999999</v>
      </c>
    </row>
    <row r="313" spans="1:15" x14ac:dyDescent="0.25">
      <c r="A313" t="s">
        <v>318</v>
      </c>
      <c r="B313" s="6">
        <v>44238</v>
      </c>
      <c r="C313" t="s">
        <v>319</v>
      </c>
      <c r="D313" t="s">
        <v>258</v>
      </c>
      <c r="E313" t="s">
        <v>2588</v>
      </c>
      <c r="F313">
        <v>4</v>
      </c>
      <c r="G313" t="s">
        <v>6194</v>
      </c>
      <c r="H313">
        <v>12.15</v>
      </c>
      <c r="I313">
        <v>48.6</v>
      </c>
      <c r="J313" t="s">
        <v>1940</v>
      </c>
      <c r="K313" t="s">
        <v>1950</v>
      </c>
      <c r="L313" t="s">
        <v>6191</v>
      </c>
      <c r="M313">
        <v>1</v>
      </c>
      <c r="N313">
        <v>2021</v>
      </c>
      <c r="O313">
        <f>_xlfn.XLOOKUP(OrderData_1[[#This Row],[Coffee Type]],products!B:B,products!G:G)</f>
        <v>0.49004999999999999</v>
      </c>
    </row>
    <row r="314" spans="1:15" x14ac:dyDescent="0.25">
      <c r="A314" t="s">
        <v>1004</v>
      </c>
      <c r="B314" s="6">
        <v>44025</v>
      </c>
      <c r="C314" t="s">
        <v>1005</v>
      </c>
      <c r="D314" t="s">
        <v>202</v>
      </c>
      <c r="E314" t="s">
        <v>4157</v>
      </c>
      <c r="F314">
        <v>4</v>
      </c>
      <c r="G314" t="s">
        <v>6192</v>
      </c>
      <c r="H314">
        <v>11.95</v>
      </c>
      <c r="I314">
        <v>47.8</v>
      </c>
      <c r="J314" t="s">
        <v>1940</v>
      </c>
      <c r="K314" t="s">
        <v>1950</v>
      </c>
      <c r="L314" t="s">
        <v>6189</v>
      </c>
      <c r="M314">
        <v>1</v>
      </c>
      <c r="N314">
        <v>2020</v>
      </c>
      <c r="O314">
        <f>_xlfn.XLOOKUP(OrderData_1[[#This Row],[Coffee Type]],products!B:B,products!G:G)</f>
        <v>0.21509999999999996</v>
      </c>
    </row>
    <row r="315" spans="1:15" x14ac:dyDescent="0.25">
      <c r="A315" t="s">
        <v>1279</v>
      </c>
      <c r="B315" s="6">
        <v>44084</v>
      </c>
      <c r="C315" t="s">
        <v>1280</v>
      </c>
      <c r="D315" t="s">
        <v>202</v>
      </c>
      <c r="E315" t="s">
        <v>4784</v>
      </c>
      <c r="F315">
        <v>4</v>
      </c>
      <c r="G315" t="s">
        <v>6192</v>
      </c>
      <c r="H315">
        <v>11.95</v>
      </c>
      <c r="I315">
        <v>47.8</v>
      </c>
      <c r="J315" t="s">
        <v>1940</v>
      </c>
      <c r="K315" t="s">
        <v>1950</v>
      </c>
      <c r="L315" t="s">
        <v>6189</v>
      </c>
      <c r="M315">
        <v>1</v>
      </c>
      <c r="N315">
        <v>2020</v>
      </c>
      <c r="O315">
        <f>_xlfn.XLOOKUP(OrderData_1[[#This Row],[Coffee Type]],products!B:B,products!G:G)</f>
        <v>0.21509999999999996</v>
      </c>
    </row>
    <row r="316" spans="1:15" x14ac:dyDescent="0.25">
      <c r="A316" t="s">
        <v>1905</v>
      </c>
      <c r="B316" s="6">
        <v>44561</v>
      </c>
      <c r="C316" t="s">
        <v>1906</v>
      </c>
      <c r="D316" t="s">
        <v>202</v>
      </c>
      <c r="E316" t="s">
        <v>6127</v>
      </c>
      <c r="F316">
        <v>4</v>
      </c>
      <c r="G316" t="s">
        <v>6192</v>
      </c>
      <c r="H316">
        <v>11.95</v>
      </c>
      <c r="I316">
        <v>47.8</v>
      </c>
      <c r="J316" t="s">
        <v>1940</v>
      </c>
      <c r="K316" t="s">
        <v>1950</v>
      </c>
      <c r="L316" t="s">
        <v>6189</v>
      </c>
      <c r="M316">
        <v>1</v>
      </c>
      <c r="N316">
        <v>2021</v>
      </c>
      <c r="O316">
        <f>_xlfn.XLOOKUP(OrderData_1[[#This Row],[Coffee Type]],products!B:B,products!G:G)</f>
        <v>0.21509999999999996</v>
      </c>
    </row>
    <row r="317" spans="1:15" x14ac:dyDescent="0.25">
      <c r="A317" t="s">
        <v>1244</v>
      </c>
      <c r="B317" s="6">
        <v>43820</v>
      </c>
      <c r="C317" t="s">
        <v>1245</v>
      </c>
      <c r="D317" t="s">
        <v>202</v>
      </c>
      <c r="E317" t="s">
        <v>4707</v>
      </c>
      <c r="F317">
        <v>4</v>
      </c>
      <c r="G317" t="s">
        <v>6192</v>
      </c>
      <c r="H317">
        <v>11.95</v>
      </c>
      <c r="I317">
        <v>47.8</v>
      </c>
      <c r="J317" t="s">
        <v>1940</v>
      </c>
      <c r="K317" t="s">
        <v>1950</v>
      </c>
      <c r="L317" t="s">
        <v>6189</v>
      </c>
      <c r="M317">
        <v>1</v>
      </c>
      <c r="N317">
        <v>2019</v>
      </c>
      <c r="O317">
        <f>_xlfn.XLOOKUP(OrderData_1[[#This Row],[Coffee Type]],products!B:B,products!G:G)</f>
        <v>0.21509999999999996</v>
      </c>
    </row>
    <row r="318" spans="1:15" x14ac:dyDescent="0.25">
      <c r="A318" t="s">
        <v>200</v>
      </c>
      <c r="B318" s="6">
        <v>44633</v>
      </c>
      <c r="C318" t="s">
        <v>201</v>
      </c>
      <c r="D318" t="s">
        <v>202</v>
      </c>
      <c r="E318" t="s">
        <v>2325</v>
      </c>
      <c r="F318">
        <v>4</v>
      </c>
      <c r="G318" t="s">
        <v>6192</v>
      </c>
      <c r="H318">
        <v>11.95</v>
      </c>
      <c r="I318">
        <v>47.8</v>
      </c>
      <c r="J318" t="s">
        <v>1940</v>
      </c>
      <c r="K318" t="s">
        <v>1950</v>
      </c>
      <c r="L318" t="s">
        <v>6189</v>
      </c>
      <c r="M318">
        <v>1</v>
      </c>
      <c r="N318">
        <v>2022</v>
      </c>
      <c r="O318">
        <f>_xlfn.XLOOKUP(OrderData_1[[#This Row],[Coffee Type]],products!B:B,products!G:G)</f>
        <v>0.21509999999999996</v>
      </c>
    </row>
    <row r="319" spans="1:15" x14ac:dyDescent="0.25">
      <c r="A319" t="s">
        <v>1608</v>
      </c>
      <c r="B319" s="6">
        <v>44134</v>
      </c>
      <c r="C319" t="s">
        <v>1609</v>
      </c>
      <c r="D319" t="s">
        <v>145</v>
      </c>
      <c r="E319" t="s">
        <v>5476</v>
      </c>
      <c r="F319">
        <v>3</v>
      </c>
      <c r="G319" t="s">
        <v>6193</v>
      </c>
      <c r="H319">
        <v>15.85</v>
      </c>
      <c r="I319">
        <v>47.55</v>
      </c>
      <c r="J319" t="s">
        <v>1940</v>
      </c>
      <c r="K319" t="s">
        <v>1941</v>
      </c>
      <c r="L319" t="s">
        <v>6189</v>
      </c>
      <c r="M319">
        <v>1</v>
      </c>
      <c r="N319">
        <v>2020</v>
      </c>
      <c r="O319">
        <f>_xlfn.XLOOKUP(OrderData_1[[#This Row],[Coffee Type]],products!B:B,products!G:G)</f>
        <v>0.61814999999999998</v>
      </c>
    </row>
    <row r="320" spans="1:15" x14ac:dyDescent="0.25">
      <c r="A320" t="s">
        <v>832</v>
      </c>
      <c r="B320" s="6">
        <v>44203</v>
      </c>
      <c r="C320" t="s">
        <v>833</v>
      </c>
      <c r="D320" t="s">
        <v>145</v>
      </c>
      <c r="E320" t="s">
        <v>3769</v>
      </c>
      <c r="F320">
        <v>3</v>
      </c>
      <c r="G320" t="s">
        <v>6193</v>
      </c>
      <c r="H320">
        <v>15.85</v>
      </c>
      <c r="I320">
        <v>47.55</v>
      </c>
      <c r="J320" t="s">
        <v>1948</v>
      </c>
      <c r="K320" t="s">
        <v>1941</v>
      </c>
      <c r="L320" t="s">
        <v>6189</v>
      </c>
      <c r="M320">
        <v>1</v>
      </c>
      <c r="N320">
        <v>2021</v>
      </c>
      <c r="O320">
        <f>_xlfn.XLOOKUP(OrderData_1[[#This Row],[Coffee Type]],products!B:B,products!G:G)</f>
        <v>0.61814999999999998</v>
      </c>
    </row>
    <row r="321" spans="1:15" x14ac:dyDescent="0.25">
      <c r="A321" t="s">
        <v>143</v>
      </c>
      <c r="B321" s="6">
        <v>44168</v>
      </c>
      <c r="C321" t="s">
        <v>144</v>
      </c>
      <c r="D321" t="s">
        <v>145</v>
      </c>
      <c r="E321" t="s">
        <v>2211</v>
      </c>
      <c r="F321">
        <v>3</v>
      </c>
      <c r="G321" t="s">
        <v>6193</v>
      </c>
      <c r="H321">
        <v>15.85</v>
      </c>
      <c r="I321">
        <v>47.55</v>
      </c>
      <c r="J321" t="s">
        <v>1940</v>
      </c>
      <c r="K321" t="s">
        <v>1950</v>
      </c>
      <c r="L321" t="s">
        <v>6189</v>
      </c>
      <c r="M321">
        <v>1</v>
      </c>
      <c r="N321">
        <v>2020</v>
      </c>
      <c r="O321">
        <f>_xlfn.XLOOKUP(OrderData_1[[#This Row],[Coffee Type]],products!B:B,products!G:G)</f>
        <v>0.61814999999999998</v>
      </c>
    </row>
    <row r="322" spans="1:15" x14ac:dyDescent="0.25">
      <c r="A322" t="s">
        <v>1326</v>
      </c>
      <c r="B322" s="6">
        <v>44217</v>
      </c>
      <c r="C322" t="s">
        <v>1327</v>
      </c>
      <c r="D322" t="s">
        <v>96</v>
      </c>
      <c r="E322" t="s">
        <v>4886</v>
      </c>
      <c r="F322">
        <v>5</v>
      </c>
      <c r="G322" t="s">
        <v>6193</v>
      </c>
      <c r="H322">
        <v>9.51</v>
      </c>
      <c r="I322">
        <v>47.55</v>
      </c>
      <c r="J322" t="s">
        <v>1940</v>
      </c>
      <c r="K322" t="s">
        <v>1950</v>
      </c>
      <c r="L322" t="s">
        <v>6189</v>
      </c>
      <c r="M322">
        <v>0.5</v>
      </c>
      <c r="N322">
        <v>2021</v>
      </c>
      <c r="O322">
        <f>_xlfn.XLOOKUP(OrderData_1[[#This Row],[Coffee Type]],products!B:B,products!G:G)</f>
        <v>0.61814999999999998</v>
      </c>
    </row>
    <row r="323" spans="1:15" x14ac:dyDescent="0.25">
      <c r="A323" t="s">
        <v>1750</v>
      </c>
      <c r="B323" s="6">
        <v>44584</v>
      </c>
      <c r="C323" t="s">
        <v>1751</v>
      </c>
      <c r="D323" t="s">
        <v>145</v>
      </c>
      <c r="E323" t="s">
        <v>5788</v>
      </c>
      <c r="F323">
        <v>3</v>
      </c>
      <c r="G323" t="s">
        <v>6193</v>
      </c>
      <c r="H323">
        <v>15.85</v>
      </c>
      <c r="I323">
        <v>47.55</v>
      </c>
      <c r="J323" t="s">
        <v>1948</v>
      </c>
      <c r="K323" t="s">
        <v>1950</v>
      </c>
      <c r="L323" t="s">
        <v>6189</v>
      </c>
      <c r="M323">
        <v>1</v>
      </c>
      <c r="N323">
        <v>2022</v>
      </c>
      <c r="O323">
        <f>_xlfn.XLOOKUP(OrderData_1[[#This Row],[Coffee Type]],products!B:B,products!G:G)</f>
        <v>0.61814999999999998</v>
      </c>
    </row>
    <row r="324" spans="1:15" x14ac:dyDescent="0.25">
      <c r="A324" t="s">
        <v>923</v>
      </c>
      <c r="B324" s="6">
        <v>43671</v>
      </c>
      <c r="C324" t="s">
        <v>924</v>
      </c>
      <c r="D324" t="s">
        <v>96</v>
      </c>
      <c r="E324" t="s">
        <v>3972</v>
      </c>
      <c r="F324">
        <v>5</v>
      </c>
      <c r="G324" t="s">
        <v>6193</v>
      </c>
      <c r="H324">
        <v>9.51</v>
      </c>
      <c r="I324">
        <v>47.55</v>
      </c>
      <c r="J324" t="s">
        <v>1940</v>
      </c>
      <c r="K324" t="s">
        <v>1950</v>
      </c>
      <c r="L324" t="s">
        <v>6189</v>
      </c>
      <c r="M324">
        <v>0.5</v>
      </c>
      <c r="N324">
        <v>2019</v>
      </c>
      <c r="O324">
        <f>_xlfn.XLOOKUP(OrderData_1[[#This Row],[Coffee Type]],products!B:B,products!G:G)</f>
        <v>0.61814999999999998</v>
      </c>
    </row>
    <row r="325" spans="1:15" x14ac:dyDescent="0.25">
      <c r="A325" t="s">
        <v>1021</v>
      </c>
      <c r="B325" s="6">
        <v>43535</v>
      </c>
      <c r="C325" t="s">
        <v>1022</v>
      </c>
      <c r="D325" t="s">
        <v>145</v>
      </c>
      <c r="E325" t="s">
        <v>4213</v>
      </c>
      <c r="F325">
        <v>3</v>
      </c>
      <c r="G325" t="s">
        <v>6193</v>
      </c>
      <c r="H325">
        <v>15.85</v>
      </c>
      <c r="I325">
        <v>47.55</v>
      </c>
      <c r="J325" t="s">
        <v>1940</v>
      </c>
      <c r="K325" t="s">
        <v>1950</v>
      </c>
      <c r="L325" t="s">
        <v>6189</v>
      </c>
      <c r="M325">
        <v>1</v>
      </c>
      <c r="N325">
        <v>2019</v>
      </c>
      <c r="O325">
        <f>_xlfn.XLOOKUP(OrderData_1[[#This Row],[Coffee Type]],products!B:B,products!G:G)</f>
        <v>0.61814999999999998</v>
      </c>
    </row>
    <row r="326" spans="1:15" x14ac:dyDescent="0.25">
      <c r="A326" t="s">
        <v>804</v>
      </c>
      <c r="B326" s="6">
        <v>44465</v>
      </c>
      <c r="C326" t="s">
        <v>805</v>
      </c>
      <c r="D326" t="s">
        <v>136</v>
      </c>
      <c r="E326" t="s">
        <v>3707</v>
      </c>
      <c r="F326">
        <v>6</v>
      </c>
      <c r="G326" t="s">
        <v>6193</v>
      </c>
      <c r="H326">
        <v>7.77</v>
      </c>
      <c r="I326">
        <v>46.62</v>
      </c>
      <c r="J326" t="s">
        <v>1940</v>
      </c>
      <c r="K326" t="s">
        <v>1941</v>
      </c>
      <c r="L326" t="s">
        <v>6191</v>
      </c>
      <c r="M326">
        <v>0.5</v>
      </c>
      <c r="N326">
        <v>2021</v>
      </c>
      <c r="O326">
        <f>_xlfn.XLOOKUP(OrderData_1[[#This Row],[Coffee Type]],products!B:B,products!G:G)</f>
        <v>0.61814999999999998</v>
      </c>
    </row>
    <row r="327" spans="1:15" x14ac:dyDescent="0.25">
      <c r="A327" t="s">
        <v>1704</v>
      </c>
      <c r="B327" s="6">
        <v>44253</v>
      </c>
      <c r="C327" t="s">
        <v>1705</v>
      </c>
      <c r="D327" t="s">
        <v>205</v>
      </c>
      <c r="E327" t="s">
        <v>5689</v>
      </c>
      <c r="F327">
        <v>6</v>
      </c>
      <c r="G327" t="s">
        <v>6188</v>
      </c>
      <c r="H327">
        <v>7.77</v>
      </c>
      <c r="I327">
        <v>46.62</v>
      </c>
      <c r="J327" t="s">
        <v>1948</v>
      </c>
      <c r="K327" t="s">
        <v>1950</v>
      </c>
      <c r="L327" t="s">
        <v>6189</v>
      </c>
      <c r="M327">
        <v>0.5</v>
      </c>
      <c r="N327">
        <v>2021</v>
      </c>
      <c r="O327">
        <f>_xlfn.XLOOKUP(OrderData_1[[#This Row],[Coffee Type]],products!B:B,products!G:G)</f>
        <v>0.34964999999999996</v>
      </c>
    </row>
    <row r="328" spans="1:15" x14ac:dyDescent="0.25">
      <c r="A328" t="s">
        <v>759</v>
      </c>
      <c r="B328" s="6">
        <v>44705</v>
      </c>
      <c r="C328" t="s">
        <v>760</v>
      </c>
      <c r="D328" t="s">
        <v>205</v>
      </c>
      <c r="E328" t="s">
        <v>3604</v>
      </c>
      <c r="F328">
        <v>6</v>
      </c>
      <c r="G328" t="s">
        <v>6188</v>
      </c>
      <c r="H328">
        <v>7.77</v>
      </c>
      <c r="I328">
        <v>46.62</v>
      </c>
      <c r="J328" t="s">
        <v>1940</v>
      </c>
      <c r="K328" t="s">
        <v>1941</v>
      </c>
      <c r="L328" t="s">
        <v>6189</v>
      </c>
      <c r="M328">
        <v>0.5</v>
      </c>
      <c r="N328">
        <v>2022</v>
      </c>
      <c r="O328">
        <f>_xlfn.XLOOKUP(OrderData_1[[#This Row],[Coffee Type]],products!B:B,products!G:G)</f>
        <v>0.34964999999999996</v>
      </c>
    </row>
    <row r="329" spans="1:15" x14ac:dyDescent="0.25">
      <c r="A329" t="s">
        <v>1014</v>
      </c>
      <c r="B329" s="6">
        <v>44210</v>
      </c>
      <c r="C329" t="s">
        <v>1015</v>
      </c>
      <c r="D329" t="s">
        <v>136</v>
      </c>
      <c r="E329" t="s">
        <v>4193</v>
      </c>
      <c r="F329">
        <v>6</v>
      </c>
      <c r="G329" t="s">
        <v>6193</v>
      </c>
      <c r="H329">
        <v>7.77</v>
      </c>
      <c r="I329">
        <v>46.62</v>
      </c>
      <c r="J329" t="s">
        <v>1948</v>
      </c>
      <c r="K329" t="s">
        <v>1950</v>
      </c>
      <c r="L329" t="s">
        <v>6191</v>
      </c>
      <c r="M329">
        <v>0.5</v>
      </c>
      <c r="N329">
        <v>2021</v>
      </c>
      <c r="O329">
        <f>_xlfn.XLOOKUP(OrderData_1[[#This Row],[Coffee Type]],products!B:B,products!G:G)</f>
        <v>0.61814999999999998</v>
      </c>
    </row>
    <row r="330" spans="1:15" x14ac:dyDescent="0.25">
      <c r="A330" t="s">
        <v>1340</v>
      </c>
      <c r="B330" s="6">
        <v>43941</v>
      </c>
      <c r="C330" t="s">
        <v>1341</v>
      </c>
      <c r="D330" t="s">
        <v>136</v>
      </c>
      <c r="E330" t="s">
        <v>4914</v>
      </c>
      <c r="F330">
        <v>6</v>
      </c>
      <c r="G330" t="s">
        <v>6193</v>
      </c>
      <c r="H330">
        <v>7.77</v>
      </c>
      <c r="I330">
        <v>46.62</v>
      </c>
      <c r="J330" t="s">
        <v>1940</v>
      </c>
      <c r="K330" t="s">
        <v>1950</v>
      </c>
      <c r="L330" t="s">
        <v>6191</v>
      </c>
      <c r="M330">
        <v>0.5</v>
      </c>
      <c r="N330">
        <v>2020</v>
      </c>
      <c r="O330">
        <f>_xlfn.XLOOKUP(OrderData_1[[#This Row],[Coffee Type]],products!B:B,products!G:G)</f>
        <v>0.61814999999999998</v>
      </c>
    </row>
    <row r="331" spans="1:15" x14ac:dyDescent="0.25">
      <c r="A331" t="s">
        <v>1831</v>
      </c>
      <c r="B331" s="6">
        <v>44719</v>
      </c>
      <c r="C331" t="s">
        <v>1832</v>
      </c>
      <c r="D331" t="s">
        <v>205</v>
      </c>
      <c r="E331" t="s">
        <v>5954</v>
      </c>
      <c r="F331">
        <v>6</v>
      </c>
      <c r="G331" t="s">
        <v>6188</v>
      </c>
      <c r="H331">
        <v>7.77</v>
      </c>
      <c r="I331">
        <v>46.62</v>
      </c>
      <c r="J331" t="s">
        <v>1940</v>
      </c>
      <c r="K331" t="s">
        <v>1950</v>
      </c>
      <c r="L331" t="s">
        <v>6189</v>
      </c>
      <c r="M331">
        <v>0.5</v>
      </c>
      <c r="N331">
        <v>2022</v>
      </c>
      <c r="O331">
        <f>_xlfn.XLOOKUP(OrderData_1[[#This Row],[Coffee Type]],products!B:B,products!G:G)</f>
        <v>0.34964999999999996</v>
      </c>
    </row>
    <row r="332" spans="1:15" x14ac:dyDescent="0.25">
      <c r="A332" t="s">
        <v>504</v>
      </c>
      <c r="B332" s="6">
        <v>44172</v>
      </c>
      <c r="C332" t="s">
        <v>505</v>
      </c>
      <c r="D332" t="s">
        <v>54</v>
      </c>
      <c r="E332" t="s">
        <v>3037</v>
      </c>
      <c r="F332">
        <v>2</v>
      </c>
      <c r="G332" t="s">
        <v>6192</v>
      </c>
      <c r="H332">
        <v>22.88</v>
      </c>
      <c r="I332">
        <v>45.77</v>
      </c>
      <c r="J332" t="s">
        <v>1940</v>
      </c>
      <c r="K332" t="s">
        <v>1941</v>
      </c>
      <c r="L332" t="s">
        <v>6190</v>
      </c>
      <c r="M332">
        <v>2.5</v>
      </c>
      <c r="N332">
        <v>2020</v>
      </c>
      <c r="O332">
        <f>_xlfn.XLOOKUP(OrderData_1[[#This Row],[Coffee Type]],products!B:B,products!G:G)</f>
        <v>0.21509999999999996</v>
      </c>
    </row>
    <row r="333" spans="1:15" x14ac:dyDescent="0.25">
      <c r="A333" t="s">
        <v>1858</v>
      </c>
      <c r="B333" s="6">
        <v>44158</v>
      </c>
      <c r="C333" t="s">
        <v>1859</v>
      </c>
      <c r="D333" t="s">
        <v>131</v>
      </c>
      <c r="E333" t="s">
        <v>6030</v>
      </c>
      <c r="F333">
        <v>2</v>
      </c>
      <c r="G333" t="s">
        <v>6188</v>
      </c>
      <c r="H333">
        <v>22.88</v>
      </c>
      <c r="I333">
        <v>45.77</v>
      </c>
      <c r="J333" t="s">
        <v>1940</v>
      </c>
      <c r="K333" t="s">
        <v>1941</v>
      </c>
      <c r="L333" t="s">
        <v>6191</v>
      </c>
      <c r="M333">
        <v>2.5</v>
      </c>
      <c r="N333">
        <v>2020</v>
      </c>
      <c r="O333">
        <f>_xlfn.XLOOKUP(OrderData_1[[#This Row],[Coffee Type]],products!B:B,products!G:G)</f>
        <v>0.34964999999999996</v>
      </c>
    </row>
    <row r="334" spans="1:15" x14ac:dyDescent="0.25">
      <c r="A334" t="s">
        <v>510</v>
      </c>
      <c r="B334" s="6">
        <v>44082</v>
      </c>
      <c r="C334" t="s">
        <v>511</v>
      </c>
      <c r="D334" t="s">
        <v>54</v>
      </c>
      <c r="E334" t="s">
        <v>3049</v>
      </c>
      <c r="F334">
        <v>2</v>
      </c>
      <c r="G334" t="s">
        <v>6192</v>
      </c>
      <c r="H334">
        <v>22.88</v>
      </c>
      <c r="I334">
        <v>45.77</v>
      </c>
      <c r="J334" t="s">
        <v>1940</v>
      </c>
      <c r="K334" t="s">
        <v>1950</v>
      </c>
      <c r="L334" t="s">
        <v>6190</v>
      </c>
      <c r="M334">
        <v>2.5</v>
      </c>
      <c r="N334">
        <v>2020</v>
      </c>
      <c r="O334">
        <f>_xlfn.XLOOKUP(OrderData_1[[#This Row],[Coffee Type]],products!B:B,products!G:G)</f>
        <v>0.21509999999999996</v>
      </c>
    </row>
    <row r="335" spans="1:15" x14ac:dyDescent="0.25">
      <c r="A335" t="s">
        <v>1295</v>
      </c>
      <c r="B335" s="6">
        <v>44693</v>
      </c>
      <c r="C335" t="s">
        <v>1296</v>
      </c>
      <c r="D335" t="s">
        <v>131</v>
      </c>
      <c r="E335" t="s">
        <v>4814</v>
      </c>
      <c r="F335">
        <v>2</v>
      </c>
      <c r="G335" t="s">
        <v>6188</v>
      </c>
      <c r="H335">
        <v>22.88</v>
      </c>
      <c r="I335">
        <v>45.77</v>
      </c>
      <c r="J335" t="s">
        <v>1948</v>
      </c>
      <c r="K335" t="s">
        <v>1941</v>
      </c>
      <c r="L335" t="s">
        <v>6191</v>
      </c>
      <c r="M335">
        <v>2.5</v>
      </c>
      <c r="N335">
        <v>2022</v>
      </c>
      <c r="O335">
        <f>_xlfn.XLOOKUP(OrderData_1[[#This Row],[Coffee Type]],products!B:B,products!G:G)</f>
        <v>0.34964999999999996</v>
      </c>
    </row>
    <row r="336" spans="1:15" x14ac:dyDescent="0.25">
      <c r="A336" t="s">
        <v>1541</v>
      </c>
      <c r="B336" s="6">
        <v>44771</v>
      </c>
      <c r="C336" t="s">
        <v>1542</v>
      </c>
      <c r="D336" t="s">
        <v>54</v>
      </c>
      <c r="E336" t="s">
        <v>5332</v>
      </c>
      <c r="F336">
        <v>2</v>
      </c>
      <c r="G336" t="s">
        <v>6192</v>
      </c>
      <c r="H336">
        <v>22.88</v>
      </c>
      <c r="I336">
        <v>45.77</v>
      </c>
      <c r="J336" t="s">
        <v>1948</v>
      </c>
      <c r="K336" t="s">
        <v>1941</v>
      </c>
      <c r="L336" t="s">
        <v>6190</v>
      </c>
      <c r="M336">
        <v>2.5</v>
      </c>
      <c r="N336">
        <v>2022</v>
      </c>
      <c r="O336">
        <f>_xlfn.XLOOKUP(OrderData_1[[#This Row],[Coffee Type]],products!B:B,products!G:G)</f>
        <v>0.21509999999999996</v>
      </c>
    </row>
    <row r="337" spans="1:15" x14ac:dyDescent="0.25">
      <c r="A337" t="s">
        <v>1062</v>
      </c>
      <c r="B337" s="6">
        <v>44563</v>
      </c>
      <c r="C337" t="s">
        <v>1063</v>
      </c>
      <c r="D337" t="s">
        <v>54</v>
      </c>
      <c r="E337" t="s">
        <v>4305</v>
      </c>
      <c r="F337">
        <v>2</v>
      </c>
      <c r="G337" t="s">
        <v>6192</v>
      </c>
      <c r="H337">
        <v>22.88</v>
      </c>
      <c r="I337">
        <v>45.77</v>
      </c>
      <c r="J337" t="s">
        <v>1948</v>
      </c>
      <c r="K337" t="s">
        <v>1941</v>
      </c>
      <c r="L337" t="s">
        <v>6190</v>
      </c>
      <c r="M337">
        <v>2.5</v>
      </c>
      <c r="N337">
        <v>2022</v>
      </c>
      <c r="O337">
        <f>_xlfn.XLOOKUP(OrderData_1[[#This Row],[Coffee Type]],products!B:B,products!G:G)</f>
        <v>0.21509999999999996</v>
      </c>
    </row>
    <row r="338" spans="1:15" x14ac:dyDescent="0.25">
      <c r="A338" t="s">
        <v>1287</v>
      </c>
      <c r="B338" s="6">
        <v>43728</v>
      </c>
      <c r="C338" t="s">
        <v>1288</v>
      </c>
      <c r="D338" t="s">
        <v>54</v>
      </c>
      <c r="E338" t="s">
        <v>4799</v>
      </c>
      <c r="F338">
        <v>2</v>
      </c>
      <c r="G338" t="s">
        <v>6192</v>
      </c>
      <c r="H338">
        <v>22.88</v>
      </c>
      <c r="I338">
        <v>45.77</v>
      </c>
      <c r="J338" t="s">
        <v>1940</v>
      </c>
      <c r="K338" t="s">
        <v>1941</v>
      </c>
      <c r="L338" t="s">
        <v>6190</v>
      </c>
      <c r="M338">
        <v>2.5</v>
      </c>
      <c r="N338">
        <v>2019</v>
      </c>
      <c r="O338">
        <f>_xlfn.XLOOKUP(OrderData_1[[#This Row],[Coffee Type]],products!B:B,products!G:G)</f>
        <v>0.21509999999999996</v>
      </c>
    </row>
    <row r="339" spans="1:15" x14ac:dyDescent="0.25">
      <c r="A339" t="s">
        <v>1772</v>
      </c>
      <c r="B339" s="6">
        <v>44511</v>
      </c>
      <c r="C339" t="s">
        <v>1773</v>
      </c>
      <c r="D339" t="s">
        <v>74</v>
      </c>
      <c r="E339" t="s">
        <v>5830</v>
      </c>
      <c r="F339">
        <v>4</v>
      </c>
      <c r="G339" t="s">
        <v>6188</v>
      </c>
      <c r="H339">
        <v>11.25</v>
      </c>
      <c r="I339">
        <v>45</v>
      </c>
      <c r="J339" t="s">
        <v>1940</v>
      </c>
      <c r="K339" t="s">
        <v>1941</v>
      </c>
      <c r="L339" t="s">
        <v>6190</v>
      </c>
      <c r="M339">
        <v>1</v>
      </c>
      <c r="N339">
        <v>2021</v>
      </c>
      <c r="O339">
        <f>_xlfn.XLOOKUP(OrderData_1[[#This Row],[Coffee Type]],products!B:B,products!G:G)</f>
        <v>0.34964999999999996</v>
      </c>
    </row>
    <row r="340" spans="1:15" x14ac:dyDescent="0.25">
      <c r="A340" t="s">
        <v>695</v>
      </c>
      <c r="B340" s="6">
        <v>44434</v>
      </c>
      <c r="C340" t="s">
        <v>696</v>
      </c>
      <c r="D340" t="s">
        <v>74</v>
      </c>
      <c r="E340" t="s">
        <v>3456</v>
      </c>
      <c r="F340">
        <v>4</v>
      </c>
      <c r="G340" t="s">
        <v>6188</v>
      </c>
      <c r="H340">
        <v>11.25</v>
      </c>
      <c r="I340">
        <v>45</v>
      </c>
      <c r="J340" t="s">
        <v>2115</v>
      </c>
      <c r="K340" t="s">
        <v>1950</v>
      </c>
      <c r="L340" t="s">
        <v>6190</v>
      </c>
      <c r="M340">
        <v>1</v>
      </c>
      <c r="N340">
        <v>2021</v>
      </c>
      <c r="O340">
        <f>_xlfn.XLOOKUP(OrderData_1[[#This Row],[Coffee Type]],products!B:B,products!G:G)</f>
        <v>0.34964999999999996</v>
      </c>
    </row>
    <row r="341" spans="1:15" x14ac:dyDescent="0.25">
      <c r="A341" t="s">
        <v>1778</v>
      </c>
      <c r="B341" s="6">
        <v>44640</v>
      </c>
      <c r="C341" t="s">
        <v>1779</v>
      </c>
      <c r="D341" t="s">
        <v>74</v>
      </c>
      <c r="E341" t="s">
        <v>5841</v>
      </c>
      <c r="F341">
        <v>4</v>
      </c>
      <c r="G341" t="s">
        <v>6188</v>
      </c>
      <c r="H341">
        <v>11.25</v>
      </c>
      <c r="I341">
        <v>45</v>
      </c>
      <c r="J341" t="s">
        <v>1940</v>
      </c>
      <c r="K341" t="s">
        <v>1950</v>
      </c>
      <c r="L341" t="s">
        <v>6190</v>
      </c>
      <c r="M341">
        <v>1</v>
      </c>
      <c r="N341">
        <v>2022</v>
      </c>
      <c r="O341">
        <f>_xlfn.XLOOKUP(OrderData_1[[#This Row],[Coffee Type]],products!B:B,products!G:G)</f>
        <v>0.34964999999999996</v>
      </c>
    </row>
    <row r="342" spans="1:15" x14ac:dyDescent="0.25">
      <c r="A342" t="s">
        <v>925</v>
      </c>
      <c r="B342" s="6">
        <v>44707</v>
      </c>
      <c r="C342" t="s">
        <v>926</v>
      </c>
      <c r="D342" t="s">
        <v>74</v>
      </c>
      <c r="E342" t="s">
        <v>3976</v>
      </c>
      <c r="F342">
        <v>4</v>
      </c>
      <c r="G342" t="s">
        <v>6188</v>
      </c>
      <c r="H342">
        <v>11.25</v>
      </c>
      <c r="I342">
        <v>45</v>
      </c>
      <c r="J342" t="s">
        <v>1940</v>
      </c>
      <c r="K342" t="s">
        <v>1950</v>
      </c>
      <c r="L342" t="s">
        <v>6190</v>
      </c>
      <c r="M342">
        <v>1</v>
      </c>
      <c r="N342">
        <v>2022</v>
      </c>
      <c r="O342">
        <f>_xlfn.XLOOKUP(OrderData_1[[#This Row],[Coffee Type]],products!B:B,products!G:G)</f>
        <v>0.34964999999999996</v>
      </c>
    </row>
    <row r="343" spans="1:15" x14ac:dyDescent="0.25">
      <c r="A343" t="s">
        <v>654</v>
      </c>
      <c r="B343" s="6">
        <v>44437</v>
      </c>
      <c r="C343" t="s">
        <v>655</v>
      </c>
      <c r="D343" t="s">
        <v>192</v>
      </c>
      <c r="E343" t="s">
        <v>3366</v>
      </c>
      <c r="F343">
        <v>5</v>
      </c>
      <c r="G343" t="s">
        <v>6192</v>
      </c>
      <c r="H343">
        <v>8.9499999999999993</v>
      </c>
      <c r="I343">
        <v>44.75</v>
      </c>
      <c r="J343" t="s">
        <v>1940</v>
      </c>
      <c r="K343" t="s">
        <v>1950</v>
      </c>
      <c r="L343" t="s">
        <v>6191</v>
      </c>
      <c r="M343">
        <v>1</v>
      </c>
      <c r="N343">
        <v>2021</v>
      </c>
      <c r="O343">
        <f>_xlfn.XLOOKUP(OrderData_1[[#This Row],[Coffee Type]],products!B:B,products!G:G)</f>
        <v>0.21509999999999996</v>
      </c>
    </row>
    <row r="344" spans="1:15" x14ac:dyDescent="0.25">
      <c r="A344" t="s">
        <v>1056</v>
      </c>
      <c r="B344" s="6">
        <v>44591</v>
      </c>
      <c r="C344" t="s">
        <v>1057</v>
      </c>
      <c r="D344" t="s">
        <v>192</v>
      </c>
      <c r="E344" t="s">
        <v>4293</v>
      </c>
      <c r="F344">
        <v>5</v>
      </c>
      <c r="G344" t="s">
        <v>6192</v>
      </c>
      <c r="H344">
        <v>8.9499999999999993</v>
      </c>
      <c r="I344">
        <v>44.75</v>
      </c>
      <c r="J344" t="s">
        <v>1940</v>
      </c>
      <c r="K344" t="s">
        <v>1950</v>
      </c>
      <c r="L344" t="s">
        <v>6191</v>
      </c>
      <c r="M344">
        <v>1</v>
      </c>
      <c r="N344">
        <v>2022</v>
      </c>
      <c r="O344">
        <f>_xlfn.XLOOKUP(OrderData_1[[#This Row],[Coffee Type]],products!B:B,products!G:G)</f>
        <v>0.21509999999999996</v>
      </c>
    </row>
    <row r="345" spans="1:15" x14ac:dyDescent="0.25">
      <c r="A345" t="s">
        <v>678</v>
      </c>
      <c r="B345" s="6">
        <v>43579</v>
      </c>
      <c r="C345" t="s">
        <v>679</v>
      </c>
      <c r="D345" t="s">
        <v>192</v>
      </c>
      <c r="E345" t="s">
        <v>3422</v>
      </c>
      <c r="F345">
        <v>5</v>
      </c>
      <c r="G345" t="s">
        <v>6192</v>
      </c>
      <c r="H345">
        <v>8.9499999999999993</v>
      </c>
      <c r="I345">
        <v>44.75</v>
      </c>
      <c r="J345" t="s">
        <v>1940</v>
      </c>
      <c r="K345" t="s">
        <v>1941</v>
      </c>
      <c r="L345" t="s">
        <v>6191</v>
      </c>
      <c r="M345">
        <v>1</v>
      </c>
      <c r="N345">
        <v>2019</v>
      </c>
      <c r="O345">
        <f>_xlfn.XLOOKUP(OrderData_1[[#This Row],[Coffee Type]],products!B:B,products!G:G)</f>
        <v>0.21509999999999996</v>
      </c>
    </row>
    <row r="346" spans="1:15" x14ac:dyDescent="0.25">
      <c r="A346" t="s">
        <v>676</v>
      </c>
      <c r="B346" s="6">
        <v>44057</v>
      </c>
      <c r="C346" t="s">
        <v>677</v>
      </c>
      <c r="D346" t="s">
        <v>192</v>
      </c>
      <c r="E346" t="s">
        <v>3419</v>
      </c>
      <c r="F346">
        <v>5</v>
      </c>
      <c r="G346" t="s">
        <v>6192</v>
      </c>
      <c r="H346">
        <v>8.9499999999999993</v>
      </c>
      <c r="I346">
        <v>44.75</v>
      </c>
      <c r="J346" t="s">
        <v>1940</v>
      </c>
      <c r="K346" t="s">
        <v>1950</v>
      </c>
      <c r="L346" t="s">
        <v>6191</v>
      </c>
      <c r="M346">
        <v>1</v>
      </c>
      <c r="N346">
        <v>2020</v>
      </c>
      <c r="O346">
        <f>_xlfn.XLOOKUP(OrderData_1[[#This Row],[Coffee Type]],products!B:B,products!G:G)</f>
        <v>0.21509999999999996</v>
      </c>
    </row>
    <row r="347" spans="1:15" x14ac:dyDescent="0.25">
      <c r="A347" t="s">
        <v>1490</v>
      </c>
      <c r="B347" s="6">
        <v>44189</v>
      </c>
      <c r="C347" t="s">
        <v>1491</v>
      </c>
      <c r="D347" t="s">
        <v>189</v>
      </c>
      <c r="E347" t="s">
        <v>5223</v>
      </c>
      <c r="F347">
        <v>5</v>
      </c>
      <c r="G347" t="s">
        <v>6194</v>
      </c>
      <c r="H347">
        <v>8.91</v>
      </c>
      <c r="I347">
        <v>44.55</v>
      </c>
      <c r="J347" t="s">
        <v>1940</v>
      </c>
      <c r="K347" t="s">
        <v>1950</v>
      </c>
      <c r="L347" t="s">
        <v>6189</v>
      </c>
      <c r="M347">
        <v>0.5</v>
      </c>
      <c r="N347">
        <v>2020</v>
      </c>
      <c r="O347">
        <f>_xlfn.XLOOKUP(OrderData_1[[#This Row],[Coffee Type]],products!B:B,products!G:G)</f>
        <v>0.49004999999999999</v>
      </c>
    </row>
    <row r="348" spans="1:15" x14ac:dyDescent="0.25">
      <c r="A348" t="s">
        <v>1147</v>
      </c>
      <c r="B348" s="6">
        <v>43965</v>
      </c>
      <c r="C348" t="s">
        <v>1148</v>
      </c>
      <c r="D348" t="s">
        <v>150</v>
      </c>
      <c r="E348" t="s">
        <v>4497</v>
      </c>
      <c r="F348">
        <v>3</v>
      </c>
      <c r="G348" t="s">
        <v>6194</v>
      </c>
      <c r="H348">
        <v>14.85</v>
      </c>
      <c r="I348">
        <v>44.55</v>
      </c>
      <c r="J348" t="s">
        <v>1940</v>
      </c>
      <c r="K348" t="s">
        <v>1941</v>
      </c>
      <c r="L348" t="s">
        <v>6189</v>
      </c>
      <c r="M348">
        <v>1</v>
      </c>
      <c r="N348">
        <v>2020</v>
      </c>
      <c r="O348">
        <f>_xlfn.XLOOKUP(OrderData_1[[#This Row],[Coffee Type]],products!B:B,products!G:G)</f>
        <v>0.49004999999999999</v>
      </c>
    </row>
    <row r="349" spans="1:15" x14ac:dyDescent="0.25">
      <c r="A349" t="s">
        <v>228</v>
      </c>
      <c r="B349" s="6">
        <v>44037</v>
      </c>
      <c r="C349" t="s">
        <v>229</v>
      </c>
      <c r="D349" t="s">
        <v>150</v>
      </c>
      <c r="E349" t="s">
        <v>2383</v>
      </c>
      <c r="F349">
        <v>3</v>
      </c>
      <c r="G349" t="s">
        <v>6194</v>
      </c>
      <c r="H349">
        <v>14.85</v>
      </c>
      <c r="I349">
        <v>44.55</v>
      </c>
      <c r="J349" t="s">
        <v>1940</v>
      </c>
      <c r="K349" t="s">
        <v>1941</v>
      </c>
      <c r="L349" t="s">
        <v>6189</v>
      </c>
      <c r="M349">
        <v>1</v>
      </c>
      <c r="N349">
        <v>2020</v>
      </c>
      <c r="O349">
        <f>_xlfn.XLOOKUP(OrderData_1[[#This Row],[Coffee Type]],products!B:B,products!G:G)</f>
        <v>0.49004999999999999</v>
      </c>
    </row>
    <row r="350" spans="1:15" x14ac:dyDescent="0.25">
      <c r="A350" t="s">
        <v>1149</v>
      </c>
      <c r="B350" s="6">
        <v>44190</v>
      </c>
      <c r="C350" t="s">
        <v>1150</v>
      </c>
      <c r="D350" t="s">
        <v>189</v>
      </c>
      <c r="E350" t="s">
        <v>4501</v>
      </c>
      <c r="F350">
        <v>5</v>
      </c>
      <c r="G350" t="s">
        <v>6194</v>
      </c>
      <c r="H350">
        <v>8.91</v>
      </c>
      <c r="I350">
        <v>44.55</v>
      </c>
      <c r="J350" t="s">
        <v>2115</v>
      </c>
      <c r="K350" t="s">
        <v>1941</v>
      </c>
      <c r="L350" t="s">
        <v>6189</v>
      </c>
      <c r="M350">
        <v>0.5</v>
      </c>
      <c r="N350">
        <v>2020</v>
      </c>
      <c r="O350">
        <f>_xlfn.XLOOKUP(OrderData_1[[#This Row],[Coffee Type]],products!B:B,products!G:G)</f>
        <v>0.49004999999999999</v>
      </c>
    </row>
    <row r="351" spans="1:15" x14ac:dyDescent="0.25">
      <c r="A351" t="s">
        <v>615</v>
      </c>
      <c r="B351" s="6">
        <v>44659</v>
      </c>
      <c r="C351" t="s">
        <v>616</v>
      </c>
      <c r="D351" t="s">
        <v>150</v>
      </c>
      <c r="E351" t="s">
        <v>3279</v>
      </c>
      <c r="F351">
        <v>3</v>
      </c>
      <c r="G351" t="s">
        <v>6194</v>
      </c>
      <c r="H351">
        <v>14.85</v>
      </c>
      <c r="I351">
        <v>44.55</v>
      </c>
      <c r="J351" t="s">
        <v>1940</v>
      </c>
      <c r="K351" t="s">
        <v>1950</v>
      </c>
      <c r="L351" t="s">
        <v>6189</v>
      </c>
      <c r="M351">
        <v>1</v>
      </c>
      <c r="N351">
        <v>2022</v>
      </c>
      <c r="O351">
        <f>_xlfn.XLOOKUP(OrderData_1[[#This Row],[Coffee Type]],products!B:B,products!G:G)</f>
        <v>0.49004999999999999</v>
      </c>
    </row>
    <row r="352" spans="1:15" x14ac:dyDescent="0.25">
      <c r="A352" t="s">
        <v>424</v>
      </c>
      <c r="B352" s="6">
        <v>44644</v>
      </c>
      <c r="C352" t="s">
        <v>425</v>
      </c>
      <c r="D352" t="s">
        <v>150</v>
      </c>
      <c r="E352" t="s">
        <v>2831</v>
      </c>
      <c r="F352">
        <v>3</v>
      </c>
      <c r="G352" t="s">
        <v>6194</v>
      </c>
      <c r="H352">
        <v>14.85</v>
      </c>
      <c r="I352">
        <v>44.55</v>
      </c>
      <c r="J352" t="s">
        <v>1940</v>
      </c>
      <c r="K352" t="s">
        <v>1950</v>
      </c>
      <c r="L352" t="s">
        <v>6189</v>
      </c>
      <c r="M352">
        <v>1</v>
      </c>
      <c r="N352">
        <v>2022</v>
      </c>
      <c r="O352">
        <f>_xlfn.XLOOKUP(OrderData_1[[#This Row],[Coffee Type]],products!B:B,products!G:G)</f>
        <v>0.49004999999999999</v>
      </c>
    </row>
    <row r="353" spans="1:15" x14ac:dyDescent="0.25">
      <c r="A353" t="s">
        <v>749</v>
      </c>
      <c r="B353" s="6">
        <v>43874</v>
      </c>
      <c r="C353" t="s">
        <v>750</v>
      </c>
      <c r="D353" t="s">
        <v>29</v>
      </c>
      <c r="E353" t="s">
        <v>3589</v>
      </c>
      <c r="F353">
        <v>6</v>
      </c>
      <c r="G353" t="s">
        <v>6194</v>
      </c>
      <c r="H353">
        <v>7.29</v>
      </c>
      <c r="I353">
        <v>43.74</v>
      </c>
      <c r="J353" t="s">
        <v>1940</v>
      </c>
      <c r="K353" t="s">
        <v>1950</v>
      </c>
      <c r="L353" t="s">
        <v>6191</v>
      </c>
      <c r="M353">
        <v>0.5</v>
      </c>
      <c r="N353">
        <v>2020</v>
      </c>
      <c r="O353">
        <f>_xlfn.XLOOKUP(OrderData_1[[#This Row],[Coffee Type]],products!B:B,products!G:G)</f>
        <v>0.49004999999999999</v>
      </c>
    </row>
    <row r="354" spans="1:15" x14ac:dyDescent="0.25">
      <c r="A354" t="s">
        <v>1532</v>
      </c>
      <c r="B354" s="6">
        <v>44312</v>
      </c>
      <c r="C354" t="s">
        <v>1533</v>
      </c>
      <c r="D354" t="s">
        <v>91</v>
      </c>
      <c r="E354" t="s">
        <v>5314</v>
      </c>
      <c r="F354">
        <v>5</v>
      </c>
      <c r="G354" t="s">
        <v>6193</v>
      </c>
      <c r="H354">
        <v>8.73</v>
      </c>
      <c r="I354">
        <v>43.65</v>
      </c>
      <c r="J354" t="s">
        <v>1940</v>
      </c>
      <c r="K354" t="s">
        <v>1941</v>
      </c>
      <c r="L354" t="s">
        <v>6190</v>
      </c>
      <c r="M354">
        <v>0.5</v>
      </c>
      <c r="N354">
        <v>2021</v>
      </c>
      <c r="O354">
        <f>_xlfn.XLOOKUP(OrderData_1[[#This Row],[Coffee Type]],products!B:B,products!G:G)</f>
        <v>0.61814999999999998</v>
      </c>
    </row>
    <row r="355" spans="1:15" x14ac:dyDescent="0.25">
      <c r="A355" t="s">
        <v>416</v>
      </c>
      <c r="B355" s="6">
        <v>43813</v>
      </c>
      <c r="C355" t="s">
        <v>417</v>
      </c>
      <c r="D355" t="s">
        <v>109</v>
      </c>
      <c r="E355" t="s">
        <v>2811</v>
      </c>
      <c r="F355">
        <v>3</v>
      </c>
      <c r="G355" t="s">
        <v>6193</v>
      </c>
      <c r="H355">
        <v>14.55</v>
      </c>
      <c r="I355">
        <v>43.65</v>
      </c>
      <c r="J355" t="s">
        <v>1940</v>
      </c>
      <c r="K355" t="s">
        <v>1941</v>
      </c>
      <c r="L355" t="s">
        <v>6190</v>
      </c>
      <c r="M355">
        <v>1</v>
      </c>
      <c r="N355">
        <v>2019</v>
      </c>
      <c r="O355">
        <f>_xlfn.XLOOKUP(OrderData_1[[#This Row],[Coffee Type]],products!B:B,products!G:G)</f>
        <v>0.61814999999999998</v>
      </c>
    </row>
    <row r="356" spans="1:15" x14ac:dyDescent="0.25">
      <c r="A356" t="s">
        <v>1704</v>
      </c>
      <c r="B356" s="6">
        <v>44253</v>
      </c>
      <c r="C356" t="s">
        <v>1705</v>
      </c>
      <c r="D356" t="s">
        <v>91</v>
      </c>
      <c r="E356" t="s">
        <v>5689</v>
      </c>
      <c r="F356">
        <v>5</v>
      </c>
      <c r="G356" t="s">
        <v>6193</v>
      </c>
      <c r="H356">
        <v>8.73</v>
      </c>
      <c r="I356">
        <v>43.65</v>
      </c>
      <c r="J356" t="s">
        <v>1948</v>
      </c>
      <c r="K356" t="s">
        <v>1950</v>
      </c>
      <c r="L356" t="s">
        <v>6190</v>
      </c>
      <c r="M356">
        <v>0.5</v>
      </c>
      <c r="N356">
        <v>2021</v>
      </c>
      <c r="O356">
        <f>_xlfn.XLOOKUP(OrderData_1[[#This Row],[Coffee Type]],products!B:B,products!G:G)</f>
        <v>0.61814999999999998</v>
      </c>
    </row>
    <row r="357" spans="1:15" x14ac:dyDescent="0.25">
      <c r="A357" t="s">
        <v>786</v>
      </c>
      <c r="B357" s="6">
        <v>44559</v>
      </c>
      <c r="C357" t="s">
        <v>787</v>
      </c>
      <c r="D357" t="s">
        <v>91</v>
      </c>
      <c r="E357" t="s">
        <v>3665</v>
      </c>
      <c r="F357">
        <v>5</v>
      </c>
      <c r="G357" t="s">
        <v>6193</v>
      </c>
      <c r="H357">
        <v>8.73</v>
      </c>
      <c r="I357">
        <v>43.65</v>
      </c>
      <c r="J357" t="s">
        <v>1940</v>
      </c>
      <c r="K357" t="s">
        <v>1941</v>
      </c>
      <c r="L357" t="s">
        <v>6190</v>
      </c>
      <c r="M357">
        <v>0.5</v>
      </c>
      <c r="N357">
        <v>2021</v>
      </c>
      <c r="O357">
        <f>_xlfn.XLOOKUP(OrderData_1[[#This Row],[Coffee Type]],products!B:B,products!G:G)</f>
        <v>0.61814999999999998</v>
      </c>
    </row>
    <row r="358" spans="1:15" x14ac:dyDescent="0.25">
      <c r="A358" t="s">
        <v>1246</v>
      </c>
      <c r="B358" s="6">
        <v>43940</v>
      </c>
      <c r="C358" t="s">
        <v>1247</v>
      </c>
      <c r="D358" t="s">
        <v>109</v>
      </c>
      <c r="E358" t="s">
        <v>4711</v>
      </c>
      <c r="F358">
        <v>3</v>
      </c>
      <c r="G358" t="s">
        <v>6193</v>
      </c>
      <c r="H358">
        <v>14.55</v>
      </c>
      <c r="I358">
        <v>43.65</v>
      </c>
      <c r="J358" t="s">
        <v>1940</v>
      </c>
      <c r="K358" t="s">
        <v>1950</v>
      </c>
      <c r="L358" t="s">
        <v>6190</v>
      </c>
      <c r="M358">
        <v>1</v>
      </c>
      <c r="N358">
        <v>2020</v>
      </c>
      <c r="O358">
        <f>_xlfn.XLOOKUP(OrderData_1[[#This Row],[Coffee Type]],products!B:B,products!G:G)</f>
        <v>0.61814999999999998</v>
      </c>
    </row>
    <row r="359" spans="1:15" x14ac:dyDescent="0.25">
      <c r="A359" t="s">
        <v>1318</v>
      </c>
      <c r="B359" s="6">
        <v>43916</v>
      </c>
      <c r="C359" t="s">
        <v>1319</v>
      </c>
      <c r="D359" t="s">
        <v>91</v>
      </c>
      <c r="E359" t="s">
        <v>4870</v>
      </c>
      <c r="F359">
        <v>5</v>
      </c>
      <c r="G359" t="s">
        <v>6193</v>
      </c>
      <c r="H359">
        <v>8.73</v>
      </c>
      <c r="I359">
        <v>43.65</v>
      </c>
      <c r="J359" t="s">
        <v>1940</v>
      </c>
      <c r="K359" t="s">
        <v>1941</v>
      </c>
      <c r="L359" t="s">
        <v>6190</v>
      </c>
      <c r="M359">
        <v>0.5</v>
      </c>
      <c r="N359">
        <v>2020</v>
      </c>
      <c r="O359">
        <f>_xlfn.XLOOKUP(OrderData_1[[#This Row],[Coffee Type]],products!B:B,products!G:G)</f>
        <v>0.61814999999999998</v>
      </c>
    </row>
    <row r="360" spans="1:15" x14ac:dyDescent="0.25">
      <c r="A360" t="s">
        <v>714</v>
      </c>
      <c r="B360" s="6">
        <v>44576</v>
      </c>
      <c r="C360" t="s">
        <v>715</v>
      </c>
      <c r="D360" t="s">
        <v>109</v>
      </c>
      <c r="E360" t="s">
        <v>3505</v>
      </c>
      <c r="F360">
        <v>3</v>
      </c>
      <c r="G360" t="s">
        <v>6193</v>
      </c>
      <c r="H360">
        <v>14.55</v>
      </c>
      <c r="I360">
        <v>43.65</v>
      </c>
      <c r="J360" t="s">
        <v>1940</v>
      </c>
      <c r="K360" t="s">
        <v>1950</v>
      </c>
      <c r="L360" t="s">
        <v>6190</v>
      </c>
      <c r="M360">
        <v>1</v>
      </c>
      <c r="N360">
        <v>2022</v>
      </c>
      <c r="O360">
        <f>_xlfn.XLOOKUP(OrderData_1[[#This Row],[Coffee Type]],products!B:B,products!G:G)</f>
        <v>0.61814999999999998</v>
      </c>
    </row>
    <row r="361" spans="1:15" x14ac:dyDescent="0.25">
      <c r="A361" t="s">
        <v>1494</v>
      </c>
      <c r="B361" s="6">
        <v>43563</v>
      </c>
      <c r="C361" t="s">
        <v>1495</v>
      </c>
      <c r="D361" t="s">
        <v>91</v>
      </c>
      <c r="E361" t="s">
        <v>5230</v>
      </c>
      <c r="F361">
        <v>5</v>
      </c>
      <c r="G361" t="s">
        <v>6193</v>
      </c>
      <c r="H361">
        <v>8.73</v>
      </c>
      <c r="I361">
        <v>43.65</v>
      </c>
      <c r="J361" t="s">
        <v>2115</v>
      </c>
      <c r="K361" t="s">
        <v>1950</v>
      </c>
      <c r="L361" t="s">
        <v>6190</v>
      </c>
      <c r="M361">
        <v>0.5</v>
      </c>
      <c r="N361">
        <v>2019</v>
      </c>
      <c r="O361">
        <f>_xlfn.XLOOKUP(OrderData_1[[#This Row],[Coffee Type]],products!B:B,products!G:G)</f>
        <v>0.61814999999999998</v>
      </c>
    </row>
    <row r="362" spans="1:15" x14ac:dyDescent="0.25">
      <c r="A362" t="s">
        <v>107</v>
      </c>
      <c r="B362" s="6">
        <v>44305</v>
      </c>
      <c r="C362" t="s">
        <v>108</v>
      </c>
      <c r="D362" t="s">
        <v>109</v>
      </c>
      <c r="E362" t="s">
        <v>2140</v>
      </c>
      <c r="F362">
        <v>3</v>
      </c>
      <c r="G362" t="s">
        <v>6193</v>
      </c>
      <c r="H362">
        <v>14.55</v>
      </c>
      <c r="I362">
        <v>43.65</v>
      </c>
      <c r="J362" t="s">
        <v>1940</v>
      </c>
      <c r="K362" t="s">
        <v>1950</v>
      </c>
      <c r="L362" t="s">
        <v>6190</v>
      </c>
      <c r="M362">
        <v>1</v>
      </c>
      <c r="N362">
        <v>2021</v>
      </c>
      <c r="O362">
        <f>_xlfn.XLOOKUP(OrderData_1[[#This Row],[Coffee Type]],products!B:B,products!G:G)</f>
        <v>0.61814999999999998</v>
      </c>
    </row>
    <row r="363" spans="1:15" x14ac:dyDescent="0.25">
      <c r="A363" t="s">
        <v>1328</v>
      </c>
      <c r="B363" s="6">
        <v>44206</v>
      </c>
      <c r="C363" t="s">
        <v>1329</v>
      </c>
      <c r="D363" t="s">
        <v>91</v>
      </c>
      <c r="E363" t="s">
        <v>4890</v>
      </c>
      <c r="F363">
        <v>5</v>
      </c>
      <c r="G363" t="s">
        <v>6193</v>
      </c>
      <c r="H363">
        <v>8.73</v>
      </c>
      <c r="I363">
        <v>43.65</v>
      </c>
      <c r="J363" t="s">
        <v>1948</v>
      </c>
      <c r="K363" t="s">
        <v>1950</v>
      </c>
      <c r="L363" t="s">
        <v>6190</v>
      </c>
      <c r="M363">
        <v>0.5</v>
      </c>
      <c r="N363">
        <v>2021</v>
      </c>
      <c r="O363">
        <f>_xlfn.XLOOKUP(OrderData_1[[#This Row],[Coffee Type]],products!B:B,products!G:G)</f>
        <v>0.61814999999999998</v>
      </c>
    </row>
    <row r="364" spans="1:15" x14ac:dyDescent="0.25">
      <c r="A364" t="s">
        <v>412</v>
      </c>
      <c r="B364" s="6">
        <v>44633</v>
      </c>
      <c r="C364" t="s">
        <v>413</v>
      </c>
      <c r="D364" t="s">
        <v>91</v>
      </c>
      <c r="E364" t="s">
        <v>2804</v>
      </c>
      <c r="F364">
        <v>5</v>
      </c>
      <c r="G364" t="s">
        <v>6193</v>
      </c>
      <c r="H364">
        <v>8.73</v>
      </c>
      <c r="I364">
        <v>43.65</v>
      </c>
      <c r="J364" t="s">
        <v>1940</v>
      </c>
      <c r="K364" t="s">
        <v>1941</v>
      </c>
      <c r="L364" t="s">
        <v>6190</v>
      </c>
      <c r="M364">
        <v>0.5</v>
      </c>
      <c r="N364">
        <v>2022</v>
      </c>
      <c r="O364">
        <f>_xlfn.XLOOKUP(OrderData_1[[#This Row],[Coffee Type]],products!B:B,products!G:G)</f>
        <v>0.61814999999999998</v>
      </c>
    </row>
    <row r="365" spans="1:15" x14ac:dyDescent="0.25">
      <c r="A365" t="s">
        <v>334</v>
      </c>
      <c r="B365" s="6">
        <v>44024</v>
      </c>
      <c r="C365" t="s">
        <v>335</v>
      </c>
      <c r="D365" t="s">
        <v>109</v>
      </c>
      <c r="E365" t="s">
        <v>2620</v>
      </c>
      <c r="F365">
        <v>3</v>
      </c>
      <c r="G365" t="s">
        <v>6193</v>
      </c>
      <c r="H365">
        <v>14.55</v>
      </c>
      <c r="I365">
        <v>43.65</v>
      </c>
      <c r="J365" t="s">
        <v>1940</v>
      </c>
      <c r="K365" t="s">
        <v>1950</v>
      </c>
      <c r="L365" t="s">
        <v>6190</v>
      </c>
      <c r="M365">
        <v>1</v>
      </c>
      <c r="N365">
        <v>2020</v>
      </c>
      <c r="O365">
        <f>_xlfn.XLOOKUP(OrderData_1[[#This Row],[Coffee Type]],products!B:B,products!G:G)</f>
        <v>0.61814999999999998</v>
      </c>
    </row>
    <row r="366" spans="1:15" x14ac:dyDescent="0.25">
      <c r="A366" t="s">
        <v>775</v>
      </c>
      <c r="B366" s="6">
        <v>43690</v>
      </c>
      <c r="C366" t="s">
        <v>776</v>
      </c>
      <c r="D366" t="s">
        <v>170</v>
      </c>
      <c r="E366" t="s">
        <v>3640</v>
      </c>
      <c r="F366">
        <v>6</v>
      </c>
      <c r="G366" t="s">
        <v>6192</v>
      </c>
      <c r="H366">
        <v>7.17</v>
      </c>
      <c r="I366">
        <v>43.02</v>
      </c>
      <c r="J366" t="s">
        <v>2115</v>
      </c>
      <c r="K366" t="s">
        <v>1941</v>
      </c>
      <c r="L366" t="s">
        <v>6189</v>
      </c>
      <c r="M366">
        <v>0.5</v>
      </c>
      <c r="N366">
        <v>2019</v>
      </c>
      <c r="O366">
        <f>_xlfn.XLOOKUP(OrderData_1[[#This Row],[Coffee Type]],products!B:B,products!G:G)</f>
        <v>0.21509999999999996</v>
      </c>
    </row>
    <row r="367" spans="1:15" x14ac:dyDescent="0.25">
      <c r="A367" t="s">
        <v>761</v>
      </c>
      <c r="B367" s="6">
        <v>44108</v>
      </c>
      <c r="C367" t="s">
        <v>762</v>
      </c>
      <c r="D367" t="s">
        <v>170</v>
      </c>
      <c r="E367" t="s">
        <v>3608</v>
      </c>
      <c r="F367">
        <v>6</v>
      </c>
      <c r="G367" t="s">
        <v>6192</v>
      </c>
      <c r="H367">
        <v>7.17</v>
      </c>
      <c r="I367">
        <v>43.02</v>
      </c>
      <c r="J367" t="s">
        <v>1940</v>
      </c>
      <c r="K367" t="s">
        <v>1950</v>
      </c>
      <c r="L367" t="s">
        <v>6189</v>
      </c>
      <c r="M367">
        <v>0.5</v>
      </c>
      <c r="N367">
        <v>2020</v>
      </c>
      <c r="O367">
        <f>_xlfn.XLOOKUP(OrderData_1[[#This Row],[Coffee Type]],products!B:B,products!G:G)</f>
        <v>0.21509999999999996</v>
      </c>
    </row>
    <row r="368" spans="1:15" x14ac:dyDescent="0.25">
      <c r="A368" t="s">
        <v>552</v>
      </c>
      <c r="B368" s="6">
        <v>43693</v>
      </c>
      <c r="C368" t="s">
        <v>553</v>
      </c>
      <c r="D368" t="s">
        <v>22</v>
      </c>
      <c r="E368" t="s">
        <v>3143</v>
      </c>
      <c r="F368">
        <v>3</v>
      </c>
      <c r="G368" t="s">
        <v>6194</v>
      </c>
      <c r="H368">
        <v>13.75</v>
      </c>
      <c r="I368">
        <v>41.25</v>
      </c>
      <c r="J368" t="s">
        <v>1940</v>
      </c>
      <c r="K368" t="s">
        <v>1950</v>
      </c>
      <c r="L368" t="s">
        <v>6190</v>
      </c>
      <c r="M368">
        <v>1</v>
      </c>
      <c r="N368">
        <v>2019</v>
      </c>
      <c r="O368">
        <f>_xlfn.XLOOKUP(OrderData_1[[#This Row],[Coffee Type]],products!B:B,products!G:G)</f>
        <v>0.49004999999999999</v>
      </c>
    </row>
    <row r="369" spans="1:15" x14ac:dyDescent="0.25">
      <c r="A369" t="s">
        <v>587</v>
      </c>
      <c r="B369" s="6">
        <v>44234</v>
      </c>
      <c r="C369" t="s">
        <v>588</v>
      </c>
      <c r="D369" t="s">
        <v>16</v>
      </c>
      <c r="E369" t="s">
        <v>3225</v>
      </c>
      <c r="F369">
        <v>5</v>
      </c>
      <c r="G369" t="s">
        <v>6194</v>
      </c>
      <c r="H369">
        <v>8.25</v>
      </c>
      <c r="I369">
        <v>41.25</v>
      </c>
      <c r="J369" t="s">
        <v>1940</v>
      </c>
      <c r="K369" t="s">
        <v>1941</v>
      </c>
      <c r="L369" t="s">
        <v>6190</v>
      </c>
      <c r="M369">
        <v>0.5</v>
      </c>
      <c r="N369">
        <v>2021</v>
      </c>
      <c r="O369">
        <f>_xlfn.XLOOKUP(OrderData_1[[#This Row],[Coffee Type]],products!B:B,products!G:G)</f>
        <v>0.49004999999999999</v>
      </c>
    </row>
    <row r="370" spans="1:15" x14ac:dyDescent="0.25">
      <c r="A370" t="s">
        <v>1614</v>
      </c>
      <c r="B370" s="6">
        <v>44283</v>
      </c>
      <c r="C370" t="s">
        <v>1615</v>
      </c>
      <c r="D370" t="s">
        <v>16</v>
      </c>
      <c r="E370" t="s">
        <v>5489</v>
      </c>
      <c r="F370">
        <v>5</v>
      </c>
      <c r="G370" t="s">
        <v>6194</v>
      </c>
      <c r="H370">
        <v>8.25</v>
      </c>
      <c r="I370">
        <v>41.25</v>
      </c>
      <c r="J370" t="s">
        <v>1940</v>
      </c>
      <c r="K370" t="s">
        <v>1941</v>
      </c>
      <c r="L370" t="s">
        <v>6190</v>
      </c>
      <c r="M370">
        <v>0.5</v>
      </c>
      <c r="N370">
        <v>2021</v>
      </c>
      <c r="O370">
        <f>_xlfn.XLOOKUP(OrderData_1[[#This Row],[Coffee Type]],products!B:B,products!G:G)</f>
        <v>0.49004999999999999</v>
      </c>
    </row>
    <row r="371" spans="1:15" x14ac:dyDescent="0.25">
      <c r="A371" t="s">
        <v>1526</v>
      </c>
      <c r="B371" s="6">
        <v>43883</v>
      </c>
      <c r="C371" t="s">
        <v>1527</v>
      </c>
      <c r="D371" t="s">
        <v>22</v>
      </c>
      <c r="E371" t="s">
        <v>5301</v>
      </c>
      <c r="F371">
        <v>3</v>
      </c>
      <c r="G371" t="s">
        <v>6194</v>
      </c>
      <c r="H371">
        <v>13.75</v>
      </c>
      <c r="I371">
        <v>41.25</v>
      </c>
      <c r="J371" t="s">
        <v>1940</v>
      </c>
      <c r="K371" t="s">
        <v>1950</v>
      </c>
      <c r="L371" t="s">
        <v>6190</v>
      </c>
      <c r="M371">
        <v>1</v>
      </c>
      <c r="N371">
        <v>2020</v>
      </c>
      <c r="O371">
        <f>_xlfn.XLOOKUP(OrderData_1[[#This Row],[Coffee Type]],products!B:B,products!G:G)</f>
        <v>0.49004999999999999</v>
      </c>
    </row>
    <row r="372" spans="1:15" x14ac:dyDescent="0.25">
      <c r="A372" t="s">
        <v>1691</v>
      </c>
      <c r="B372" s="6">
        <v>43526</v>
      </c>
      <c r="C372" t="s">
        <v>1692</v>
      </c>
      <c r="D372" t="s">
        <v>16</v>
      </c>
      <c r="E372" t="s">
        <v>5660</v>
      </c>
      <c r="F372">
        <v>5</v>
      </c>
      <c r="G372" t="s">
        <v>6194</v>
      </c>
      <c r="H372">
        <v>8.25</v>
      </c>
      <c r="I372">
        <v>41.25</v>
      </c>
      <c r="J372" t="s">
        <v>1940</v>
      </c>
      <c r="K372" t="s">
        <v>1941</v>
      </c>
      <c r="L372" t="s">
        <v>6190</v>
      </c>
      <c r="M372">
        <v>0.5</v>
      </c>
      <c r="N372">
        <v>2019</v>
      </c>
      <c r="O372">
        <f>_xlfn.XLOOKUP(OrderData_1[[#This Row],[Coffee Type]],products!B:B,products!G:G)</f>
        <v>0.49004999999999999</v>
      </c>
    </row>
    <row r="373" spans="1:15" x14ac:dyDescent="0.25">
      <c r="A373" t="s">
        <v>13</v>
      </c>
      <c r="B373" s="6">
        <v>43713</v>
      </c>
      <c r="C373" t="s">
        <v>14</v>
      </c>
      <c r="D373" t="s">
        <v>16</v>
      </c>
      <c r="E373" t="s">
        <v>1935</v>
      </c>
      <c r="F373">
        <v>5</v>
      </c>
      <c r="G373" t="s">
        <v>6194</v>
      </c>
      <c r="H373">
        <v>8.25</v>
      </c>
      <c r="I373">
        <v>41.25</v>
      </c>
      <c r="J373" t="s">
        <v>1940</v>
      </c>
      <c r="K373" t="s">
        <v>1941</v>
      </c>
      <c r="L373" t="s">
        <v>6190</v>
      </c>
      <c r="M373">
        <v>0.5</v>
      </c>
      <c r="N373">
        <v>2019</v>
      </c>
      <c r="O373">
        <f>_xlfn.XLOOKUP(OrderData_1[[#This Row],[Coffee Type]],products!B:B,products!G:G)</f>
        <v>0.49004999999999999</v>
      </c>
    </row>
    <row r="374" spans="1:15" x14ac:dyDescent="0.25">
      <c r="A374" t="s">
        <v>430</v>
      </c>
      <c r="B374" s="6">
        <v>44339</v>
      </c>
      <c r="C374" t="s">
        <v>431</v>
      </c>
      <c r="D374" t="s">
        <v>22</v>
      </c>
      <c r="E374" t="s">
        <v>2845</v>
      </c>
      <c r="F374">
        <v>3</v>
      </c>
      <c r="G374" t="s">
        <v>6194</v>
      </c>
      <c r="H374">
        <v>13.75</v>
      </c>
      <c r="I374">
        <v>41.25</v>
      </c>
      <c r="J374" t="s">
        <v>1940</v>
      </c>
      <c r="K374" t="s">
        <v>1950</v>
      </c>
      <c r="L374" t="s">
        <v>6190</v>
      </c>
      <c r="M374">
        <v>1</v>
      </c>
      <c r="N374">
        <v>2021</v>
      </c>
      <c r="O374">
        <f>_xlfn.XLOOKUP(OrderData_1[[#This Row],[Coffee Type]],products!B:B,products!G:G)</f>
        <v>0.49004999999999999</v>
      </c>
    </row>
    <row r="375" spans="1:15" x14ac:dyDescent="0.25">
      <c r="A375" t="s">
        <v>1637</v>
      </c>
      <c r="B375" s="6">
        <v>44521</v>
      </c>
      <c r="C375" t="s">
        <v>1638</v>
      </c>
      <c r="D375" t="s">
        <v>16</v>
      </c>
      <c r="E375" t="s">
        <v>5543</v>
      </c>
      <c r="F375">
        <v>5</v>
      </c>
      <c r="G375" t="s">
        <v>6194</v>
      </c>
      <c r="H375">
        <v>8.25</v>
      </c>
      <c r="I375">
        <v>41.25</v>
      </c>
      <c r="J375" t="s">
        <v>1940</v>
      </c>
      <c r="K375" t="s">
        <v>1950</v>
      </c>
      <c r="L375" t="s">
        <v>6190</v>
      </c>
      <c r="M375">
        <v>0.5</v>
      </c>
      <c r="N375">
        <v>2021</v>
      </c>
      <c r="O375">
        <f>_xlfn.XLOOKUP(OrderData_1[[#This Row],[Coffee Type]],products!B:B,products!G:G)</f>
        <v>0.49004999999999999</v>
      </c>
    </row>
    <row r="376" spans="1:15" x14ac:dyDescent="0.25">
      <c r="A376" t="s">
        <v>945</v>
      </c>
      <c r="B376" s="6">
        <v>44023</v>
      </c>
      <c r="C376" t="s">
        <v>946</v>
      </c>
      <c r="D376" t="s">
        <v>22</v>
      </c>
      <c r="E376" t="s">
        <v>4024</v>
      </c>
      <c r="F376">
        <v>3</v>
      </c>
      <c r="G376" t="s">
        <v>6194</v>
      </c>
      <c r="H376">
        <v>13.75</v>
      </c>
      <c r="I376">
        <v>41.25</v>
      </c>
      <c r="J376" t="s">
        <v>1940</v>
      </c>
      <c r="K376" t="s">
        <v>1941</v>
      </c>
      <c r="L376" t="s">
        <v>6190</v>
      </c>
      <c r="M376">
        <v>1</v>
      </c>
      <c r="N376">
        <v>2020</v>
      </c>
      <c r="O376">
        <f>_xlfn.XLOOKUP(OrderData_1[[#This Row],[Coffee Type]],products!B:B,products!G:G)</f>
        <v>0.49004999999999999</v>
      </c>
    </row>
    <row r="377" spans="1:15" x14ac:dyDescent="0.25">
      <c r="A377" t="s">
        <v>374</v>
      </c>
      <c r="B377" s="6">
        <v>44777</v>
      </c>
      <c r="C377" t="s">
        <v>375</v>
      </c>
      <c r="D377" t="s">
        <v>16</v>
      </c>
      <c r="E377" t="s">
        <v>2713</v>
      </c>
      <c r="F377">
        <v>5</v>
      </c>
      <c r="G377" t="s">
        <v>6194</v>
      </c>
      <c r="H377">
        <v>8.25</v>
      </c>
      <c r="I377">
        <v>41.25</v>
      </c>
      <c r="J377" t="s">
        <v>1940</v>
      </c>
      <c r="K377" t="s">
        <v>1941</v>
      </c>
      <c r="L377" t="s">
        <v>6190</v>
      </c>
      <c r="M377">
        <v>0.5</v>
      </c>
      <c r="N377">
        <v>2022</v>
      </c>
      <c r="O377">
        <f>_xlfn.XLOOKUP(OrderData_1[[#This Row],[Coffee Type]],products!B:B,products!G:G)</f>
        <v>0.49004999999999999</v>
      </c>
    </row>
    <row r="378" spans="1:15" x14ac:dyDescent="0.25">
      <c r="A378" t="s">
        <v>1048</v>
      </c>
      <c r="B378" s="6">
        <v>43517</v>
      </c>
      <c r="C378" t="s">
        <v>1049</v>
      </c>
      <c r="D378" t="s">
        <v>16</v>
      </c>
      <c r="E378" t="s">
        <v>4276</v>
      </c>
      <c r="F378">
        <v>5</v>
      </c>
      <c r="G378" t="s">
        <v>6194</v>
      </c>
      <c r="H378">
        <v>8.25</v>
      </c>
      <c r="I378">
        <v>41.25</v>
      </c>
      <c r="J378" t="s">
        <v>2115</v>
      </c>
      <c r="K378" t="s">
        <v>1950</v>
      </c>
      <c r="L378" t="s">
        <v>6190</v>
      </c>
      <c r="M378">
        <v>0.5</v>
      </c>
      <c r="N378">
        <v>2019</v>
      </c>
      <c r="O378">
        <f>_xlfn.XLOOKUP(OrderData_1[[#This Row],[Coffee Type]],products!B:B,products!G:G)</f>
        <v>0.49004999999999999</v>
      </c>
    </row>
    <row r="379" spans="1:15" x14ac:dyDescent="0.25">
      <c r="A379" t="s">
        <v>921</v>
      </c>
      <c r="B379" s="6">
        <v>44017</v>
      </c>
      <c r="C379" t="s">
        <v>922</v>
      </c>
      <c r="D379" t="s">
        <v>48</v>
      </c>
      <c r="E379" t="s">
        <v>3967</v>
      </c>
      <c r="F379">
        <v>2</v>
      </c>
      <c r="G379" t="s">
        <v>6192</v>
      </c>
      <c r="H379">
        <v>20.58</v>
      </c>
      <c r="I379">
        <v>41.17</v>
      </c>
      <c r="J379" t="s">
        <v>2115</v>
      </c>
      <c r="K379" t="s">
        <v>1950</v>
      </c>
      <c r="L379" t="s">
        <v>6191</v>
      </c>
      <c r="M379">
        <v>2.5</v>
      </c>
      <c r="N379">
        <v>2020</v>
      </c>
      <c r="O379">
        <f>_xlfn.XLOOKUP(OrderData_1[[#This Row],[Coffee Type]],products!B:B,products!G:G)</f>
        <v>0.21509999999999996</v>
      </c>
    </row>
    <row r="380" spans="1:15" x14ac:dyDescent="0.25">
      <c r="A380" t="s">
        <v>1266</v>
      </c>
      <c r="B380" s="6">
        <v>44694</v>
      </c>
      <c r="C380" t="s">
        <v>1267</v>
      </c>
      <c r="D380" t="s">
        <v>48</v>
      </c>
      <c r="E380" t="s">
        <v>4752</v>
      </c>
      <c r="F380">
        <v>2</v>
      </c>
      <c r="G380" t="s">
        <v>6192</v>
      </c>
      <c r="H380">
        <v>20.58</v>
      </c>
      <c r="I380">
        <v>41.17</v>
      </c>
      <c r="J380" t="s">
        <v>1940</v>
      </c>
      <c r="K380" t="s">
        <v>1950</v>
      </c>
      <c r="L380" t="s">
        <v>6191</v>
      </c>
      <c r="M380">
        <v>2.5</v>
      </c>
      <c r="N380">
        <v>2022</v>
      </c>
      <c r="O380">
        <f>_xlfn.XLOOKUP(OrderData_1[[#This Row],[Coffee Type]],products!B:B,products!G:G)</f>
        <v>0.21509999999999996</v>
      </c>
    </row>
    <row r="381" spans="1:15" x14ac:dyDescent="0.25">
      <c r="A381" t="s">
        <v>1567</v>
      </c>
      <c r="B381" s="6">
        <v>44025</v>
      </c>
      <c r="C381" t="s">
        <v>1568</v>
      </c>
      <c r="D381" t="s">
        <v>48</v>
      </c>
      <c r="E381" t="s">
        <v>5387</v>
      </c>
      <c r="F381">
        <v>2</v>
      </c>
      <c r="G381" t="s">
        <v>6192</v>
      </c>
      <c r="H381">
        <v>20.58</v>
      </c>
      <c r="I381">
        <v>41.17</v>
      </c>
      <c r="J381" t="s">
        <v>1940</v>
      </c>
      <c r="K381" t="s">
        <v>1941</v>
      </c>
      <c r="L381" t="s">
        <v>6191</v>
      </c>
      <c r="M381">
        <v>2.5</v>
      </c>
      <c r="N381">
        <v>2020</v>
      </c>
      <c r="O381">
        <f>_xlfn.XLOOKUP(OrderData_1[[#This Row],[Coffee Type]],products!B:B,products!G:G)</f>
        <v>0.21509999999999996</v>
      </c>
    </row>
    <row r="382" spans="1:15" x14ac:dyDescent="0.25">
      <c r="A382" t="s">
        <v>912</v>
      </c>
      <c r="B382" s="6">
        <v>43518</v>
      </c>
      <c r="C382" t="s">
        <v>913</v>
      </c>
      <c r="D382" t="s">
        <v>48</v>
      </c>
      <c r="E382" t="s">
        <v>3946</v>
      </c>
      <c r="F382">
        <v>2</v>
      </c>
      <c r="G382" t="s">
        <v>6192</v>
      </c>
      <c r="H382">
        <v>20.58</v>
      </c>
      <c r="I382">
        <v>41.17</v>
      </c>
      <c r="J382" t="s">
        <v>1940</v>
      </c>
      <c r="K382" t="s">
        <v>1941</v>
      </c>
      <c r="L382" t="s">
        <v>6191</v>
      </c>
      <c r="M382">
        <v>2.5</v>
      </c>
      <c r="N382">
        <v>2019</v>
      </c>
      <c r="O382">
        <f>_xlfn.XLOOKUP(OrderData_1[[#This Row],[Coffee Type]],products!B:B,products!G:G)</f>
        <v>0.21509999999999996</v>
      </c>
    </row>
    <row r="383" spans="1:15" x14ac:dyDescent="0.25">
      <c r="A383" t="s">
        <v>739</v>
      </c>
      <c r="B383" s="6">
        <v>44058</v>
      </c>
      <c r="C383" t="s">
        <v>740</v>
      </c>
      <c r="D383" t="s">
        <v>48</v>
      </c>
      <c r="E383" t="s">
        <v>3564</v>
      </c>
      <c r="F383">
        <v>2</v>
      </c>
      <c r="G383" t="s">
        <v>6192</v>
      </c>
      <c r="H383">
        <v>20.58</v>
      </c>
      <c r="I383">
        <v>41.17</v>
      </c>
      <c r="J383" t="s">
        <v>1940</v>
      </c>
      <c r="K383" t="s">
        <v>1950</v>
      </c>
      <c r="L383" t="s">
        <v>6191</v>
      </c>
      <c r="M383">
        <v>2.5</v>
      </c>
      <c r="N383">
        <v>2020</v>
      </c>
      <c r="O383">
        <f>_xlfn.XLOOKUP(OrderData_1[[#This Row],[Coffee Type]],products!B:B,products!G:G)</f>
        <v>0.21509999999999996</v>
      </c>
    </row>
    <row r="384" spans="1:15" x14ac:dyDescent="0.25">
      <c r="A384" t="s">
        <v>46</v>
      </c>
      <c r="B384" s="6">
        <v>43973</v>
      </c>
      <c r="C384" t="s">
        <v>47</v>
      </c>
      <c r="D384" t="s">
        <v>48</v>
      </c>
      <c r="E384" t="s">
        <v>2004</v>
      </c>
      <c r="F384">
        <v>2</v>
      </c>
      <c r="G384" t="s">
        <v>6192</v>
      </c>
      <c r="H384">
        <v>20.58</v>
      </c>
      <c r="I384">
        <v>41.17</v>
      </c>
      <c r="J384" t="s">
        <v>1940</v>
      </c>
      <c r="K384" t="s">
        <v>1950</v>
      </c>
      <c r="L384" t="s">
        <v>6191</v>
      </c>
      <c r="M384">
        <v>2.5</v>
      </c>
      <c r="N384">
        <v>2020</v>
      </c>
      <c r="O384">
        <f>_xlfn.XLOOKUP(OrderData_1[[#This Row],[Coffee Type]],products!B:B,products!G:G)</f>
        <v>0.21509999999999996</v>
      </c>
    </row>
    <row r="385" spans="1:15" x14ac:dyDescent="0.25">
      <c r="A385" t="s">
        <v>198</v>
      </c>
      <c r="B385" s="6">
        <v>43920</v>
      </c>
      <c r="C385" t="s">
        <v>199</v>
      </c>
      <c r="D385" t="s">
        <v>80</v>
      </c>
      <c r="E385" t="s">
        <v>2320</v>
      </c>
      <c r="F385">
        <v>6</v>
      </c>
      <c r="G385" t="s">
        <v>6188</v>
      </c>
      <c r="H385">
        <v>6.75</v>
      </c>
      <c r="I385">
        <v>40.5</v>
      </c>
      <c r="J385" t="s">
        <v>1940</v>
      </c>
      <c r="K385" t="s">
        <v>1941</v>
      </c>
      <c r="L385" t="s">
        <v>6190</v>
      </c>
      <c r="M385">
        <v>0.5</v>
      </c>
      <c r="N385">
        <v>2020</v>
      </c>
      <c r="O385">
        <f>_xlfn.XLOOKUP(OrderData_1[[#This Row],[Coffee Type]],products!B:B,products!G:G)</f>
        <v>0.34964999999999996</v>
      </c>
    </row>
    <row r="386" spans="1:15" x14ac:dyDescent="0.25">
      <c r="A386" t="s">
        <v>376</v>
      </c>
      <c r="B386" s="6">
        <v>43484</v>
      </c>
      <c r="C386" t="s">
        <v>377</v>
      </c>
      <c r="D386" t="s">
        <v>80</v>
      </c>
      <c r="E386" t="s">
        <v>2717</v>
      </c>
      <c r="F386">
        <v>6</v>
      </c>
      <c r="G386" t="s">
        <v>6188</v>
      </c>
      <c r="H386">
        <v>6.75</v>
      </c>
      <c r="I386">
        <v>40.5</v>
      </c>
      <c r="J386" t="s">
        <v>1948</v>
      </c>
      <c r="K386" t="s">
        <v>1950</v>
      </c>
      <c r="L386" t="s">
        <v>6190</v>
      </c>
      <c r="M386">
        <v>0.5</v>
      </c>
      <c r="N386">
        <v>2019</v>
      </c>
      <c r="O386">
        <f>_xlfn.XLOOKUP(OrderData_1[[#This Row],[Coffee Type]],products!B:B,products!G:G)</f>
        <v>0.34964999999999996</v>
      </c>
    </row>
    <row r="387" spans="1:15" x14ac:dyDescent="0.25">
      <c r="A387" t="s">
        <v>444</v>
      </c>
      <c r="B387" s="6">
        <v>44207</v>
      </c>
      <c r="C387" t="s">
        <v>445</v>
      </c>
      <c r="D387" t="s">
        <v>80</v>
      </c>
      <c r="E387" t="s">
        <v>2896</v>
      </c>
      <c r="F387">
        <v>6</v>
      </c>
      <c r="G387" t="s">
        <v>6188</v>
      </c>
      <c r="H387">
        <v>6.75</v>
      </c>
      <c r="I387">
        <v>40.5</v>
      </c>
      <c r="J387" t="s">
        <v>1940</v>
      </c>
      <c r="K387" t="s">
        <v>1941</v>
      </c>
      <c r="L387" t="s">
        <v>6190</v>
      </c>
      <c r="M387">
        <v>0.5</v>
      </c>
      <c r="N387">
        <v>2021</v>
      </c>
      <c r="O387">
        <f>_xlfn.XLOOKUP(OrderData_1[[#This Row],[Coffee Type]],products!B:B,products!G:G)</f>
        <v>0.34964999999999996</v>
      </c>
    </row>
    <row r="388" spans="1:15" x14ac:dyDescent="0.25">
      <c r="A388" t="s">
        <v>254</v>
      </c>
      <c r="B388" s="6">
        <v>43982</v>
      </c>
      <c r="C388" t="s">
        <v>255</v>
      </c>
      <c r="D388" t="s">
        <v>80</v>
      </c>
      <c r="E388" t="s">
        <v>2439</v>
      </c>
      <c r="F388">
        <v>6</v>
      </c>
      <c r="G388" t="s">
        <v>6188</v>
      </c>
      <c r="H388">
        <v>6.75</v>
      </c>
      <c r="I388">
        <v>40.5</v>
      </c>
      <c r="J388" t="s">
        <v>1940</v>
      </c>
      <c r="K388" t="s">
        <v>1941</v>
      </c>
      <c r="L388" t="s">
        <v>6190</v>
      </c>
      <c r="M388">
        <v>0.5</v>
      </c>
      <c r="N388">
        <v>2020</v>
      </c>
      <c r="O388">
        <f>_xlfn.XLOOKUP(OrderData_1[[#This Row],[Coffee Type]],products!B:B,products!G:G)</f>
        <v>0.34964999999999996</v>
      </c>
    </row>
    <row r="389" spans="1:15" x14ac:dyDescent="0.25">
      <c r="A389" t="s">
        <v>1760</v>
      </c>
      <c r="B389" s="6">
        <v>43560</v>
      </c>
      <c r="C389" t="s">
        <v>1761</v>
      </c>
      <c r="D389" t="s">
        <v>80</v>
      </c>
      <c r="E389" t="s">
        <v>5808</v>
      </c>
      <c r="F389">
        <v>6</v>
      </c>
      <c r="G389" t="s">
        <v>6188</v>
      </c>
      <c r="H389">
        <v>6.75</v>
      </c>
      <c r="I389">
        <v>40.5</v>
      </c>
      <c r="J389" t="s">
        <v>1940</v>
      </c>
      <c r="K389" t="s">
        <v>1941</v>
      </c>
      <c r="L389" t="s">
        <v>6190</v>
      </c>
      <c r="M389">
        <v>0.5</v>
      </c>
      <c r="N389">
        <v>2019</v>
      </c>
      <c r="O389">
        <f>_xlfn.XLOOKUP(OrderData_1[[#This Row],[Coffee Type]],products!B:B,products!G:G)</f>
        <v>0.34964999999999996</v>
      </c>
    </row>
    <row r="390" spans="1:15" x14ac:dyDescent="0.25">
      <c r="A390" t="s">
        <v>38</v>
      </c>
      <c r="B390" s="6">
        <v>44263</v>
      </c>
      <c r="C390" t="s">
        <v>39</v>
      </c>
      <c r="D390" t="s">
        <v>40</v>
      </c>
      <c r="E390" t="s">
        <v>1990</v>
      </c>
      <c r="F390">
        <v>4</v>
      </c>
      <c r="G390" t="s">
        <v>6188</v>
      </c>
      <c r="H390">
        <v>9.9499999999999993</v>
      </c>
      <c r="I390">
        <v>39.799999999999997</v>
      </c>
      <c r="J390" t="s">
        <v>1940</v>
      </c>
      <c r="K390" t="s">
        <v>1950</v>
      </c>
      <c r="L390" t="s">
        <v>6191</v>
      </c>
      <c r="M390">
        <v>1</v>
      </c>
      <c r="N390">
        <v>2021</v>
      </c>
      <c r="O390">
        <f>_xlfn.XLOOKUP(OrderData_1[[#This Row],[Coffee Type]],products!B:B,products!G:G)</f>
        <v>0.34964999999999996</v>
      </c>
    </row>
    <row r="391" spans="1:15" x14ac:dyDescent="0.25">
      <c r="A391" t="s">
        <v>86</v>
      </c>
      <c r="B391" s="6">
        <v>43516</v>
      </c>
      <c r="C391" t="s">
        <v>87</v>
      </c>
      <c r="D391" t="s">
        <v>40</v>
      </c>
      <c r="E391" t="s">
        <v>2083</v>
      </c>
      <c r="F391">
        <v>4</v>
      </c>
      <c r="G391" t="s">
        <v>6188</v>
      </c>
      <c r="H391">
        <v>9.9499999999999993</v>
      </c>
      <c r="I391">
        <v>39.799999999999997</v>
      </c>
      <c r="J391" t="s">
        <v>1948</v>
      </c>
      <c r="K391" t="s">
        <v>1941</v>
      </c>
      <c r="L391" t="s">
        <v>6191</v>
      </c>
      <c r="M391">
        <v>1</v>
      </c>
      <c r="N391">
        <v>2019</v>
      </c>
      <c r="O391">
        <f>_xlfn.XLOOKUP(OrderData_1[[#This Row],[Coffee Type]],products!B:B,products!G:G)</f>
        <v>0.34964999999999996</v>
      </c>
    </row>
    <row r="392" spans="1:15" x14ac:dyDescent="0.25">
      <c r="A392" t="s">
        <v>822</v>
      </c>
      <c r="B392" s="6">
        <v>43971</v>
      </c>
      <c r="C392" t="s">
        <v>823</v>
      </c>
      <c r="D392" t="s">
        <v>40</v>
      </c>
      <c r="E392" t="s">
        <v>3744</v>
      </c>
      <c r="F392">
        <v>4</v>
      </c>
      <c r="G392" t="s">
        <v>6188</v>
      </c>
      <c r="H392">
        <v>9.9499999999999993</v>
      </c>
      <c r="I392">
        <v>39.799999999999997</v>
      </c>
      <c r="J392" t="s">
        <v>1948</v>
      </c>
      <c r="K392" t="s">
        <v>1950</v>
      </c>
      <c r="L392" t="s">
        <v>6191</v>
      </c>
      <c r="M392">
        <v>1</v>
      </c>
      <c r="N392">
        <v>2020</v>
      </c>
      <c r="O392">
        <f>_xlfn.XLOOKUP(OrderData_1[[#This Row],[Coffee Type]],products!B:B,products!G:G)</f>
        <v>0.34964999999999996</v>
      </c>
    </row>
    <row r="393" spans="1:15" x14ac:dyDescent="0.25">
      <c r="A393" t="s">
        <v>1205</v>
      </c>
      <c r="B393" s="6">
        <v>43743</v>
      </c>
      <c r="C393" t="s">
        <v>1206</v>
      </c>
      <c r="D393" t="s">
        <v>15</v>
      </c>
      <c r="E393" t="s">
        <v>4610</v>
      </c>
      <c r="F393">
        <v>4</v>
      </c>
      <c r="G393" t="s">
        <v>6192</v>
      </c>
      <c r="H393">
        <v>9.9499999999999993</v>
      </c>
      <c r="I393">
        <v>39.799999999999997</v>
      </c>
      <c r="J393" t="s">
        <v>1940</v>
      </c>
      <c r="K393" t="s">
        <v>1950</v>
      </c>
      <c r="L393" t="s">
        <v>6190</v>
      </c>
      <c r="M393">
        <v>1</v>
      </c>
      <c r="N393">
        <v>2019</v>
      </c>
      <c r="O393">
        <f>_xlfn.XLOOKUP(OrderData_1[[#This Row],[Coffee Type]],products!B:B,products!G:G)</f>
        <v>0.21509999999999996</v>
      </c>
    </row>
    <row r="394" spans="1:15" x14ac:dyDescent="0.25">
      <c r="A394" t="s">
        <v>998</v>
      </c>
      <c r="B394" s="6">
        <v>44351</v>
      </c>
      <c r="C394" t="s">
        <v>999</v>
      </c>
      <c r="D394" t="s">
        <v>40</v>
      </c>
      <c r="E394" t="s">
        <v>4144</v>
      </c>
      <c r="F394">
        <v>4</v>
      </c>
      <c r="G394" t="s">
        <v>6188</v>
      </c>
      <c r="H394">
        <v>9.9499999999999993</v>
      </c>
      <c r="I394">
        <v>39.799999999999997</v>
      </c>
      <c r="J394" t="s">
        <v>1948</v>
      </c>
      <c r="K394" t="s">
        <v>1950</v>
      </c>
      <c r="L394" t="s">
        <v>6191</v>
      </c>
      <c r="M394">
        <v>1</v>
      </c>
      <c r="N394">
        <v>2021</v>
      </c>
      <c r="O394">
        <f>_xlfn.XLOOKUP(OrderData_1[[#This Row],[Coffee Type]],products!B:B,products!G:G)</f>
        <v>0.34964999999999996</v>
      </c>
    </row>
    <row r="395" spans="1:15" x14ac:dyDescent="0.25">
      <c r="A395" t="s">
        <v>1036</v>
      </c>
      <c r="B395" s="6">
        <v>44446</v>
      </c>
      <c r="C395" t="s">
        <v>1037</v>
      </c>
      <c r="D395" t="s">
        <v>15</v>
      </c>
      <c r="E395" t="s">
        <v>4247</v>
      </c>
      <c r="F395">
        <v>4</v>
      </c>
      <c r="G395" t="s">
        <v>6192</v>
      </c>
      <c r="H395">
        <v>9.9499999999999993</v>
      </c>
      <c r="I395">
        <v>39.799999999999997</v>
      </c>
      <c r="J395" t="s">
        <v>1940</v>
      </c>
      <c r="K395" t="s">
        <v>1950</v>
      </c>
      <c r="L395" t="s">
        <v>6190</v>
      </c>
      <c r="M395">
        <v>1</v>
      </c>
      <c r="N395">
        <v>2021</v>
      </c>
      <c r="O395">
        <f>_xlfn.XLOOKUP(OrderData_1[[#This Row],[Coffee Type]],products!B:B,products!G:G)</f>
        <v>0.21509999999999996</v>
      </c>
    </row>
    <row r="396" spans="1:15" x14ac:dyDescent="0.25">
      <c r="A396" t="s">
        <v>1764</v>
      </c>
      <c r="B396" s="6">
        <v>44449</v>
      </c>
      <c r="C396" t="s">
        <v>1765</v>
      </c>
      <c r="D396" t="s">
        <v>26</v>
      </c>
      <c r="E396" t="s">
        <v>5815</v>
      </c>
      <c r="F396">
        <v>3</v>
      </c>
      <c r="G396" t="s">
        <v>6193</v>
      </c>
      <c r="H396">
        <v>12.95</v>
      </c>
      <c r="I396">
        <v>38.85</v>
      </c>
      <c r="J396" t="s">
        <v>1940</v>
      </c>
      <c r="K396" t="s">
        <v>1950</v>
      </c>
      <c r="L396" t="s">
        <v>6191</v>
      </c>
      <c r="M396">
        <v>1</v>
      </c>
      <c r="N396">
        <v>2021</v>
      </c>
      <c r="O396">
        <f>_xlfn.XLOOKUP(OrderData_1[[#This Row],[Coffee Type]],products!B:B,products!G:G)</f>
        <v>0.61814999999999998</v>
      </c>
    </row>
    <row r="397" spans="1:15" x14ac:dyDescent="0.25">
      <c r="A397" t="s">
        <v>248</v>
      </c>
      <c r="B397" s="6">
        <v>44488</v>
      </c>
      <c r="C397" t="s">
        <v>249</v>
      </c>
      <c r="D397" t="s">
        <v>26</v>
      </c>
      <c r="E397" t="s">
        <v>2425</v>
      </c>
      <c r="F397">
        <v>3</v>
      </c>
      <c r="G397" t="s">
        <v>6193</v>
      </c>
      <c r="H397">
        <v>12.95</v>
      </c>
      <c r="I397">
        <v>38.85</v>
      </c>
      <c r="J397" t="s">
        <v>1948</v>
      </c>
      <c r="K397" t="s">
        <v>1941</v>
      </c>
      <c r="L397" t="s">
        <v>6191</v>
      </c>
      <c r="M397">
        <v>1</v>
      </c>
      <c r="N397">
        <v>2021</v>
      </c>
      <c r="O397">
        <f>_xlfn.XLOOKUP(OrderData_1[[#This Row],[Coffee Type]],products!B:B,products!G:G)</f>
        <v>0.61814999999999998</v>
      </c>
    </row>
    <row r="398" spans="1:15" x14ac:dyDescent="0.25">
      <c r="A398" t="s">
        <v>1109</v>
      </c>
      <c r="B398" s="6">
        <v>44667</v>
      </c>
      <c r="C398" t="s">
        <v>1110</v>
      </c>
      <c r="D398" t="s">
        <v>19</v>
      </c>
      <c r="E398" t="s">
        <v>4404</v>
      </c>
      <c r="F398">
        <v>3</v>
      </c>
      <c r="G398" t="s">
        <v>6188</v>
      </c>
      <c r="H398">
        <v>12.95</v>
      </c>
      <c r="I398">
        <v>38.85</v>
      </c>
      <c r="J398" t="s">
        <v>1940</v>
      </c>
      <c r="K398" t="s">
        <v>1941</v>
      </c>
      <c r="L398" t="s">
        <v>6189</v>
      </c>
      <c r="M398">
        <v>1</v>
      </c>
      <c r="N398">
        <v>2022</v>
      </c>
      <c r="O398">
        <f>_xlfn.XLOOKUP(OrderData_1[[#This Row],[Coffee Type]],products!B:B,products!G:G)</f>
        <v>0.34964999999999996</v>
      </c>
    </row>
    <row r="399" spans="1:15" x14ac:dyDescent="0.25">
      <c r="A399" t="s">
        <v>312</v>
      </c>
      <c r="B399" s="6">
        <v>44232</v>
      </c>
      <c r="C399" t="s">
        <v>313</v>
      </c>
      <c r="D399" t="s">
        <v>205</v>
      </c>
      <c r="E399" t="s">
        <v>2358</v>
      </c>
      <c r="F399">
        <v>5</v>
      </c>
      <c r="G399" t="s">
        <v>6188</v>
      </c>
      <c r="H399">
        <v>7.77</v>
      </c>
      <c r="I399">
        <v>38.85</v>
      </c>
      <c r="J399" t="s">
        <v>1940</v>
      </c>
      <c r="K399" t="s">
        <v>1941</v>
      </c>
      <c r="L399" t="s">
        <v>6189</v>
      </c>
      <c r="M399">
        <v>0.5</v>
      </c>
      <c r="N399">
        <v>2021</v>
      </c>
      <c r="O399">
        <f>_xlfn.XLOOKUP(OrderData_1[[#This Row],[Coffee Type]],products!B:B,products!G:G)</f>
        <v>0.34964999999999996</v>
      </c>
    </row>
    <row r="400" spans="1:15" x14ac:dyDescent="0.25">
      <c r="A400" t="s">
        <v>24</v>
      </c>
      <c r="B400" s="6">
        <v>44412</v>
      </c>
      <c r="C400" t="s">
        <v>25</v>
      </c>
      <c r="D400" t="s">
        <v>26</v>
      </c>
      <c r="E400" t="s">
        <v>1967</v>
      </c>
      <c r="F400">
        <v>3</v>
      </c>
      <c r="G400" t="s">
        <v>6193</v>
      </c>
      <c r="H400">
        <v>12.95</v>
      </c>
      <c r="I400">
        <v>38.85</v>
      </c>
      <c r="J400" t="s">
        <v>1940</v>
      </c>
      <c r="K400" t="s">
        <v>1950</v>
      </c>
      <c r="L400" t="s">
        <v>6191</v>
      </c>
      <c r="M400">
        <v>1</v>
      </c>
      <c r="N400">
        <v>2021</v>
      </c>
      <c r="O400">
        <f>_xlfn.XLOOKUP(OrderData_1[[#This Row],[Coffee Type]],products!B:B,products!G:G)</f>
        <v>0.61814999999999998</v>
      </c>
    </row>
    <row r="401" spans="1:15" x14ac:dyDescent="0.25">
      <c r="A401" t="s">
        <v>1408</v>
      </c>
      <c r="B401" s="6">
        <v>44348</v>
      </c>
      <c r="C401" t="s">
        <v>1409</v>
      </c>
      <c r="D401" t="s">
        <v>26</v>
      </c>
      <c r="E401" t="s">
        <v>5051</v>
      </c>
      <c r="F401">
        <v>3</v>
      </c>
      <c r="G401" t="s">
        <v>6193</v>
      </c>
      <c r="H401">
        <v>12.95</v>
      </c>
      <c r="I401">
        <v>38.85</v>
      </c>
      <c r="J401" t="s">
        <v>1940</v>
      </c>
      <c r="K401" t="s">
        <v>1950</v>
      </c>
      <c r="L401" t="s">
        <v>6191</v>
      </c>
      <c r="M401">
        <v>1</v>
      </c>
      <c r="N401">
        <v>2021</v>
      </c>
      <c r="O401">
        <f>_xlfn.XLOOKUP(OrderData_1[[#This Row],[Coffee Type]],products!B:B,products!G:G)</f>
        <v>0.61814999999999998</v>
      </c>
    </row>
    <row r="402" spans="1:15" x14ac:dyDescent="0.25">
      <c r="A402" t="s">
        <v>428</v>
      </c>
      <c r="B402" s="6">
        <v>43683</v>
      </c>
      <c r="C402" t="s">
        <v>429</v>
      </c>
      <c r="D402" t="s">
        <v>19</v>
      </c>
      <c r="E402" t="s">
        <v>2840</v>
      </c>
      <c r="F402">
        <v>3</v>
      </c>
      <c r="G402" t="s">
        <v>6188</v>
      </c>
      <c r="H402">
        <v>12.95</v>
      </c>
      <c r="I402">
        <v>38.85</v>
      </c>
      <c r="J402" t="s">
        <v>1940</v>
      </c>
      <c r="K402" t="s">
        <v>1950</v>
      </c>
      <c r="L402" t="s">
        <v>6189</v>
      </c>
      <c r="M402">
        <v>1</v>
      </c>
      <c r="N402">
        <v>2019</v>
      </c>
      <c r="O402">
        <f>_xlfn.XLOOKUP(OrderData_1[[#This Row],[Coffee Type]],products!B:B,products!G:G)</f>
        <v>0.34964999999999996</v>
      </c>
    </row>
    <row r="403" spans="1:15" x14ac:dyDescent="0.25">
      <c r="A403" t="s">
        <v>806</v>
      </c>
      <c r="B403" s="6">
        <v>44140</v>
      </c>
      <c r="C403" t="s">
        <v>807</v>
      </c>
      <c r="D403" t="s">
        <v>205</v>
      </c>
      <c r="E403" t="s">
        <v>3710</v>
      </c>
      <c r="F403">
        <v>5</v>
      </c>
      <c r="G403" t="s">
        <v>6188</v>
      </c>
      <c r="H403">
        <v>7.77</v>
      </c>
      <c r="I403">
        <v>38.85</v>
      </c>
      <c r="J403" t="s">
        <v>1940</v>
      </c>
      <c r="K403" t="s">
        <v>1950</v>
      </c>
      <c r="L403" t="s">
        <v>6189</v>
      </c>
      <c r="M403">
        <v>0.5</v>
      </c>
      <c r="N403">
        <v>2020</v>
      </c>
      <c r="O403">
        <f>_xlfn.XLOOKUP(OrderData_1[[#This Row],[Coffee Type]],products!B:B,products!G:G)</f>
        <v>0.34964999999999996</v>
      </c>
    </row>
    <row r="404" spans="1:15" x14ac:dyDescent="0.25">
      <c r="A404" t="s">
        <v>132</v>
      </c>
      <c r="B404" s="6">
        <v>44790</v>
      </c>
      <c r="C404" t="s">
        <v>133</v>
      </c>
      <c r="D404" t="s">
        <v>19</v>
      </c>
      <c r="E404" t="s">
        <v>2181</v>
      </c>
      <c r="F404">
        <v>3</v>
      </c>
      <c r="G404" t="s">
        <v>6188</v>
      </c>
      <c r="H404">
        <v>12.95</v>
      </c>
      <c r="I404">
        <v>38.85</v>
      </c>
      <c r="J404" t="s">
        <v>1940</v>
      </c>
      <c r="K404" t="s">
        <v>1950</v>
      </c>
      <c r="L404" t="s">
        <v>6189</v>
      </c>
      <c r="M404">
        <v>1</v>
      </c>
      <c r="N404">
        <v>2022</v>
      </c>
      <c r="O404">
        <f>_xlfn.XLOOKUP(OrderData_1[[#This Row],[Coffee Type]],products!B:B,products!G:G)</f>
        <v>0.34964999999999996</v>
      </c>
    </row>
    <row r="405" spans="1:15" x14ac:dyDescent="0.25">
      <c r="A405" t="s">
        <v>627</v>
      </c>
      <c r="B405" s="6">
        <v>44646</v>
      </c>
      <c r="C405" t="s">
        <v>628</v>
      </c>
      <c r="D405" t="s">
        <v>19</v>
      </c>
      <c r="E405" t="s">
        <v>3303</v>
      </c>
      <c r="F405">
        <v>3</v>
      </c>
      <c r="G405" t="s">
        <v>6188</v>
      </c>
      <c r="H405">
        <v>12.95</v>
      </c>
      <c r="I405">
        <v>38.85</v>
      </c>
      <c r="J405" t="s">
        <v>1940</v>
      </c>
      <c r="K405" t="s">
        <v>1941</v>
      </c>
      <c r="L405" t="s">
        <v>6189</v>
      </c>
      <c r="M405">
        <v>1</v>
      </c>
      <c r="N405">
        <v>2022</v>
      </c>
      <c r="O405">
        <f>_xlfn.XLOOKUP(OrderData_1[[#This Row],[Coffee Type]],products!B:B,products!G:G)</f>
        <v>0.34964999999999996</v>
      </c>
    </row>
    <row r="406" spans="1:15" x14ac:dyDescent="0.25">
      <c r="A406" t="s">
        <v>520</v>
      </c>
      <c r="B406" s="6">
        <v>44542</v>
      </c>
      <c r="C406" t="s">
        <v>521</v>
      </c>
      <c r="D406" t="s">
        <v>26</v>
      </c>
      <c r="E406" t="s">
        <v>3070</v>
      </c>
      <c r="F406">
        <v>3</v>
      </c>
      <c r="G406" t="s">
        <v>6193</v>
      </c>
      <c r="H406">
        <v>12.95</v>
      </c>
      <c r="I406">
        <v>38.85</v>
      </c>
      <c r="J406" t="s">
        <v>2115</v>
      </c>
      <c r="K406" t="s">
        <v>1950</v>
      </c>
      <c r="L406" t="s">
        <v>6191</v>
      </c>
      <c r="M406">
        <v>1</v>
      </c>
      <c r="N406">
        <v>2021</v>
      </c>
      <c r="O406">
        <f>_xlfn.XLOOKUP(OrderData_1[[#This Row],[Coffee Type]],products!B:B,products!G:G)</f>
        <v>0.61814999999999998</v>
      </c>
    </row>
    <row r="407" spans="1:15" x14ac:dyDescent="0.25">
      <c r="A407" t="s">
        <v>704</v>
      </c>
      <c r="B407" s="6">
        <v>43751</v>
      </c>
      <c r="C407" t="s">
        <v>705</v>
      </c>
      <c r="D407" t="s">
        <v>136</v>
      </c>
      <c r="E407" t="s">
        <v>3478</v>
      </c>
      <c r="F407">
        <v>5</v>
      </c>
      <c r="G407" t="s">
        <v>6193</v>
      </c>
      <c r="H407">
        <v>7.77</v>
      </c>
      <c r="I407">
        <v>38.85</v>
      </c>
      <c r="J407" t="s">
        <v>1940</v>
      </c>
      <c r="K407" t="s">
        <v>1950</v>
      </c>
      <c r="L407" t="s">
        <v>6191</v>
      </c>
      <c r="M407">
        <v>0.5</v>
      </c>
      <c r="N407">
        <v>2019</v>
      </c>
      <c r="O407">
        <f>_xlfn.XLOOKUP(OrderData_1[[#This Row],[Coffee Type]],products!B:B,products!G:G)</f>
        <v>0.61814999999999998</v>
      </c>
    </row>
    <row r="408" spans="1:15" x14ac:dyDescent="0.25">
      <c r="A408" t="s">
        <v>203</v>
      </c>
      <c r="B408" s="6">
        <v>43572</v>
      </c>
      <c r="C408" t="s">
        <v>204</v>
      </c>
      <c r="D408" t="s">
        <v>205</v>
      </c>
      <c r="E408" t="s">
        <v>2330</v>
      </c>
      <c r="F408">
        <v>5</v>
      </c>
      <c r="G408" t="s">
        <v>6188</v>
      </c>
      <c r="H408">
        <v>7.77</v>
      </c>
      <c r="I408">
        <v>38.85</v>
      </c>
      <c r="J408" t="s">
        <v>1940</v>
      </c>
      <c r="K408" t="s">
        <v>1941</v>
      </c>
      <c r="L408" t="s">
        <v>6189</v>
      </c>
      <c r="M408">
        <v>0.5</v>
      </c>
      <c r="N408">
        <v>2019</v>
      </c>
      <c r="O408">
        <f>_xlfn.XLOOKUP(OrderData_1[[#This Row],[Coffee Type]],products!B:B,products!G:G)</f>
        <v>0.34964999999999996</v>
      </c>
    </row>
    <row r="409" spans="1:15" x14ac:dyDescent="0.25">
      <c r="A409" t="s">
        <v>280</v>
      </c>
      <c r="B409" s="6">
        <v>44656</v>
      </c>
      <c r="C409" t="s">
        <v>281</v>
      </c>
      <c r="D409" t="s">
        <v>96</v>
      </c>
      <c r="E409" t="s">
        <v>2492</v>
      </c>
      <c r="F409">
        <v>4</v>
      </c>
      <c r="G409" t="s">
        <v>6193</v>
      </c>
      <c r="H409">
        <v>9.51</v>
      </c>
      <c r="I409">
        <v>38.04</v>
      </c>
      <c r="J409" t="s">
        <v>1940</v>
      </c>
      <c r="K409" t="s">
        <v>1950</v>
      </c>
      <c r="L409" t="s">
        <v>6189</v>
      </c>
      <c r="M409">
        <v>0.5</v>
      </c>
      <c r="N409">
        <v>2022</v>
      </c>
      <c r="O409">
        <f>_xlfn.XLOOKUP(OrderData_1[[#This Row],[Coffee Type]],products!B:B,products!G:G)</f>
        <v>0.61814999999999998</v>
      </c>
    </row>
    <row r="410" spans="1:15" x14ac:dyDescent="0.25">
      <c r="A410" t="s">
        <v>680</v>
      </c>
      <c r="B410" s="6">
        <v>43620</v>
      </c>
      <c r="C410" t="s">
        <v>681</v>
      </c>
      <c r="D410" t="s">
        <v>96</v>
      </c>
      <c r="E410" t="s">
        <v>3426</v>
      </c>
      <c r="F410">
        <v>4</v>
      </c>
      <c r="G410" t="s">
        <v>6193</v>
      </c>
      <c r="H410">
        <v>9.51</v>
      </c>
      <c r="I410">
        <v>38.04</v>
      </c>
      <c r="J410" t="s">
        <v>1940</v>
      </c>
      <c r="K410" t="s">
        <v>1941</v>
      </c>
      <c r="L410" t="s">
        <v>6189</v>
      </c>
      <c r="M410">
        <v>0.5</v>
      </c>
      <c r="N410">
        <v>2019</v>
      </c>
      <c r="O410">
        <f>_xlfn.XLOOKUP(OrderData_1[[#This Row],[Coffee Type]],products!B:B,products!G:G)</f>
        <v>0.61814999999999998</v>
      </c>
    </row>
    <row r="411" spans="1:15" x14ac:dyDescent="0.25">
      <c r="A411" t="s">
        <v>1595</v>
      </c>
      <c r="B411" s="6">
        <v>43534</v>
      </c>
      <c r="C411" t="s">
        <v>1596</v>
      </c>
      <c r="D411" t="s">
        <v>96</v>
      </c>
      <c r="E411" t="s">
        <v>5449</v>
      </c>
      <c r="F411">
        <v>4</v>
      </c>
      <c r="G411" t="s">
        <v>6193</v>
      </c>
      <c r="H411">
        <v>9.51</v>
      </c>
      <c r="I411">
        <v>38.04</v>
      </c>
      <c r="J411" t="s">
        <v>1948</v>
      </c>
      <c r="K411" t="s">
        <v>1950</v>
      </c>
      <c r="L411" t="s">
        <v>6189</v>
      </c>
      <c r="M411">
        <v>0.5</v>
      </c>
      <c r="N411">
        <v>2019</v>
      </c>
      <c r="O411">
        <f>_xlfn.XLOOKUP(OrderData_1[[#This Row],[Coffee Type]],products!B:B,products!G:G)</f>
        <v>0.61814999999999998</v>
      </c>
    </row>
    <row r="412" spans="1:15" x14ac:dyDescent="0.25">
      <c r="A412" t="s">
        <v>915</v>
      </c>
      <c r="B412" s="6">
        <v>44579</v>
      </c>
      <c r="C412" t="s">
        <v>916</v>
      </c>
      <c r="D412" t="s">
        <v>96</v>
      </c>
      <c r="E412" t="s">
        <v>3954</v>
      </c>
      <c r="F412">
        <v>4</v>
      </c>
      <c r="G412" t="s">
        <v>6193</v>
      </c>
      <c r="H412">
        <v>9.51</v>
      </c>
      <c r="I412">
        <v>38.04</v>
      </c>
      <c r="J412" t="s">
        <v>1940</v>
      </c>
      <c r="K412" t="s">
        <v>1950</v>
      </c>
      <c r="L412" t="s">
        <v>6189</v>
      </c>
      <c r="M412">
        <v>0.5</v>
      </c>
      <c r="N412">
        <v>2022</v>
      </c>
      <c r="O412">
        <f>_xlfn.XLOOKUP(OrderData_1[[#This Row],[Coffee Type]],products!B:B,products!G:G)</f>
        <v>0.61814999999999998</v>
      </c>
    </row>
    <row r="413" spans="1:15" x14ac:dyDescent="0.25">
      <c r="A413" t="s">
        <v>430</v>
      </c>
      <c r="B413" s="6">
        <v>44339</v>
      </c>
      <c r="C413" t="s">
        <v>431</v>
      </c>
      <c r="D413" t="s">
        <v>96</v>
      </c>
      <c r="E413" t="s">
        <v>2845</v>
      </c>
      <c r="F413">
        <v>4</v>
      </c>
      <c r="G413" t="s">
        <v>6193</v>
      </c>
      <c r="H413">
        <v>9.51</v>
      </c>
      <c r="I413">
        <v>38.04</v>
      </c>
      <c r="J413" t="s">
        <v>1940</v>
      </c>
      <c r="K413" t="s">
        <v>1950</v>
      </c>
      <c r="L413" t="s">
        <v>6189</v>
      </c>
      <c r="M413">
        <v>0.5</v>
      </c>
      <c r="N413">
        <v>2021</v>
      </c>
      <c r="O413">
        <f>_xlfn.XLOOKUP(OrderData_1[[#This Row],[Coffee Type]],products!B:B,products!G:G)</f>
        <v>0.61814999999999998</v>
      </c>
    </row>
    <row r="414" spans="1:15" x14ac:dyDescent="0.25">
      <c r="A414" t="s">
        <v>765</v>
      </c>
      <c r="B414" s="6">
        <v>44125</v>
      </c>
      <c r="C414" t="s">
        <v>766</v>
      </c>
      <c r="D414" t="s">
        <v>96</v>
      </c>
      <c r="E414" t="s">
        <v>3618</v>
      </c>
      <c r="F414">
        <v>4</v>
      </c>
      <c r="G414" t="s">
        <v>6193</v>
      </c>
      <c r="H414">
        <v>9.51</v>
      </c>
      <c r="I414">
        <v>38.04</v>
      </c>
      <c r="J414" t="s">
        <v>1940</v>
      </c>
      <c r="K414" t="s">
        <v>1941</v>
      </c>
      <c r="L414" t="s">
        <v>6189</v>
      </c>
      <c r="M414">
        <v>0.5</v>
      </c>
      <c r="N414">
        <v>2020</v>
      </c>
      <c r="O414">
        <f>_xlfn.XLOOKUP(OrderData_1[[#This Row],[Coffee Type]],products!B:B,products!G:G)</f>
        <v>0.61814999999999998</v>
      </c>
    </row>
    <row r="415" spans="1:15" x14ac:dyDescent="0.25">
      <c r="A415" t="s">
        <v>496</v>
      </c>
      <c r="B415" s="6">
        <v>44602</v>
      </c>
      <c r="C415" t="s">
        <v>497</v>
      </c>
      <c r="D415" t="s">
        <v>117</v>
      </c>
      <c r="E415" t="s">
        <v>3019</v>
      </c>
      <c r="F415">
        <v>1</v>
      </c>
      <c r="G415" t="s">
        <v>6193</v>
      </c>
      <c r="H415">
        <v>36.46</v>
      </c>
      <c r="I415">
        <v>36.46</v>
      </c>
      <c r="J415" t="s">
        <v>1940</v>
      </c>
      <c r="K415" t="s">
        <v>1950</v>
      </c>
      <c r="L415" t="s">
        <v>6189</v>
      </c>
      <c r="M415">
        <v>2.5</v>
      </c>
      <c r="N415">
        <v>2022</v>
      </c>
      <c r="O415">
        <f>_xlfn.XLOOKUP(OrderData_1[[#This Row],[Coffee Type]],products!B:B,products!G:G)</f>
        <v>0.61814999999999998</v>
      </c>
    </row>
    <row r="416" spans="1:15" x14ac:dyDescent="0.25">
      <c r="A416" t="s">
        <v>597</v>
      </c>
      <c r="B416" s="6">
        <v>44030</v>
      </c>
      <c r="C416" t="s">
        <v>598</v>
      </c>
      <c r="D416" t="s">
        <v>117</v>
      </c>
      <c r="E416" t="s">
        <v>3247</v>
      </c>
      <c r="F416">
        <v>1</v>
      </c>
      <c r="G416" t="s">
        <v>6193</v>
      </c>
      <c r="H416">
        <v>36.46</v>
      </c>
      <c r="I416">
        <v>36.46</v>
      </c>
      <c r="J416" t="s">
        <v>1940</v>
      </c>
      <c r="K416" t="s">
        <v>1950</v>
      </c>
      <c r="L416" t="s">
        <v>6189</v>
      </c>
      <c r="M416">
        <v>2.5</v>
      </c>
      <c r="N416">
        <v>2020</v>
      </c>
      <c r="O416">
        <f>_xlfn.XLOOKUP(OrderData_1[[#This Row],[Coffee Type]],products!B:B,products!G:G)</f>
        <v>0.61814999999999998</v>
      </c>
    </row>
    <row r="417" spans="1:15" x14ac:dyDescent="0.25">
      <c r="A417" t="s">
        <v>1432</v>
      </c>
      <c r="B417" s="6">
        <v>43475</v>
      </c>
      <c r="C417" t="s">
        <v>1433</v>
      </c>
      <c r="D417" t="s">
        <v>117</v>
      </c>
      <c r="E417" t="s">
        <v>5099</v>
      </c>
      <c r="F417">
        <v>1</v>
      </c>
      <c r="G417" t="s">
        <v>6193</v>
      </c>
      <c r="H417">
        <v>36.46</v>
      </c>
      <c r="I417">
        <v>36.46</v>
      </c>
      <c r="J417" t="s">
        <v>1940</v>
      </c>
      <c r="K417" t="s">
        <v>1950</v>
      </c>
      <c r="L417" t="s">
        <v>6189</v>
      </c>
      <c r="M417">
        <v>2.5</v>
      </c>
      <c r="N417">
        <v>2019</v>
      </c>
      <c r="O417">
        <f>_xlfn.XLOOKUP(OrderData_1[[#This Row],[Coffee Type]],products!B:B,products!G:G)</f>
        <v>0.61814999999999998</v>
      </c>
    </row>
    <row r="418" spans="1:15" x14ac:dyDescent="0.25">
      <c r="A418" t="s">
        <v>840</v>
      </c>
      <c r="B418" s="6">
        <v>43857</v>
      </c>
      <c r="C418" t="s">
        <v>841</v>
      </c>
      <c r="D418" t="s">
        <v>117</v>
      </c>
      <c r="E418" t="s">
        <v>3785</v>
      </c>
      <c r="F418">
        <v>1</v>
      </c>
      <c r="G418" t="s">
        <v>6193</v>
      </c>
      <c r="H418">
        <v>36.46</v>
      </c>
      <c r="I418">
        <v>36.46</v>
      </c>
      <c r="J418" t="s">
        <v>1940</v>
      </c>
      <c r="K418" t="s">
        <v>1941</v>
      </c>
      <c r="L418" t="s">
        <v>6189</v>
      </c>
      <c r="M418">
        <v>2.5</v>
      </c>
      <c r="N418">
        <v>2020</v>
      </c>
      <c r="O418">
        <f>_xlfn.XLOOKUP(OrderData_1[[#This Row],[Coffee Type]],products!B:B,products!G:G)</f>
        <v>0.61814999999999998</v>
      </c>
    </row>
    <row r="419" spans="1:15" x14ac:dyDescent="0.25">
      <c r="A419" t="s">
        <v>892</v>
      </c>
      <c r="B419" s="6">
        <v>43573</v>
      </c>
      <c r="C419" t="s">
        <v>893</v>
      </c>
      <c r="D419" t="s">
        <v>258</v>
      </c>
      <c r="E419" t="s">
        <v>3898</v>
      </c>
      <c r="F419">
        <v>3</v>
      </c>
      <c r="G419" t="s">
        <v>6194</v>
      </c>
      <c r="H419">
        <v>12.15</v>
      </c>
      <c r="I419">
        <v>36.450000000000003</v>
      </c>
      <c r="J419" t="s">
        <v>1948</v>
      </c>
      <c r="K419" t="s">
        <v>1941</v>
      </c>
      <c r="L419" t="s">
        <v>6191</v>
      </c>
      <c r="M419">
        <v>1</v>
      </c>
      <c r="N419">
        <v>2019</v>
      </c>
      <c r="O419">
        <f>_xlfn.XLOOKUP(OrderData_1[[#This Row],[Coffee Type]],products!B:B,products!G:G)</f>
        <v>0.49004999999999999</v>
      </c>
    </row>
    <row r="420" spans="1:15" x14ac:dyDescent="0.25">
      <c r="A420" t="s">
        <v>512</v>
      </c>
      <c r="B420" s="6">
        <v>43918</v>
      </c>
      <c r="C420" t="s">
        <v>513</v>
      </c>
      <c r="D420" t="s">
        <v>258</v>
      </c>
      <c r="E420" t="s">
        <v>3053</v>
      </c>
      <c r="F420">
        <v>3</v>
      </c>
      <c r="G420" t="s">
        <v>6194</v>
      </c>
      <c r="H420">
        <v>12.15</v>
      </c>
      <c r="I420">
        <v>36.450000000000003</v>
      </c>
      <c r="J420" t="s">
        <v>1940</v>
      </c>
      <c r="K420" t="s">
        <v>1941</v>
      </c>
      <c r="L420" t="s">
        <v>6191</v>
      </c>
      <c r="M420">
        <v>1</v>
      </c>
      <c r="N420">
        <v>2020</v>
      </c>
      <c r="O420">
        <f>_xlfn.XLOOKUP(OrderData_1[[#This Row],[Coffee Type]],products!B:B,products!G:G)</f>
        <v>0.49004999999999999</v>
      </c>
    </row>
    <row r="421" spans="1:15" x14ac:dyDescent="0.25">
      <c r="A421" t="s">
        <v>408</v>
      </c>
      <c r="B421" s="6">
        <v>43483</v>
      </c>
      <c r="C421" t="s">
        <v>409</v>
      </c>
      <c r="D421" t="s">
        <v>29</v>
      </c>
      <c r="E421" t="s">
        <v>2795</v>
      </c>
      <c r="F421">
        <v>5</v>
      </c>
      <c r="G421" t="s">
        <v>6194</v>
      </c>
      <c r="H421">
        <v>7.29</v>
      </c>
      <c r="I421">
        <v>36.450000000000003</v>
      </c>
      <c r="J421" t="s">
        <v>1940</v>
      </c>
      <c r="K421" t="s">
        <v>1941</v>
      </c>
      <c r="L421" t="s">
        <v>6191</v>
      </c>
      <c r="M421">
        <v>0.5</v>
      </c>
      <c r="N421">
        <v>2019</v>
      </c>
      <c r="O421">
        <f>_xlfn.XLOOKUP(OrderData_1[[#This Row],[Coffee Type]],products!B:B,products!G:G)</f>
        <v>0.49004999999999999</v>
      </c>
    </row>
    <row r="422" spans="1:15" x14ac:dyDescent="0.25">
      <c r="A422" t="s">
        <v>426</v>
      </c>
      <c r="B422" s="6">
        <v>44398</v>
      </c>
      <c r="C422" t="s">
        <v>427</v>
      </c>
      <c r="D422" t="s">
        <v>29</v>
      </c>
      <c r="E422" t="s">
        <v>2835</v>
      </c>
      <c r="F422">
        <v>5</v>
      </c>
      <c r="G422" t="s">
        <v>6194</v>
      </c>
      <c r="H422">
        <v>7.29</v>
      </c>
      <c r="I422">
        <v>36.450000000000003</v>
      </c>
      <c r="J422" t="s">
        <v>1940</v>
      </c>
      <c r="K422" t="s">
        <v>1950</v>
      </c>
      <c r="L422" t="s">
        <v>6191</v>
      </c>
      <c r="M422">
        <v>0.5</v>
      </c>
      <c r="N422">
        <v>2021</v>
      </c>
      <c r="O422">
        <f>_xlfn.XLOOKUP(OrderData_1[[#This Row],[Coffee Type]],products!B:B,products!G:G)</f>
        <v>0.49004999999999999</v>
      </c>
    </row>
    <row r="423" spans="1:15" x14ac:dyDescent="0.25">
      <c r="A423" t="s">
        <v>1362</v>
      </c>
      <c r="B423" s="6">
        <v>43915</v>
      </c>
      <c r="C423" t="s">
        <v>1363</v>
      </c>
      <c r="D423" t="s">
        <v>29</v>
      </c>
      <c r="E423" t="s">
        <v>4957</v>
      </c>
      <c r="F423">
        <v>5</v>
      </c>
      <c r="G423" t="s">
        <v>6194</v>
      </c>
      <c r="H423">
        <v>7.29</v>
      </c>
      <c r="I423">
        <v>36.450000000000003</v>
      </c>
      <c r="J423" t="s">
        <v>1940</v>
      </c>
      <c r="K423" t="s">
        <v>1950</v>
      </c>
      <c r="L423" t="s">
        <v>6191</v>
      </c>
      <c r="M423">
        <v>0.5</v>
      </c>
      <c r="N423">
        <v>2020</v>
      </c>
      <c r="O423">
        <f>_xlfn.XLOOKUP(OrderData_1[[#This Row],[Coffee Type]],products!B:B,products!G:G)</f>
        <v>0.49004999999999999</v>
      </c>
    </row>
    <row r="424" spans="1:15" x14ac:dyDescent="0.25">
      <c r="A424" t="s">
        <v>1563</v>
      </c>
      <c r="B424" s="6">
        <v>44588</v>
      </c>
      <c r="C424" t="s">
        <v>1564</v>
      </c>
      <c r="D424" t="s">
        <v>258</v>
      </c>
      <c r="E424" t="s">
        <v>5381</v>
      </c>
      <c r="F424">
        <v>3</v>
      </c>
      <c r="G424" t="s">
        <v>6194</v>
      </c>
      <c r="H424">
        <v>12.15</v>
      </c>
      <c r="I424">
        <v>36.450000000000003</v>
      </c>
      <c r="J424" t="s">
        <v>1940</v>
      </c>
      <c r="K424" t="s">
        <v>1941</v>
      </c>
      <c r="L424" t="s">
        <v>6191</v>
      </c>
      <c r="M424">
        <v>1</v>
      </c>
      <c r="N424">
        <v>2022</v>
      </c>
      <c r="O424">
        <f>_xlfn.XLOOKUP(OrderData_1[[#This Row],[Coffee Type]],products!B:B,products!G:G)</f>
        <v>0.49004999999999999</v>
      </c>
    </row>
    <row r="425" spans="1:15" x14ac:dyDescent="0.25">
      <c r="A425" t="s">
        <v>1412</v>
      </c>
      <c r="B425" s="6">
        <v>44215</v>
      </c>
      <c r="C425" t="s">
        <v>1413</v>
      </c>
      <c r="D425" t="s">
        <v>29</v>
      </c>
      <c r="E425" t="s">
        <v>5059</v>
      </c>
      <c r="F425">
        <v>5</v>
      </c>
      <c r="G425" t="s">
        <v>6194</v>
      </c>
      <c r="H425">
        <v>7.29</v>
      </c>
      <c r="I425">
        <v>36.450000000000003</v>
      </c>
      <c r="J425" t="s">
        <v>1940</v>
      </c>
      <c r="K425" t="s">
        <v>1941</v>
      </c>
      <c r="L425" t="s">
        <v>6191</v>
      </c>
      <c r="M425">
        <v>0.5</v>
      </c>
      <c r="N425">
        <v>2021</v>
      </c>
      <c r="O425">
        <f>_xlfn.XLOOKUP(OrderData_1[[#This Row],[Coffee Type]],products!B:B,products!G:G)</f>
        <v>0.49004999999999999</v>
      </c>
    </row>
    <row r="426" spans="1:15" x14ac:dyDescent="0.25">
      <c r="A426" t="s">
        <v>724</v>
      </c>
      <c r="B426" s="6">
        <v>43984</v>
      </c>
      <c r="C426" t="s">
        <v>677</v>
      </c>
      <c r="D426" t="s">
        <v>29</v>
      </c>
      <c r="E426" t="s">
        <v>3419</v>
      </c>
      <c r="F426">
        <v>5</v>
      </c>
      <c r="G426" t="s">
        <v>6194</v>
      </c>
      <c r="H426">
        <v>7.29</v>
      </c>
      <c r="I426">
        <v>36.450000000000003</v>
      </c>
      <c r="J426" t="s">
        <v>1940</v>
      </c>
      <c r="K426" t="s">
        <v>1950</v>
      </c>
      <c r="L426" t="s">
        <v>6191</v>
      </c>
      <c r="M426">
        <v>0.5</v>
      </c>
      <c r="N426">
        <v>2020</v>
      </c>
      <c r="O426">
        <f>_xlfn.XLOOKUP(OrderData_1[[#This Row],[Coffee Type]],products!B:B,products!G:G)</f>
        <v>0.49004999999999999</v>
      </c>
    </row>
    <row r="427" spans="1:15" x14ac:dyDescent="0.25">
      <c r="A427" t="s">
        <v>1260</v>
      </c>
      <c r="B427" s="6">
        <v>44448</v>
      </c>
      <c r="C427" t="s">
        <v>1261</v>
      </c>
      <c r="D427" t="s">
        <v>202</v>
      </c>
      <c r="E427" t="s">
        <v>4739</v>
      </c>
      <c r="F427">
        <v>3</v>
      </c>
      <c r="G427" t="s">
        <v>6192</v>
      </c>
      <c r="H427">
        <v>11.95</v>
      </c>
      <c r="I427">
        <v>35.85</v>
      </c>
      <c r="J427" t="s">
        <v>1940</v>
      </c>
      <c r="K427" t="s">
        <v>1941</v>
      </c>
      <c r="L427" t="s">
        <v>6189</v>
      </c>
      <c r="M427">
        <v>1</v>
      </c>
      <c r="N427">
        <v>2021</v>
      </c>
      <c r="O427">
        <f>_xlfn.XLOOKUP(OrderData_1[[#This Row],[Coffee Type]],products!B:B,products!G:G)</f>
        <v>0.21509999999999996</v>
      </c>
    </row>
    <row r="428" spans="1:15" x14ac:dyDescent="0.25">
      <c r="A428" t="s">
        <v>1833</v>
      </c>
      <c r="B428" s="6">
        <v>44054</v>
      </c>
      <c r="C428" t="s">
        <v>1834</v>
      </c>
      <c r="D428" t="s">
        <v>170</v>
      </c>
      <c r="E428" t="s">
        <v>5958</v>
      </c>
      <c r="F428">
        <v>5</v>
      </c>
      <c r="G428" t="s">
        <v>6192</v>
      </c>
      <c r="H428">
        <v>7.17</v>
      </c>
      <c r="I428">
        <v>35.85</v>
      </c>
      <c r="J428" t="s">
        <v>1940</v>
      </c>
      <c r="K428" t="s">
        <v>1950</v>
      </c>
      <c r="L428" t="s">
        <v>6189</v>
      </c>
      <c r="M428">
        <v>0.5</v>
      </c>
      <c r="N428">
        <v>2020</v>
      </c>
      <c r="O428">
        <f>_xlfn.XLOOKUP(OrderData_1[[#This Row],[Coffee Type]],products!B:B,products!G:G)</f>
        <v>0.21509999999999996</v>
      </c>
    </row>
    <row r="429" spans="1:15" x14ac:dyDescent="0.25">
      <c r="A429" t="s">
        <v>894</v>
      </c>
      <c r="B429" s="6">
        <v>44384</v>
      </c>
      <c r="C429" t="s">
        <v>895</v>
      </c>
      <c r="D429" t="s">
        <v>170</v>
      </c>
      <c r="E429" t="s">
        <v>3902</v>
      </c>
      <c r="F429">
        <v>5</v>
      </c>
      <c r="G429" t="s">
        <v>6192</v>
      </c>
      <c r="H429">
        <v>7.17</v>
      </c>
      <c r="I429">
        <v>35.85</v>
      </c>
      <c r="J429" t="s">
        <v>1940</v>
      </c>
      <c r="K429" t="s">
        <v>1950</v>
      </c>
      <c r="L429" t="s">
        <v>6189</v>
      </c>
      <c r="M429">
        <v>0.5</v>
      </c>
      <c r="N429">
        <v>2021</v>
      </c>
      <c r="O429">
        <f>_xlfn.XLOOKUP(OrderData_1[[#This Row],[Coffee Type]],products!B:B,products!G:G)</f>
        <v>0.21509999999999996</v>
      </c>
    </row>
    <row r="430" spans="1:15" x14ac:dyDescent="0.25">
      <c r="A430" t="s">
        <v>1234</v>
      </c>
      <c r="B430" s="6">
        <v>44017</v>
      </c>
      <c r="C430" t="s">
        <v>1235</v>
      </c>
      <c r="D430" t="s">
        <v>170</v>
      </c>
      <c r="E430" t="s">
        <v>4673</v>
      </c>
      <c r="F430">
        <v>5</v>
      </c>
      <c r="G430" t="s">
        <v>6192</v>
      </c>
      <c r="H430">
        <v>7.17</v>
      </c>
      <c r="I430">
        <v>35.85</v>
      </c>
      <c r="J430" t="s">
        <v>1940</v>
      </c>
      <c r="K430" t="s">
        <v>1950</v>
      </c>
      <c r="L430" t="s">
        <v>6189</v>
      </c>
      <c r="M430">
        <v>0.5</v>
      </c>
      <c r="N430">
        <v>2020</v>
      </c>
      <c r="O430">
        <f>_xlfn.XLOOKUP(OrderData_1[[#This Row],[Coffee Type]],products!B:B,products!G:G)</f>
        <v>0.21509999999999996</v>
      </c>
    </row>
    <row r="431" spans="1:15" x14ac:dyDescent="0.25">
      <c r="A431" t="s">
        <v>1747</v>
      </c>
      <c r="B431" s="6">
        <v>44089</v>
      </c>
      <c r="C431" t="s">
        <v>1748</v>
      </c>
      <c r="D431" t="s">
        <v>170</v>
      </c>
      <c r="E431" t="s">
        <v>5780</v>
      </c>
      <c r="F431">
        <v>5</v>
      </c>
      <c r="G431" t="s">
        <v>6192</v>
      </c>
      <c r="H431">
        <v>7.17</v>
      </c>
      <c r="I431">
        <v>35.85</v>
      </c>
      <c r="J431" t="s">
        <v>1940</v>
      </c>
      <c r="K431" t="s">
        <v>1950</v>
      </c>
      <c r="L431" t="s">
        <v>6189</v>
      </c>
      <c r="M431">
        <v>0.5</v>
      </c>
      <c r="N431">
        <v>2020</v>
      </c>
      <c r="O431">
        <f>_xlfn.XLOOKUP(OrderData_1[[#This Row],[Coffee Type]],products!B:B,products!G:G)</f>
        <v>0.21509999999999996</v>
      </c>
    </row>
    <row r="432" spans="1:15" x14ac:dyDescent="0.25">
      <c r="A432" t="s">
        <v>1829</v>
      </c>
      <c r="B432" s="6">
        <v>44464</v>
      </c>
      <c r="C432" t="s">
        <v>1830</v>
      </c>
      <c r="D432" t="s">
        <v>202</v>
      </c>
      <c r="E432" t="s">
        <v>5950</v>
      </c>
      <c r="F432">
        <v>3</v>
      </c>
      <c r="G432" t="s">
        <v>6192</v>
      </c>
      <c r="H432">
        <v>11.95</v>
      </c>
      <c r="I432">
        <v>35.85</v>
      </c>
      <c r="J432" t="s">
        <v>1940</v>
      </c>
      <c r="K432" t="s">
        <v>1950</v>
      </c>
      <c r="L432" t="s">
        <v>6189</v>
      </c>
      <c r="M432">
        <v>1</v>
      </c>
      <c r="N432">
        <v>2021</v>
      </c>
      <c r="O432">
        <f>_xlfn.XLOOKUP(OrderData_1[[#This Row],[Coffee Type]],products!B:B,products!G:G)</f>
        <v>0.21509999999999996</v>
      </c>
    </row>
    <row r="433" spans="1:15" x14ac:dyDescent="0.25">
      <c r="A433" t="s">
        <v>1405</v>
      </c>
      <c r="B433" s="6">
        <v>44612</v>
      </c>
      <c r="C433" t="s">
        <v>1357</v>
      </c>
      <c r="D433" t="s">
        <v>202</v>
      </c>
      <c r="E433" t="s">
        <v>4974</v>
      </c>
      <c r="F433">
        <v>3</v>
      </c>
      <c r="G433" t="s">
        <v>6192</v>
      </c>
      <c r="H433">
        <v>11.95</v>
      </c>
      <c r="I433">
        <v>35.85</v>
      </c>
      <c r="J433" t="s">
        <v>1948</v>
      </c>
      <c r="K433" t="s">
        <v>1950</v>
      </c>
      <c r="L433" t="s">
        <v>6189</v>
      </c>
      <c r="M433">
        <v>1</v>
      </c>
      <c r="N433">
        <v>2022</v>
      </c>
      <c r="O433">
        <f>_xlfn.XLOOKUP(OrderData_1[[#This Row],[Coffee Type]],products!B:B,products!G:G)</f>
        <v>0.21509999999999996</v>
      </c>
    </row>
    <row r="434" spans="1:15" x14ac:dyDescent="0.25">
      <c r="A434" t="s">
        <v>220</v>
      </c>
      <c r="B434" s="6">
        <v>44284</v>
      </c>
      <c r="C434" t="s">
        <v>221</v>
      </c>
      <c r="D434" t="s">
        <v>202</v>
      </c>
      <c r="E434" t="s">
        <v>2366</v>
      </c>
      <c r="F434">
        <v>3</v>
      </c>
      <c r="G434" t="s">
        <v>6192</v>
      </c>
      <c r="H434">
        <v>11.95</v>
      </c>
      <c r="I434">
        <v>35.85</v>
      </c>
      <c r="J434" t="s">
        <v>1940</v>
      </c>
      <c r="K434" t="s">
        <v>1950</v>
      </c>
      <c r="L434" t="s">
        <v>6189</v>
      </c>
      <c r="M434">
        <v>1</v>
      </c>
      <c r="N434">
        <v>2021</v>
      </c>
      <c r="O434">
        <f>_xlfn.XLOOKUP(OrderData_1[[#This Row],[Coffee Type]],products!B:B,products!G:G)</f>
        <v>0.21509999999999996</v>
      </c>
    </row>
    <row r="435" spans="1:15" x14ac:dyDescent="0.25">
      <c r="A435" t="s">
        <v>1664</v>
      </c>
      <c r="B435" s="6">
        <v>44516</v>
      </c>
      <c r="C435" t="s">
        <v>1665</v>
      </c>
      <c r="D435" t="s">
        <v>170</v>
      </c>
      <c r="E435" t="s">
        <v>5601</v>
      </c>
      <c r="F435">
        <v>5</v>
      </c>
      <c r="G435" t="s">
        <v>6192</v>
      </c>
      <c r="H435">
        <v>7.17</v>
      </c>
      <c r="I435">
        <v>35.85</v>
      </c>
      <c r="J435" t="s">
        <v>1940</v>
      </c>
      <c r="K435" t="s">
        <v>1941</v>
      </c>
      <c r="L435" t="s">
        <v>6189</v>
      </c>
      <c r="M435">
        <v>0.5</v>
      </c>
      <c r="N435">
        <v>2021</v>
      </c>
      <c r="O435">
        <f>_xlfn.XLOOKUP(OrderData_1[[#This Row],[Coffee Type]],products!B:B,products!G:G)</f>
        <v>0.21509999999999996</v>
      </c>
    </row>
    <row r="436" spans="1:15" x14ac:dyDescent="0.25">
      <c r="A436" t="s">
        <v>1646</v>
      </c>
      <c r="B436" s="6">
        <v>44476</v>
      </c>
      <c r="C436" t="s">
        <v>1647</v>
      </c>
      <c r="D436" t="s">
        <v>85</v>
      </c>
      <c r="E436" t="s">
        <v>5564</v>
      </c>
      <c r="F436">
        <v>6</v>
      </c>
      <c r="G436" t="s">
        <v>6188</v>
      </c>
      <c r="H436">
        <v>5.97</v>
      </c>
      <c r="I436">
        <v>35.82</v>
      </c>
      <c r="J436" t="s">
        <v>1940</v>
      </c>
      <c r="K436" t="s">
        <v>1941</v>
      </c>
      <c r="L436" t="s">
        <v>6191</v>
      </c>
      <c r="M436">
        <v>0.5</v>
      </c>
      <c r="N436">
        <v>2021</v>
      </c>
      <c r="O436">
        <f>_xlfn.XLOOKUP(OrderData_1[[#This Row],[Coffee Type]],products!B:B,products!G:G)</f>
        <v>0.34964999999999996</v>
      </c>
    </row>
    <row r="437" spans="1:15" x14ac:dyDescent="0.25">
      <c r="A437" t="s">
        <v>990</v>
      </c>
      <c r="B437" s="6">
        <v>44090</v>
      </c>
      <c r="C437" t="s">
        <v>991</v>
      </c>
      <c r="D437" t="s">
        <v>35</v>
      </c>
      <c r="E437" t="s">
        <v>4129</v>
      </c>
      <c r="F437">
        <v>6</v>
      </c>
      <c r="G437" t="s">
        <v>6192</v>
      </c>
      <c r="H437">
        <v>5.97</v>
      </c>
      <c r="I437">
        <v>35.82</v>
      </c>
      <c r="J437" t="s">
        <v>2115</v>
      </c>
      <c r="K437" t="s">
        <v>1950</v>
      </c>
      <c r="L437" t="s">
        <v>6190</v>
      </c>
      <c r="M437">
        <v>0.5</v>
      </c>
      <c r="N437">
        <v>2020</v>
      </c>
      <c r="O437">
        <f>_xlfn.XLOOKUP(OrderData_1[[#This Row],[Coffee Type]],products!B:B,products!G:G)</f>
        <v>0.21509999999999996</v>
      </c>
    </row>
    <row r="438" spans="1:15" x14ac:dyDescent="0.25">
      <c r="A438" t="s">
        <v>164</v>
      </c>
      <c r="B438" s="6">
        <v>43913</v>
      </c>
      <c r="C438" t="s">
        <v>165</v>
      </c>
      <c r="D438" t="s">
        <v>35</v>
      </c>
      <c r="E438" t="s">
        <v>2252</v>
      </c>
      <c r="F438">
        <v>6</v>
      </c>
      <c r="G438" t="s">
        <v>6192</v>
      </c>
      <c r="H438">
        <v>5.97</v>
      </c>
      <c r="I438">
        <v>35.82</v>
      </c>
      <c r="J438" t="s">
        <v>1940</v>
      </c>
      <c r="K438" t="s">
        <v>1941</v>
      </c>
      <c r="L438" t="s">
        <v>6190</v>
      </c>
      <c r="M438">
        <v>0.5</v>
      </c>
      <c r="N438">
        <v>2020</v>
      </c>
      <c r="O438">
        <f>_xlfn.XLOOKUP(OrderData_1[[#This Row],[Coffee Type]],products!B:B,products!G:G)</f>
        <v>0.21509999999999996</v>
      </c>
    </row>
    <row r="439" spans="1:15" x14ac:dyDescent="0.25">
      <c r="A439" t="s">
        <v>88</v>
      </c>
      <c r="B439" s="6">
        <v>44464</v>
      </c>
      <c r="C439" t="s">
        <v>89</v>
      </c>
      <c r="D439" t="s">
        <v>85</v>
      </c>
      <c r="E439" t="s">
        <v>2089</v>
      </c>
      <c r="F439">
        <v>6</v>
      </c>
      <c r="G439" t="s">
        <v>6188</v>
      </c>
      <c r="H439">
        <v>5.97</v>
      </c>
      <c r="I439">
        <v>35.82</v>
      </c>
      <c r="J439" t="s">
        <v>1940</v>
      </c>
      <c r="K439" t="s">
        <v>1950</v>
      </c>
      <c r="L439" t="s">
        <v>6191</v>
      </c>
      <c r="M439">
        <v>0.5</v>
      </c>
      <c r="N439">
        <v>2021</v>
      </c>
      <c r="O439">
        <f>_xlfn.XLOOKUP(OrderData_1[[#This Row],[Coffee Type]],products!B:B,products!G:G)</f>
        <v>0.34964999999999996</v>
      </c>
    </row>
    <row r="440" spans="1:15" x14ac:dyDescent="0.25">
      <c r="A440" t="s">
        <v>97</v>
      </c>
      <c r="B440" s="6">
        <v>44348</v>
      </c>
      <c r="C440" t="s">
        <v>98</v>
      </c>
      <c r="D440" t="s">
        <v>85</v>
      </c>
      <c r="E440" t="s">
        <v>2117</v>
      </c>
      <c r="F440">
        <v>6</v>
      </c>
      <c r="G440" t="s">
        <v>6188</v>
      </c>
      <c r="H440">
        <v>5.97</v>
      </c>
      <c r="I440">
        <v>35.82</v>
      </c>
      <c r="J440" t="s">
        <v>1940</v>
      </c>
      <c r="K440" t="s">
        <v>1950</v>
      </c>
      <c r="L440" t="s">
        <v>6191</v>
      </c>
      <c r="M440">
        <v>0.5</v>
      </c>
      <c r="N440">
        <v>2021</v>
      </c>
      <c r="O440">
        <f>_xlfn.XLOOKUP(OrderData_1[[#This Row],[Coffee Type]],products!B:B,products!G:G)</f>
        <v>0.34964999999999996</v>
      </c>
    </row>
    <row r="441" spans="1:15" x14ac:dyDescent="0.25">
      <c r="A441" t="s">
        <v>1593</v>
      </c>
      <c r="B441" s="6">
        <v>44200</v>
      </c>
      <c r="C441" t="s">
        <v>1594</v>
      </c>
      <c r="D441" t="s">
        <v>35</v>
      </c>
      <c r="E441" t="s">
        <v>5445</v>
      </c>
      <c r="F441">
        <v>6</v>
      </c>
      <c r="G441" t="s">
        <v>6192</v>
      </c>
      <c r="H441">
        <v>5.97</v>
      </c>
      <c r="I441">
        <v>35.82</v>
      </c>
      <c r="J441" t="s">
        <v>1940</v>
      </c>
      <c r="K441" t="s">
        <v>1950</v>
      </c>
      <c r="L441" t="s">
        <v>6190</v>
      </c>
      <c r="M441">
        <v>0.5</v>
      </c>
      <c r="N441">
        <v>2021</v>
      </c>
      <c r="O441">
        <f>_xlfn.XLOOKUP(OrderData_1[[#This Row],[Coffee Type]],products!B:B,products!G:G)</f>
        <v>0.21509999999999996</v>
      </c>
    </row>
    <row r="442" spans="1:15" x14ac:dyDescent="0.25">
      <c r="A442" t="s">
        <v>619</v>
      </c>
      <c r="B442" s="6">
        <v>43597</v>
      </c>
      <c r="C442" t="s">
        <v>620</v>
      </c>
      <c r="D442" t="s">
        <v>35</v>
      </c>
      <c r="E442" t="s">
        <v>3285</v>
      </c>
      <c r="F442">
        <v>6</v>
      </c>
      <c r="G442" t="s">
        <v>6192</v>
      </c>
      <c r="H442">
        <v>5.97</v>
      </c>
      <c r="I442">
        <v>35.82</v>
      </c>
      <c r="J442" t="s">
        <v>1940</v>
      </c>
      <c r="K442" t="s">
        <v>1941</v>
      </c>
      <c r="L442" t="s">
        <v>6190</v>
      </c>
      <c r="M442">
        <v>0.5</v>
      </c>
      <c r="N442">
        <v>2019</v>
      </c>
      <c r="O442">
        <f>_xlfn.XLOOKUP(OrderData_1[[#This Row],[Coffee Type]],products!B:B,products!G:G)</f>
        <v>0.21509999999999996</v>
      </c>
    </row>
    <row r="443" spans="1:15" x14ac:dyDescent="0.25">
      <c r="A443" t="s">
        <v>1482</v>
      </c>
      <c r="B443" s="6">
        <v>44715</v>
      </c>
      <c r="C443" t="s">
        <v>1483</v>
      </c>
      <c r="D443" t="s">
        <v>192</v>
      </c>
      <c r="E443" t="s">
        <v>5206</v>
      </c>
      <c r="F443">
        <v>4</v>
      </c>
      <c r="G443" t="s">
        <v>6192</v>
      </c>
      <c r="H443">
        <v>8.9499999999999993</v>
      </c>
      <c r="I443">
        <v>35.799999999999997</v>
      </c>
      <c r="J443" t="s">
        <v>1940</v>
      </c>
      <c r="K443" t="s">
        <v>1941</v>
      </c>
      <c r="L443" t="s">
        <v>6191</v>
      </c>
      <c r="M443">
        <v>1</v>
      </c>
      <c r="N443">
        <v>2022</v>
      </c>
      <c r="O443">
        <f>_xlfn.XLOOKUP(OrderData_1[[#This Row],[Coffee Type]],products!B:B,products!G:G)</f>
        <v>0.21509999999999996</v>
      </c>
    </row>
    <row r="444" spans="1:15" x14ac:dyDescent="0.25">
      <c r="A444" t="s">
        <v>1242</v>
      </c>
      <c r="B444" s="6">
        <v>44049</v>
      </c>
      <c r="C444" t="s">
        <v>1243</v>
      </c>
      <c r="D444" t="s">
        <v>189</v>
      </c>
      <c r="E444" t="s">
        <v>4703</v>
      </c>
      <c r="F444">
        <v>4</v>
      </c>
      <c r="G444" t="s">
        <v>6194</v>
      </c>
      <c r="H444">
        <v>8.91</v>
      </c>
      <c r="I444">
        <v>35.64</v>
      </c>
      <c r="J444" t="s">
        <v>1940</v>
      </c>
      <c r="K444" t="s">
        <v>1950</v>
      </c>
      <c r="L444" t="s">
        <v>6189</v>
      </c>
      <c r="M444">
        <v>0.5</v>
      </c>
      <c r="N444">
        <v>2020</v>
      </c>
      <c r="O444">
        <f>_xlfn.XLOOKUP(OrderData_1[[#This Row],[Coffee Type]],products!B:B,products!G:G)</f>
        <v>0.49004999999999999</v>
      </c>
    </row>
    <row r="445" spans="1:15" x14ac:dyDescent="0.25">
      <c r="A445" t="s">
        <v>1248</v>
      </c>
      <c r="B445" s="6">
        <v>44578</v>
      </c>
      <c r="C445" t="s">
        <v>1249</v>
      </c>
      <c r="D445" t="s">
        <v>189</v>
      </c>
      <c r="E445" t="s">
        <v>4715</v>
      </c>
      <c r="F445">
        <v>4</v>
      </c>
      <c r="G445" t="s">
        <v>6194</v>
      </c>
      <c r="H445">
        <v>8.91</v>
      </c>
      <c r="I445">
        <v>35.64</v>
      </c>
      <c r="J445" t="s">
        <v>1940</v>
      </c>
      <c r="K445" t="s">
        <v>1941</v>
      </c>
      <c r="L445" t="s">
        <v>6189</v>
      </c>
      <c r="M445">
        <v>0.5</v>
      </c>
      <c r="N445">
        <v>2022</v>
      </c>
      <c r="O445">
        <f>_xlfn.XLOOKUP(OrderData_1[[#This Row],[Coffee Type]],products!B:B,products!G:G)</f>
        <v>0.49004999999999999</v>
      </c>
    </row>
    <row r="446" spans="1:15" x14ac:dyDescent="0.25">
      <c r="A446" t="s">
        <v>230</v>
      </c>
      <c r="B446" s="6">
        <v>43538</v>
      </c>
      <c r="C446" t="s">
        <v>231</v>
      </c>
      <c r="D446" t="s">
        <v>189</v>
      </c>
      <c r="E446" t="s">
        <v>2387</v>
      </c>
      <c r="F446">
        <v>4</v>
      </c>
      <c r="G446" t="s">
        <v>6194</v>
      </c>
      <c r="H446">
        <v>8.91</v>
      </c>
      <c r="I446">
        <v>35.64</v>
      </c>
      <c r="J446" t="s">
        <v>2115</v>
      </c>
      <c r="K446" t="s">
        <v>1941</v>
      </c>
      <c r="L446" t="s">
        <v>6189</v>
      </c>
      <c r="M446">
        <v>0.5</v>
      </c>
      <c r="N446">
        <v>2019</v>
      </c>
      <c r="O446">
        <f>_xlfn.XLOOKUP(OrderData_1[[#This Row],[Coffee Type]],products!B:B,products!G:G)</f>
        <v>0.49004999999999999</v>
      </c>
    </row>
    <row r="447" spans="1:15" x14ac:dyDescent="0.25">
      <c r="A447" t="s">
        <v>464</v>
      </c>
      <c r="B447" s="6">
        <v>44174</v>
      </c>
      <c r="C447" t="s">
        <v>465</v>
      </c>
      <c r="D447" t="s">
        <v>189</v>
      </c>
      <c r="E447" t="s">
        <v>2942</v>
      </c>
      <c r="F447">
        <v>4</v>
      </c>
      <c r="G447" t="s">
        <v>6194</v>
      </c>
      <c r="H447">
        <v>8.91</v>
      </c>
      <c r="I447">
        <v>35.64</v>
      </c>
      <c r="J447" t="s">
        <v>1940</v>
      </c>
      <c r="K447" t="s">
        <v>1950</v>
      </c>
      <c r="L447" t="s">
        <v>6189</v>
      </c>
      <c r="M447">
        <v>0.5</v>
      </c>
      <c r="N447">
        <v>2020</v>
      </c>
      <c r="O447">
        <f>_xlfn.XLOOKUP(OrderData_1[[#This Row],[Coffee Type]],products!B:B,products!G:G)</f>
        <v>0.49004999999999999</v>
      </c>
    </row>
    <row r="448" spans="1:15" x14ac:dyDescent="0.25">
      <c r="A448" t="s">
        <v>888</v>
      </c>
      <c r="B448" s="6">
        <v>43562</v>
      </c>
      <c r="C448" t="s">
        <v>889</v>
      </c>
      <c r="D448" t="s">
        <v>189</v>
      </c>
      <c r="E448" t="s">
        <v>3890</v>
      </c>
      <c r="F448">
        <v>4</v>
      </c>
      <c r="G448" t="s">
        <v>6194</v>
      </c>
      <c r="H448">
        <v>8.91</v>
      </c>
      <c r="I448">
        <v>35.64</v>
      </c>
      <c r="J448" t="s">
        <v>1948</v>
      </c>
      <c r="K448" t="s">
        <v>1950</v>
      </c>
      <c r="L448" t="s">
        <v>6189</v>
      </c>
      <c r="M448">
        <v>0.5</v>
      </c>
      <c r="N448">
        <v>2019</v>
      </c>
      <c r="O448">
        <f>_xlfn.XLOOKUP(OrderData_1[[#This Row],[Coffee Type]],products!B:B,products!G:G)</f>
        <v>0.49004999999999999</v>
      </c>
    </row>
    <row r="449" spans="1:15" x14ac:dyDescent="0.25">
      <c r="A449" t="s">
        <v>1132</v>
      </c>
      <c r="B449" s="6">
        <v>44592</v>
      </c>
      <c r="C449" t="s">
        <v>1133</v>
      </c>
      <c r="D449" t="s">
        <v>189</v>
      </c>
      <c r="E449" t="s">
        <v>4457</v>
      </c>
      <c r="F449">
        <v>4</v>
      </c>
      <c r="G449" t="s">
        <v>6194</v>
      </c>
      <c r="H449">
        <v>8.91</v>
      </c>
      <c r="I449">
        <v>35.64</v>
      </c>
      <c r="J449" t="s">
        <v>2115</v>
      </c>
      <c r="K449" t="s">
        <v>1950</v>
      </c>
      <c r="L449" t="s">
        <v>6189</v>
      </c>
      <c r="M449">
        <v>0.5</v>
      </c>
      <c r="N449">
        <v>2022</v>
      </c>
      <c r="O449">
        <f>_xlfn.XLOOKUP(OrderData_1[[#This Row],[Coffee Type]],products!B:B,products!G:G)</f>
        <v>0.49004999999999999</v>
      </c>
    </row>
    <row r="450" spans="1:15" x14ac:dyDescent="0.25">
      <c r="A450" t="s">
        <v>1671</v>
      </c>
      <c r="B450" s="6">
        <v>43638</v>
      </c>
      <c r="C450" t="s">
        <v>1672</v>
      </c>
      <c r="D450" t="s">
        <v>91</v>
      </c>
      <c r="E450" t="s">
        <v>5619</v>
      </c>
      <c r="F450">
        <v>4</v>
      </c>
      <c r="G450" t="s">
        <v>6193</v>
      </c>
      <c r="H450">
        <v>8.73</v>
      </c>
      <c r="I450">
        <v>34.92</v>
      </c>
      <c r="J450" t="s">
        <v>1940</v>
      </c>
      <c r="K450" t="s">
        <v>1950</v>
      </c>
      <c r="L450" t="s">
        <v>6190</v>
      </c>
      <c r="M450">
        <v>0.5</v>
      </c>
      <c r="N450">
        <v>2019</v>
      </c>
      <c r="O450">
        <f>_xlfn.XLOOKUP(OrderData_1[[#This Row],[Coffee Type]],products!B:B,products!G:G)</f>
        <v>0.61814999999999998</v>
      </c>
    </row>
    <row r="451" spans="1:15" x14ac:dyDescent="0.25">
      <c r="A451" t="s">
        <v>1465</v>
      </c>
      <c r="B451" s="6">
        <v>43501</v>
      </c>
      <c r="C451" t="s">
        <v>1466</v>
      </c>
      <c r="D451" t="s">
        <v>91</v>
      </c>
      <c r="E451" t="s">
        <v>5168</v>
      </c>
      <c r="F451">
        <v>4</v>
      </c>
      <c r="G451" t="s">
        <v>6193</v>
      </c>
      <c r="H451">
        <v>8.73</v>
      </c>
      <c r="I451">
        <v>34.92</v>
      </c>
      <c r="J451" t="s">
        <v>1948</v>
      </c>
      <c r="K451" t="s">
        <v>1941</v>
      </c>
      <c r="L451" t="s">
        <v>6190</v>
      </c>
      <c r="M451">
        <v>0.5</v>
      </c>
      <c r="N451">
        <v>2019</v>
      </c>
      <c r="O451">
        <f>_xlfn.XLOOKUP(OrderData_1[[#This Row],[Coffee Type]],products!B:B,products!G:G)</f>
        <v>0.61814999999999998</v>
      </c>
    </row>
    <row r="452" spans="1:15" x14ac:dyDescent="0.25">
      <c r="A452" t="s">
        <v>656</v>
      </c>
      <c r="B452" s="6">
        <v>43826</v>
      </c>
      <c r="C452" t="s">
        <v>657</v>
      </c>
      <c r="D452" t="s">
        <v>43</v>
      </c>
      <c r="E452" t="s">
        <v>3370</v>
      </c>
      <c r="F452">
        <v>1</v>
      </c>
      <c r="G452" t="s">
        <v>6194</v>
      </c>
      <c r="H452">
        <v>34.159999999999997</v>
      </c>
      <c r="I452">
        <v>34.159999999999997</v>
      </c>
      <c r="J452" t="s">
        <v>1940</v>
      </c>
      <c r="K452" t="s">
        <v>1941</v>
      </c>
      <c r="L452" t="s">
        <v>6189</v>
      </c>
      <c r="M452">
        <v>2.5</v>
      </c>
      <c r="N452">
        <v>2019</v>
      </c>
      <c r="O452">
        <f>_xlfn.XLOOKUP(OrderData_1[[#This Row],[Coffee Type]],products!B:B,products!G:G)</f>
        <v>0.49004999999999999</v>
      </c>
    </row>
    <row r="453" spans="1:15" x14ac:dyDescent="0.25">
      <c r="A453" t="s">
        <v>392</v>
      </c>
      <c r="B453" s="6">
        <v>43900</v>
      </c>
      <c r="C453" t="s">
        <v>393</v>
      </c>
      <c r="D453" t="s">
        <v>43</v>
      </c>
      <c r="E453" t="s">
        <v>2753</v>
      </c>
      <c r="F453">
        <v>1</v>
      </c>
      <c r="G453" t="s">
        <v>6194</v>
      </c>
      <c r="H453">
        <v>34.159999999999997</v>
      </c>
      <c r="I453">
        <v>34.159999999999997</v>
      </c>
      <c r="J453" t="s">
        <v>1940</v>
      </c>
      <c r="K453" t="s">
        <v>1941</v>
      </c>
      <c r="L453" t="s">
        <v>6189</v>
      </c>
      <c r="M453">
        <v>2.5</v>
      </c>
      <c r="N453">
        <v>2020</v>
      </c>
      <c r="O453">
        <f>_xlfn.XLOOKUP(OrderData_1[[#This Row],[Coffee Type]],products!B:B,products!G:G)</f>
        <v>0.49004999999999999</v>
      </c>
    </row>
    <row r="454" spans="1:15" x14ac:dyDescent="0.25">
      <c r="A454" t="s">
        <v>218</v>
      </c>
      <c r="B454" s="6">
        <v>44289</v>
      </c>
      <c r="C454" t="s">
        <v>219</v>
      </c>
      <c r="D454" t="s">
        <v>74</v>
      </c>
      <c r="E454" t="s">
        <v>2362</v>
      </c>
      <c r="F454">
        <v>3</v>
      </c>
      <c r="G454" t="s">
        <v>6188</v>
      </c>
      <c r="H454">
        <v>11.25</v>
      </c>
      <c r="I454">
        <v>33.75</v>
      </c>
      <c r="J454" t="s">
        <v>1940</v>
      </c>
      <c r="K454" t="s">
        <v>1950</v>
      </c>
      <c r="L454" t="s">
        <v>6190</v>
      </c>
      <c r="M454">
        <v>1</v>
      </c>
      <c r="N454">
        <v>2021</v>
      </c>
      <c r="O454">
        <f>_xlfn.XLOOKUP(OrderData_1[[#This Row],[Coffee Type]],products!B:B,products!G:G)</f>
        <v>0.34964999999999996</v>
      </c>
    </row>
    <row r="455" spans="1:15" x14ac:dyDescent="0.25">
      <c r="A455" t="s">
        <v>641</v>
      </c>
      <c r="B455" s="6">
        <v>44227</v>
      </c>
      <c r="C455" t="s">
        <v>642</v>
      </c>
      <c r="D455" t="s">
        <v>74</v>
      </c>
      <c r="E455" t="s">
        <v>3336</v>
      </c>
      <c r="F455">
        <v>3</v>
      </c>
      <c r="G455" t="s">
        <v>6188</v>
      </c>
      <c r="H455">
        <v>11.25</v>
      </c>
      <c r="I455">
        <v>33.75</v>
      </c>
      <c r="J455" t="s">
        <v>1940</v>
      </c>
      <c r="K455" t="s">
        <v>1941</v>
      </c>
      <c r="L455" t="s">
        <v>6190</v>
      </c>
      <c r="M455">
        <v>1</v>
      </c>
      <c r="N455">
        <v>2021</v>
      </c>
      <c r="O455">
        <f>_xlfn.XLOOKUP(OrderData_1[[#This Row],[Coffee Type]],products!B:B,products!G:G)</f>
        <v>0.34964999999999996</v>
      </c>
    </row>
    <row r="456" spans="1:15" x14ac:dyDescent="0.25">
      <c r="A456" t="s">
        <v>1352</v>
      </c>
      <c r="B456" s="6">
        <v>44346</v>
      </c>
      <c r="C456" t="s">
        <v>1353</v>
      </c>
      <c r="D456" t="s">
        <v>80</v>
      </c>
      <c r="E456" t="s">
        <v>4938</v>
      </c>
      <c r="F456">
        <v>5</v>
      </c>
      <c r="G456" t="s">
        <v>6188</v>
      </c>
      <c r="H456">
        <v>6.75</v>
      </c>
      <c r="I456">
        <v>33.75</v>
      </c>
      <c r="J456" t="s">
        <v>1940</v>
      </c>
      <c r="K456" t="s">
        <v>1950</v>
      </c>
      <c r="L456" t="s">
        <v>6190</v>
      </c>
      <c r="M456">
        <v>0.5</v>
      </c>
      <c r="N456">
        <v>2021</v>
      </c>
      <c r="O456">
        <f>_xlfn.XLOOKUP(OrderData_1[[#This Row],[Coffee Type]],products!B:B,products!G:G)</f>
        <v>0.34964999999999996</v>
      </c>
    </row>
    <row r="457" spans="1:15" x14ac:dyDescent="0.25">
      <c r="A457" t="s">
        <v>1178</v>
      </c>
      <c r="B457" s="6">
        <v>44523</v>
      </c>
      <c r="C457" t="s">
        <v>1179</v>
      </c>
      <c r="D457" t="s">
        <v>80</v>
      </c>
      <c r="E457" t="s">
        <v>4557</v>
      </c>
      <c r="F457">
        <v>5</v>
      </c>
      <c r="G457" t="s">
        <v>6188</v>
      </c>
      <c r="H457">
        <v>6.75</v>
      </c>
      <c r="I457">
        <v>33.75</v>
      </c>
      <c r="J457" t="s">
        <v>1940</v>
      </c>
      <c r="K457" t="s">
        <v>1950</v>
      </c>
      <c r="L457" t="s">
        <v>6190</v>
      </c>
      <c r="M457">
        <v>0.5</v>
      </c>
      <c r="N457">
        <v>2021</v>
      </c>
      <c r="O457">
        <f>_xlfn.XLOOKUP(OrderData_1[[#This Row],[Coffee Type]],products!B:B,products!G:G)</f>
        <v>0.34964999999999996</v>
      </c>
    </row>
    <row r="458" spans="1:15" x14ac:dyDescent="0.25">
      <c r="A458" t="s">
        <v>1463</v>
      </c>
      <c r="B458" s="6">
        <v>43741</v>
      </c>
      <c r="C458" t="s">
        <v>1464</v>
      </c>
      <c r="D458" t="s">
        <v>74</v>
      </c>
      <c r="E458" t="s">
        <v>5163</v>
      </c>
      <c r="F458">
        <v>3</v>
      </c>
      <c r="G458" t="s">
        <v>6188</v>
      </c>
      <c r="H458">
        <v>11.25</v>
      </c>
      <c r="I458">
        <v>33.75</v>
      </c>
      <c r="J458" t="s">
        <v>1948</v>
      </c>
      <c r="K458" t="s">
        <v>1950</v>
      </c>
      <c r="L458" t="s">
        <v>6190</v>
      </c>
      <c r="M458">
        <v>1</v>
      </c>
      <c r="N458">
        <v>2019</v>
      </c>
      <c r="O458">
        <f>_xlfn.XLOOKUP(OrderData_1[[#This Row],[Coffee Type]],products!B:B,products!G:G)</f>
        <v>0.34964999999999996</v>
      </c>
    </row>
    <row r="459" spans="1:15" x14ac:dyDescent="0.25">
      <c r="A459" t="s">
        <v>1145</v>
      </c>
      <c r="B459" s="6">
        <v>44720</v>
      </c>
      <c r="C459" t="s">
        <v>1146</v>
      </c>
      <c r="D459" t="s">
        <v>80</v>
      </c>
      <c r="E459" t="s">
        <v>4486</v>
      </c>
      <c r="F459">
        <v>5</v>
      </c>
      <c r="G459" t="s">
        <v>6188</v>
      </c>
      <c r="H459">
        <v>6.75</v>
      </c>
      <c r="I459">
        <v>33.75</v>
      </c>
      <c r="J459" t="s">
        <v>1948</v>
      </c>
      <c r="K459" t="s">
        <v>1950</v>
      </c>
      <c r="L459" t="s">
        <v>6190</v>
      </c>
      <c r="M459">
        <v>0.5</v>
      </c>
      <c r="N459">
        <v>2022</v>
      </c>
      <c r="O459">
        <f>_xlfn.XLOOKUP(OrderData_1[[#This Row],[Coffee Type]],products!B:B,products!G:G)</f>
        <v>0.34964999999999996</v>
      </c>
    </row>
    <row r="460" spans="1:15" x14ac:dyDescent="0.25">
      <c r="A460" t="s">
        <v>342</v>
      </c>
      <c r="B460" s="6">
        <v>44115</v>
      </c>
      <c r="C460" t="s">
        <v>343</v>
      </c>
      <c r="D460" t="s">
        <v>74</v>
      </c>
      <c r="E460" t="s">
        <v>2643</v>
      </c>
      <c r="F460">
        <v>3</v>
      </c>
      <c r="G460" t="s">
        <v>6188</v>
      </c>
      <c r="H460">
        <v>11.25</v>
      </c>
      <c r="I460">
        <v>33.75</v>
      </c>
      <c r="J460" t="s">
        <v>1940</v>
      </c>
      <c r="K460" t="s">
        <v>1941</v>
      </c>
      <c r="L460" t="s">
        <v>6190</v>
      </c>
      <c r="M460">
        <v>1</v>
      </c>
      <c r="N460">
        <v>2020</v>
      </c>
      <c r="O460">
        <f>_xlfn.XLOOKUP(OrderData_1[[#This Row],[Coffee Type]],products!B:B,products!G:G)</f>
        <v>0.34964999999999996</v>
      </c>
    </row>
    <row r="461" spans="1:15" x14ac:dyDescent="0.25">
      <c r="A461" t="s">
        <v>643</v>
      </c>
      <c r="B461" s="6">
        <v>44729</v>
      </c>
      <c r="C461" t="s">
        <v>644</v>
      </c>
      <c r="D461" t="s">
        <v>74</v>
      </c>
      <c r="E461" t="s">
        <v>3340</v>
      </c>
      <c r="F461">
        <v>3</v>
      </c>
      <c r="G461" t="s">
        <v>6188</v>
      </c>
      <c r="H461">
        <v>11.25</v>
      </c>
      <c r="I461">
        <v>33.75</v>
      </c>
      <c r="J461" t="s">
        <v>2115</v>
      </c>
      <c r="K461" t="s">
        <v>1950</v>
      </c>
      <c r="L461" t="s">
        <v>6190</v>
      </c>
      <c r="M461">
        <v>1</v>
      </c>
      <c r="N461">
        <v>2022</v>
      </c>
      <c r="O461">
        <f>_xlfn.XLOOKUP(OrderData_1[[#This Row],[Coffee Type]],products!B:B,products!G:G)</f>
        <v>0.34964999999999996</v>
      </c>
    </row>
    <row r="462" spans="1:15" x14ac:dyDescent="0.25">
      <c r="A462" t="s">
        <v>1799</v>
      </c>
      <c r="B462" s="6">
        <v>44012</v>
      </c>
      <c r="C462" t="s">
        <v>1800</v>
      </c>
      <c r="D462" t="s">
        <v>80</v>
      </c>
      <c r="E462" t="s">
        <v>5887</v>
      </c>
      <c r="F462">
        <v>5</v>
      </c>
      <c r="G462" t="s">
        <v>6188</v>
      </c>
      <c r="H462">
        <v>6.75</v>
      </c>
      <c r="I462">
        <v>33.75</v>
      </c>
      <c r="J462" t="s">
        <v>1940</v>
      </c>
      <c r="K462" t="s">
        <v>1941</v>
      </c>
      <c r="L462" t="s">
        <v>6190</v>
      </c>
      <c r="M462">
        <v>0.5</v>
      </c>
      <c r="N462">
        <v>2020</v>
      </c>
      <c r="O462">
        <f>_xlfn.XLOOKUP(OrderData_1[[#This Row],[Coffee Type]],products!B:B,products!G:G)</f>
        <v>0.34964999999999996</v>
      </c>
    </row>
    <row r="463" spans="1:15" x14ac:dyDescent="0.25">
      <c r="A463" t="s">
        <v>1907</v>
      </c>
      <c r="B463" s="6">
        <v>43955</v>
      </c>
      <c r="C463" t="s">
        <v>1908</v>
      </c>
      <c r="D463" t="s">
        <v>210</v>
      </c>
      <c r="E463" t="s">
        <v>6131</v>
      </c>
      <c r="F463">
        <v>1</v>
      </c>
      <c r="G463" t="s">
        <v>6193</v>
      </c>
      <c r="H463">
        <v>33.46</v>
      </c>
      <c r="I463">
        <v>33.46</v>
      </c>
      <c r="J463" t="s">
        <v>1940</v>
      </c>
      <c r="K463" t="s">
        <v>1950</v>
      </c>
      <c r="L463" t="s">
        <v>6190</v>
      </c>
      <c r="M463">
        <v>2.5</v>
      </c>
      <c r="N463">
        <v>2020</v>
      </c>
      <c r="O463">
        <f>_xlfn.XLOOKUP(OrderData_1[[#This Row],[Coffee Type]],products!B:B,products!G:G)</f>
        <v>0.61814999999999998</v>
      </c>
    </row>
    <row r="464" spans="1:15" x14ac:dyDescent="0.25">
      <c r="A464" t="s">
        <v>1218</v>
      </c>
      <c r="B464" s="6">
        <v>43928</v>
      </c>
      <c r="C464" t="s">
        <v>1219</v>
      </c>
      <c r="D464" t="s">
        <v>210</v>
      </c>
      <c r="E464" t="s">
        <v>4638</v>
      </c>
      <c r="F464">
        <v>1</v>
      </c>
      <c r="G464" t="s">
        <v>6193</v>
      </c>
      <c r="H464">
        <v>33.46</v>
      </c>
      <c r="I464">
        <v>33.46</v>
      </c>
      <c r="J464" t="s">
        <v>1940</v>
      </c>
      <c r="K464" t="s">
        <v>1950</v>
      </c>
      <c r="L464" t="s">
        <v>6190</v>
      </c>
      <c r="M464">
        <v>2.5</v>
      </c>
      <c r="N464">
        <v>2020</v>
      </c>
      <c r="O464">
        <f>_xlfn.XLOOKUP(OrderData_1[[#This Row],[Coffee Type]],products!B:B,products!G:G)</f>
        <v>0.61814999999999998</v>
      </c>
    </row>
    <row r="465" spans="1:15" x14ac:dyDescent="0.25">
      <c r="A465" t="s">
        <v>418</v>
      </c>
      <c r="B465" s="6">
        <v>43845</v>
      </c>
      <c r="C465" t="s">
        <v>419</v>
      </c>
      <c r="D465" t="s">
        <v>210</v>
      </c>
      <c r="E465" t="s">
        <v>2816</v>
      </c>
      <c r="F465">
        <v>1</v>
      </c>
      <c r="G465" t="s">
        <v>6193</v>
      </c>
      <c r="H465">
        <v>33.46</v>
      </c>
      <c r="I465">
        <v>33.46</v>
      </c>
      <c r="J465" t="s">
        <v>1940</v>
      </c>
      <c r="K465" t="s">
        <v>1941</v>
      </c>
      <c r="L465" t="s">
        <v>6190</v>
      </c>
      <c r="M465">
        <v>2.5</v>
      </c>
      <c r="N465">
        <v>2020</v>
      </c>
      <c r="O465">
        <f>_xlfn.XLOOKUP(OrderData_1[[#This Row],[Coffee Type]],products!B:B,products!G:G)</f>
        <v>0.61814999999999998</v>
      </c>
    </row>
    <row r="466" spans="1:15" x14ac:dyDescent="0.25">
      <c r="A466" t="s">
        <v>585</v>
      </c>
      <c r="B466" s="6">
        <v>43521</v>
      </c>
      <c r="C466" t="s">
        <v>586</v>
      </c>
      <c r="D466" t="s">
        <v>210</v>
      </c>
      <c r="E466" t="s">
        <v>3221</v>
      </c>
      <c r="F466">
        <v>1</v>
      </c>
      <c r="G466" t="s">
        <v>6193</v>
      </c>
      <c r="H466">
        <v>33.46</v>
      </c>
      <c r="I466">
        <v>33.46</v>
      </c>
      <c r="J466" t="s">
        <v>1940</v>
      </c>
      <c r="K466" t="s">
        <v>1941</v>
      </c>
      <c r="L466" t="s">
        <v>6190</v>
      </c>
      <c r="M466">
        <v>2.5</v>
      </c>
      <c r="N466">
        <v>2019</v>
      </c>
      <c r="O466">
        <f>_xlfn.XLOOKUP(OrderData_1[[#This Row],[Coffee Type]],products!B:B,products!G:G)</f>
        <v>0.61814999999999998</v>
      </c>
    </row>
    <row r="467" spans="1:15" x14ac:dyDescent="0.25">
      <c r="A467" t="s">
        <v>360</v>
      </c>
      <c r="B467" s="6">
        <v>43837</v>
      </c>
      <c r="C467" t="s">
        <v>361</v>
      </c>
      <c r="D467" t="s">
        <v>16</v>
      </c>
      <c r="E467" t="s">
        <v>2681</v>
      </c>
      <c r="F467">
        <v>4</v>
      </c>
      <c r="G467" t="s">
        <v>6194</v>
      </c>
      <c r="H467">
        <v>8.25</v>
      </c>
      <c r="I467">
        <v>33</v>
      </c>
      <c r="J467" t="s">
        <v>1940</v>
      </c>
      <c r="K467" t="s">
        <v>1950</v>
      </c>
      <c r="L467" t="s">
        <v>6190</v>
      </c>
      <c r="M467">
        <v>0.5</v>
      </c>
      <c r="N467">
        <v>2020</v>
      </c>
      <c r="O467">
        <f>_xlfn.XLOOKUP(OrderData_1[[#This Row],[Coffee Type]],products!B:B,products!G:G)</f>
        <v>0.49004999999999999</v>
      </c>
    </row>
    <row r="468" spans="1:15" x14ac:dyDescent="0.25">
      <c r="A468" t="s">
        <v>1743</v>
      </c>
      <c r="B468" s="6">
        <v>44347</v>
      </c>
      <c r="C468" t="s">
        <v>1744</v>
      </c>
      <c r="D468" t="s">
        <v>159</v>
      </c>
      <c r="E468" t="s">
        <v>5772</v>
      </c>
      <c r="F468">
        <v>6</v>
      </c>
      <c r="G468" t="s">
        <v>6192</v>
      </c>
      <c r="H468">
        <v>5.37</v>
      </c>
      <c r="I468">
        <v>32.22</v>
      </c>
      <c r="J468" t="s">
        <v>1940</v>
      </c>
      <c r="K468" t="s">
        <v>1941</v>
      </c>
      <c r="L468" t="s">
        <v>6191</v>
      </c>
      <c r="M468">
        <v>0.5</v>
      </c>
      <c r="N468">
        <v>2021</v>
      </c>
      <c r="O468">
        <f>_xlfn.XLOOKUP(OrderData_1[[#This Row],[Coffee Type]],products!B:B,products!G:G)</f>
        <v>0.21509999999999996</v>
      </c>
    </row>
    <row r="469" spans="1:15" x14ac:dyDescent="0.25">
      <c r="A469" t="s">
        <v>402</v>
      </c>
      <c r="B469" s="6">
        <v>44284</v>
      </c>
      <c r="C469" t="s">
        <v>403</v>
      </c>
      <c r="D469" t="s">
        <v>159</v>
      </c>
      <c r="E469" t="s">
        <v>2781</v>
      </c>
      <c r="F469">
        <v>6</v>
      </c>
      <c r="G469" t="s">
        <v>6192</v>
      </c>
      <c r="H469">
        <v>5.37</v>
      </c>
      <c r="I469">
        <v>32.22</v>
      </c>
      <c r="J469" t="s">
        <v>1940</v>
      </c>
      <c r="K469" t="s">
        <v>1950</v>
      </c>
      <c r="L469" t="s">
        <v>6191</v>
      </c>
      <c r="M469">
        <v>0.5</v>
      </c>
      <c r="N469">
        <v>2021</v>
      </c>
      <c r="O469">
        <f>_xlfn.XLOOKUP(OrderData_1[[#This Row],[Coffee Type]],products!B:B,products!G:G)</f>
        <v>0.21509999999999996</v>
      </c>
    </row>
    <row r="470" spans="1:15" x14ac:dyDescent="0.25">
      <c r="A470" t="s">
        <v>706</v>
      </c>
      <c r="B470" s="6">
        <v>43692</v>
      </c>
      <c r="C470" t="s">
        <v>707</v>
      </c>
      <c r="D470" t="s">
        <v>159</v>
      </c>
      <c r="E470" t="s">
        <v>3488</v>
      </c>
      <c r="F470">
        <v>6</v>
      </c>
      <c r="G470" t="s">
        <v>6192</v>
      </c>
      <c r="H470">
        <v>5.37</v>
      </c>
      <c r="I470">
        <v>32.22</v>
      </c>
      <c r="J470" t="s">
        <v>1940</v>
      </c>
      <c r="K470" t="s">
        <v>1950</v>
      </c>
      <c r="L470" t="s">
        <v>6191</v>
      </c>
      <c r="M470">
        <v>0.5</v>
      </c>
      <c r="N470">
        <v>2019</v>
      </c>
      <c r="O470">
        <f>_xlfn.XLOOKUP(OrderData_1[[#This Row],[Coffee Type]],products!B:B,products!G:G)</f>
        <v>0.21509999999999996</v>
      </c>
    </row>
    <row r="471" spans="1:15" x14ac:dyDescent="0.25">
      <c r="A471" t="s">
        <v>992</v>
      </c>
      <c r="B471" s="6">
        <v>44132</v>
      </c>
      <c r="C471" t="s">
        <v>993</v>
      </c>
      <c r="D471" t="s">
        <v>145</v>
      </c>
      <c r="E471" t="s">
        <v>4133</v>
      </c>
      <c r="F471">
        <v>2</v>
      </c>
      <c r="G471" t="s">
        <v>6193</v>
      </c>
      <c r="H471">
        <v>15.85</v>
      </c>
      <c r="I471">
        <v>31.7</v>
      </c>
      <c r="J471" t="s">
        <v>1940</v>
      </c>
      <c r="K471" t="s">
        <v>1950</v>
      </c>
      <c r="L471" t="s">
        <v>6189</v>
      </c>
      <c r="M471">
        <v>1</v>
      </c>
      <c r="N471">
        <v>2020</v>
      </c>
      <c r="O471">
        <f>_xlfn.XLOOKUP(OrderData_1[[#This Row],[Coffee Type]],products!B:B,products!G:G)</f>
        <v>0.61814999999999998</v>
      </c>
    </row>
    <row r="472" spans="1:15" x14ac:dyDescent="0.25">
      <c r="A472" t="s">
        <v>1534</v>
      </c>
      <c r="B472" s="6">
        <v>44511</v>
      </c>
      <c r="C472" t="s">
        <v>1535</v>
      </c>
      <c r="D472" t="s">
        <v>145</v>
      </c>
      <c r="E472" t="s">
        <v>5318</v>
      </c>
      <c r="F472">
        <v>2</v>
      </c>
      <c r="G472" t="s">
        <v>6193</v>
      </c>
      <c r="H472">
        <v>15.85</v>
      </c>
      <c r="I472">
        <v>31.7</v>
      </c>
      <c r="J472" t="s">
        <v>1940</v>
      </c>
      <c r="K472" t="s">
        <v>1950</v>
      </c>
      <c r="L472" t="s">
        <v>6189</v>
      </c>
      <c r="M472">
        <v>1</v>
      </c>
      <c r="N472">
        <v>2021</v>
      </c>
      <c r="O472">
        <f>_xlfn.XLOOKUP(OrderData_1[[#This Row],[Coffee Type]],products!B:B,products!G:G)</f>
        <v>0.61814999999999998</v>
      </c>
    </row>
    <row r="473" spans="1:15" x14ac:dyDescent="0.25">
      <c r="A473" t="s">
        <v>458</v>
      </c>
      <c r="B473" s="6">
        <v>43775</v>
      </c>
      <c r="C473" t="s">
        <v>459</v>
      </c>
      <c r="D473" t="s">
        <v>145</v>
      </c>
      <c r="E473" t="s">
        <v>2928</v>
      </c>
      <c r="F473">
        <v>2</v>
      </c>
      <c r="G473" t="s">
        <v>6193</v>
      </c>
      <c r="H473">
        <v>15.85</v>
      </c>
      <c r="I473">
        <v>31.7</v>
      </c>
      <c r="J473" t="s">
        <v>1948</v>
      </c>
      <c r="K473" t="s">
        <v>1950</v>
      </c>
      <c r="L473" t="s">
        <v>6189</v>
      </c>
      <c r="M473">
        <v>1</v>
      </c>
      <c r="N473">
        <v>2019</v>
      </c>
      <c r="O473">
        <f>_xlfn.XLOOKUP(OrderData_1[[#This Row],[Coffee Type]],products!B:B,products!G:G)</f>
        <v>0.61814999999999998</v>
      </c>
    </row>
    <row r="474" spans="1:15" x14ac:dyDescent="0.25">
      <c r="A474" t="s">
        <v>1252</v>
      </c>
      <c r="B474" s="6">
        <v>43889</v>
      </c>
      <c r="C474" t="s">
        <v>1253</v>
      </c>
      <c r="D474" t="s">
        <v>125</v>
      </c>
      <c r="E474" t="s">
        <v>4723</v>
      </c>
      <c r="F474">
        <v>1</v>
      </c>
      <c r="G474" t="s">
        <v>6194</v>
      </c>
      <c r="H474">
        <v>31.62</v>
      </c>
      <c r="I474">
        <v>31.62</v>
      </c>
      <c r="J474" t="s">
        <v>1948</v>
      </c>
      <c r="K474" t="s">
        <v>1941</v>
      </c>
      <c r="L474" t="s">
        <v>6190</v>
      </c>
      <c r="M474">
        <v>2.5</v>
      </c>
      <c r="N474">
        <v>2020</v>
      </c>
      <c r="O474">
        <f>_xlfn.XLOOKUP(OrderData_1[[#This Row],[Coffee Type]],products!B:B,products!G:G)</f>
        <v>0.49004999999999999</v>
      </c>
    </row>
    <row r="475" spans="1:15" x14ac:dyDescent="0.25">
      <c r="A475" t="s">
        <v>957</v>
      </c>
      <c r="B475" s="6">
        <v>44014</v>
      </c>
      <c r="C475" t="s">
        <v>958</v>
      </c>
      <c r="D475" t="s">
        <v>125</v>
      </c>
      <c r="E475" t="s">
        <v>4048</v>
      </c>
      <c r="F475">
        <v>1</v>
      </c>
      <c r="G475" t="s">
        <v>6194</v>
      </c>
      <c r="H475">
        <v>31.62</v>
      </c>
      <c r="I475">
        <v>31.62</v>
      </c>
      <c r="J475" t="s">
        <v>1948</v>
      </c>
      <c r="K475" t="s">
        <v>1941</v>
      </c>
      <c r="L475" t="s">
        <v>6190</v>
      </c>
      <c r="M475">
        <v>2.5</v>
      </c>
      <c r="N475">
        <v>2020</v>
      </c>
      <c r="O475">
        <f>_xlfn.XLOOKUP(OrderData_1[[#This Row],[Coffee Type]],products!B:B,products!G:G)</f>
        <v>0.49004999999999999</v>
      </c>
    </row>
    <row r="476" spans="1:15" x14ac:dyDescent="0.25">
      <c r="A476" t="s">
        <v>1903</v>
      </c>
      <c r="B476" s="6">
        <v>44214</v>
      </c>
      <c r="C476" t="s">
        <v>1904</v>
      </c>
      <c r="D476" t="s">
        <v>125</v>
      </c>
      <c r="E476" t="s">
        <v>6123</v>
      </c>
      <c r="F476">
        <v>1</v>
      </c>
      <c r="G476" t="s">
        <v>6194</v>
      </c>
      <c r="H476">
        <v>31.62</v>
      </c>
      <c r="I476">
        <v>31.62</v>
      </c>
      <c r="J476" t="s">
        <v>1948</v>
      </c>
      <c r="K476" t="s">
        <v>1941</v>
      </c>
      <c r="L476" t="s">
        <v>6190</v>
      </c>
      <c r="M476">
        <v>2.5</v>
      </c>
      <c r="N476">
        <v>2021</v>
      </c>
      <c r="O476">
        <f>_xlfn.XLOOKUP(OrderData_1[[#This Row],[Coffee Type]],products!B:B,products!G:G)</f>
        <v>0.49004999999999999</v>
      </c>
    </row>
    <row r="477" spans="1:15" x14ac:dyDescent="0.25">
      <c r="A477" t="s">
        <v>1589</v>
      </c>
      <c r="B477" s="6">
        <v>44173</v>
      </c>
      <c r="C477" t="s">
        <v>1590</v>
      </c>
      <c r="D477" t="s">
        <v>125</v>
      </c>
      <c r="E477" t="s">
        <v>5437</v>
      </c>
      <c r="F477">
        <v>1</v>
      </c>
      <c r="G477" t="s">
        <v>6194</v>
      </c>
      <c r="H477">
        <v>31.62</v>
      </c>
      <c r="I477">
        <v>31.62</v>
      </c>
      <c r="J477" t="s">
        <v>1940</v>
      </c>
      <c r="K477" t="s">
        <v>1941</v>
      </c>
      <c r="L477" t="s">
        <v>6190</v>
      </c>
      <c r="M477">
        <v>2.5</v>
      </c>
      <c r="N477">
        <v>2020</v>
      </c>
      <c r="O477">
        <f>_xlfn.XLOOKUP(OrderData_1[[#This Row],[Coffee Type]],products!B:B,products!G:G)</f>
        <v>0.49004999999999999</v>
      </c>
    </row>
    <row r="478" spans="1:15" x14ac:dyDescent="0.25">
      <c r="A478" t="s">
        <v>854</v>
      </c>
      <c r="B478" s="6">
        <v>43866</v>
      </c>
      <c r="C478" t="s">
        <v>762</v>
      </c>
      <c r="D478" t="s">
        <v>136</v>
      </c>
      <c r="E478" t="s">
        <v>3608</v>
      </c>
      <c r="F478">
        <v>4</v>
      </c>
      <c r="G478" t="s">
        <v>6193</v>
      </c>
      <c r="H478">
        <v>7.77</v>
      </c>
      <c r="I478">
        <v>31.08</v>
      </c>
      <c r="J478" t="s">
        <v>1940</v>
      </c>
      <c r="K478" t="s">
        <v>1950</v>
      </c>
      <c r="L478" t="s">
        <v>6191</v>
      </c>
      <c r="M478">
        <v>0.5</v>
      </c>
      <c r="N478">
        <v>2020</v>
      </c>
      <c r="O478">
        <f>_xlfn.XLOOKUP(OrderData_1[[#This Row],[Coffee Type]],products!B:B,products!G:G)</f>
        <v>0.61814999999999998</v>
      </c>
    </row>
    <row r="479" spans="1:15" x14ac:dyDescent="0.25">
      <c r="A479" t="s">
        <v>406</v>
      </c>
      <c r="B479" s="6">
        <v>44397</v>
      </c>
      <c r="C479" t="s">
        <v>407</v>
      </c>
      <c r="D479" t="s">
        <v>205</v>
      </c>
      <c r="E479" t="s">
        <v>2791</v>
      </c>
      <c r="F479">
        <v>4</v>
      </c>
      <c r="G479" t="s">
        <v>6188</v>
      </c>
      <c r="H479">
        <v>7.77</v>
      </c>
      <c r="I479">
        <v>31.08</v>
      </c>
      <c r="J479" t="s">
        <v>1940</v>
      </c>
      <c r="K479" t="s">
        <v>1950</v>
      </c>
      <c r="L479" t="s">
        <v>6189</v>
      </c>
      <c r="M479">
        <v>0.5</v>
      </c>
      <c r="N479">
        <v>2021</v>
      </c>
      <c r="O479">
        <f>_xlfn.XLOOKUP(OrderData_1[[#This Row],[Coffee Type]],products!B:B,products!G:G)</f>
        <v>0.34964999999999996</v>
      </c>
    </row>
    <row r="480" spans="1:15" x14ac:dyDescent="0.25">
      <c r="A480" t="s">
        <v>808</v>
      </c>
      <c r="B480" s="6">
        <v>43720</v>
      </c>
      <c r="C480" t="s">
        <v>809</v>
      </c>
      <c r="D480" t="s">
        <v>136</v>
      </c>
      <c r="E480" t="s">
        <v>3714</v>
      </c>
      <c r="F480">
        <v>4</v>
      </c>
      <c r="G480" t="s">
        <v>6193</v>
      </c>
      <c r="H480">
        <v>7.77</v>
      </c>
      <c r="I480">
        <v>31.08</v>
      </c>
      <c r="J480" t="s">
        <v>1940</v>
      </c>
      <c r="K480" t="s">
        <v>1941</v>
      </c>
      <c r="L480" t="s">
        <v>6191</v>
      </c>
      <c r="M480">
        <v>0.5</v>
      </c>
      <c r="N480">
        <v>2019</v>
      </c>
      <c r="O480">
        <f>_xlfn.XLOOKUP(OrderData_1[[#This Row],[Coffee Type]],products!B:B,products!G:G)</f>
        <v>0.61814999999999998</v>
      </c>
    </row>
    <row r="481" spans="1:15" x14ac:dyDescent="0.25">
      <c r="A481" t="s">
        <v>1240</v>
      </c>
      <c r="B481" s="6">
        <v>44680</v>
      </c>
      <c r="C481" t="s">
        <v>1241</v>
      </c>
      <c r="D481" t="s">
        <v>136</v>
      </c>
      <c r="E481" t="s">
        <v>4685</v>
      </c>
      <c r="F481">
        <v>4</v>
      </c>
      <c r="G481" t="s">
        <v>6193</v>
      </c>
      <c r="H481">
        <v>7.77</v>
      </c>
      <c r="I481">
        <v>31.08</v>
      </c>
      <c r="J481" t="s">
        <v>1948</v>
      </c>
      <c r="K481" t="s">
        <v>1941</v>
      </c>
      <c r="L481" t="s">
        <v>6191</v>
      </c>
      <c r="M481">
        <v>0.5</v>
      </c>
      <c r="N481">
        <v>2022</v>
      </c>
      <c r="O481">
        <f>_xlfn.XLOOKUP(OrderData_1[[#This Row],[Coffee Type]],products!B:B,products!G:G)</f>
        <v>0.61814999999999998</v>
      </c>
    </row>
    <row r="482" spans="1:15" x14ac:dyDescent="0.25">
      <c r="A482" t="s">
        <v>1559</v>
      </c>
      <c r="B482" s="6">
        <v>44751</v>
      </c>
      <c r="C482" t="s">
        <v>1560</v>
      </c>
      <c r="D482" t="s">
        <v>205</v>
      </c>
      <c r="E482" t="s">
        <v>5373</v>
      </c>
      <c r="F482">
        <v>4</v>
      </c>
      <c r="G482" t="s">
        <v>6188</v>
      </c>
      <c r="H482">
        <v>7.77</v>
      </c>
      <c r="I482">
        <v>31.08</v>
      </c>
      <c r="J482" t="s">
        <v>1940</v>
      </c>
      <c r="K482" t="s">
        <v>1950</v>
      </c>
      <c r="L482" t="s">
        <v>6189</v>
      </c>
      <c r="M482">
        <v>0.5</v>
      </c>
      <c r="N482">
        <v>2022</v>
      </c>
      <c r="O482">
        <f>_xlfn.XLOOKUP(OrderData_1[[#This Row],[Coffee Type]],products!B:B,products!G:G)</f>
        <v>0.34964999999999996</v>
      </c>
    </row>
    <row r="483" spans="1:15" x14ac:dyDescent="0.25">
      <c r="A483" t="s">
        <v>1366</v>
      </c>
      <c r="B483" s="6">
        <v>43693</v>
      </c>
      <c r="C483" t="s">
        <v>1367</v>
      </c>
      <c r="D483" t="s">
        <v>136</v>
      </c>
      <c r="E483" t="s">
        <v>4966</v>
      </c>
      <c r="F483">
        <v>4</v>
      </c>
      <c r="G483" t="s">
        <v>6193</v>
      </c>
      <c r="H483">
        <v>7.77</v>
      </c>
      <c r="I483">
        <v>31.08</v>
      </c>
      <c r="J483" t="s">
        <v>1940</v>
      </c>
      <c r="K483" t="s">
        <v>1950</v>
      </c>
      <c r="L483" t="s">
        <v>6191</v>
      </c>
      <c r="M483">
        <v>0.5</v>
      </c>
      <c r="N483">
        <v>2019</v>
      </c>
      <c r="O483">
        <f>_xlfn.XLOOKUP(OrderData_1[[#This Row],[Coffee Type]],products!B:B,products!G:G)</f>
        <v>0.61814999999999998</v>
      </c>
    </row>
    <row r="484" spans="1:15" x14ac:dyDescent="0.25">
      <c r="A484" t="s">
        <v>1925</v>
      </c>
      <c r="B484" s="6">
        <v>44685</v>
      </c>
      <c r="C484" t="s">
        <v>1916</v>
      </c>
      <c r="D484" t="s">
        <v>35</v>
      </c>
      <c r="E484" t="s">
        <v>6171</v>
      </c>
      <c r="F484">
        <v>5</v>
      </c>
      <c r="G484" t="s">
        <v>6192</v>
      </c>
      <c r="H484">
        <v>5.97</v>
      </c>
      <c r="I484">
        <v>29.85</v>
      </c>
      <c r="J484" t="s">
        <v>1940</v>
      </c>
      <c r="K484" t="s">
        <v>1950</v>
      </c>
      <c r="L484" t="s">
        <v>6190</v>
      </c>
      <c r="M484">
        <v>0.5</v>
      </c>
      <c r="N484">
        <v>2022</v>
      </c>
      <c r="O484">
        <f>_xlfn.XLOOKUP(OrderData_1[[#This Row],[Coffee Type]],products!B:B,products!G:G)</f>
        <v>0.21509999999999996</v>
      </c>
    </row>
    <row r="485" spans="1:15" x14ac:dyDescent="0.25">
      <c r="A485" t="s">
        <v>1866</v>
      </c>
      <c r="B485" s="6">
        <v>43724</v>
      </c>
      <c r="C485" t="s">
        <v>1867</v>
      </c>
      <c r="D485" t="s">
        <v>15</v>
      </c>
      <c r="E485" t="s">
        <v>6046</v>
      </c>
      <c r="F485">
        <v>3</v>
      </c>
      <c r="G485" t="s">
        <v>6192</v>
      </c>
      <c r="H485">
        <v>9.9499999999999993</v>
      </c>
      <c r="I485">
        <v>29.85</v>
      </c>
      <c r="J485" t="s">
        <v>1940</v>
      </c>
      <c r="K485" t="s">
        <v>1941</v>
      </c>
      <c r="L485" t="s">
        <v>6190</v>
      </c>
      <c r="M485">
        <v>1</v>
      </c>
      <c r="N485">
        <v>2019</v>
      </c>
      <c r="O485">
        <f>_xlfn.XLOOKUP(OrderData_1[[#This Row],[Coffee Type]],products!B:B,products!G:G)</f>
        <v>0.21509999999999996</v>
      </c>
    </row>
    <row r="486" spans="1:15" x14ac:dyDescent="0.25">
      <c r="A486" t="s">
        <v>652</v>
      </c>
      <c r="B486" s="6">
        <v>44497</v>
      </c>
      <c r="C486" t="s">
        <v>653</v>
      </c>
      <c r="D486" t="s">
        <v>15</v>
      </c>
      <c r="E486" t="s">
        <v>3360</v>
      </c>
      <c r="F486">
        <v>3</v>
      </c>
      <c r="G486" t="s">
        <v>6192</v>
      </c>
      <c r="H486">
        <v>9.9499999999999993</v>
      </c>
      <c r="I486">
        <v>29.85</v>
      </c>
      <c r="J486" t="s">
        <v>2115</v>
      </c>
      <c r="K486" t="s">
        <v>1941</v>
      </c>
      <c r="L486" t="s">
        <v>6190</v>
      </c>
      <c r="M486">
        <v>1</v>
      </c>
      <c r="N486">
        <v>2021</v>
      </c>
      <c r="O486">
        <f>_xlfn.XLOOKUP(OrderData_1[[#This Row],[Coffee Type]],products!B:B,products!G:G)</f>
        <v>0.21509999999999996</v>
      </c>
    </row>
    <row r="487" spans="1:15" x14ac:dyDescent="0.25">
      <c r="A487" t="s">
        <v>139</v>
      </c>
      <c r="B487" s="6">
        <v>43719</v>
      </c>
      <c r="C487" t="s">
        <v>140</v>
      </c>
      <c r="D487" t="s">
        <v>35</v>
      </c>
      <c r="E487" t="s">
        <v>2195</v>
      </c>
      <c r="F487">
        <v>5</v>
      </c>
      <c r="G487" t="s">
        <v>6192</v>
      </c>
      <c r="H487">
        <v>5.97</v>
      </c>
      <c r="I487">
        <v>29.85</v>
      </c>
      <c r="J487" t="s">
        <v>2115</v>
      </c>
      <c r="K487" t="s">
        <v>1950</v>
      </c>
      <c r="L487" t="s">
        <v>6190</v>
      </c>
      <c r="M487">
        <v>0.5</v>
      </c>
      <c r="N487">
        <v>2019</v>
      </c>
      <c r="O487">
        <f>_xlfn.XLOOKUP(OrderData_1[[#This Row],[Coffee Type]],products!B:B,products!G:G)</f>
        <v>0.21509999999999996</v>
      </c>
    </row>
    <row r="488" spans="1:15" x14ac:dyDescent="0.25">
      <c r="A488" t="s">
        <v>613</v>
      </c>
      <c r="B488" s="6">
        <v>44275</v>
      </c>
      <c r="C488" t="s">
        <v>614</v>
      </c>
      <c r="D488" t="s">
        <v>85</v>
      </c>
      <c r="E488" t="s">
        <v>3275</v>
      </c>
      <c r="F488">
        <v>5</v>
      </c>
      <c r="G488" t="s">
        <v>6188</v>
      </c>
      <c r="H488">
        <v>5.97</v>
      </c>
      <c r="I488">
        <v>29.85</v>
      </c>
      <c r="J488" t="s">
        <v>1940</v>
      </c>
      <c r="K488" t="s">
        <v>1950</v>
      </c>
      <c r="L488" t="s">
        <v>6191</v>
      </c>
      <c r="M488">
        <v>0.5</v>
      </c>
      <c r="N488">
        <v>2021</v>
      </c>
      <c r="O488">
        <f>_xlfn.XLOOKUP(OrderData_1[[#This Row],[Coffee Type]],products!B:B,products!G:G)</f>
        <v>0.34964999999999996</v>
      </c>
    </row>
    <row r="489" spans="1:15" x14ac:dyDescent="0.25">
      <c r="A489" t="s">
        <v>1038</v>
      </c>
      <c r="B489" s="6">
        <v>43625</v>
      </c>
      <c r="C489" t="s">
        <v>1039</v>
      </c>
      <c r="D489" t="s">
        <v>35</v>
      </c>
      <c r="E489" t="s">
        <v>4256</v>
      </c>
      <c r="F489">
        <v>5</v>
      </c>
      <c r="G489" t="s">
        <v>6192</v>
      </c>
      <c r="H489">
        <v>5.97</v>
      </c>
      <c r="I489">
        <v>29.85</v>
      </c>
      <c r="J489" t="s">
        <v>1940</v>
      </c>
      <c r="K489" t="s">
        <v>1950</v>
      </c>
      <c r="L489" t="s">
        <v>6190</v>
      </c>
      <c r="M489">
        <v>0.5</v>
      </c>
      <c r="N489">
        <v>2019</v>
      </c>
      <c r="O489">
        <f>_xlfn.XLOOKUP(OrderData_1[[#This Row],[Coffee Type]],products!B:B,products!G:G)</f>
        <v>0.21509999999999996</v>
      </c>
    </row>
    <row r="490" spans="1:15" x14ac:dyDescent="0.25">
      <c r="A490" t="s">
        <v>1909</v>
      </c>
      <c r="B490" s="6">
        <v>44247</v>
      </c>
      <c r="C490" t="s">
        <v>1910</v>
      </c>
      <c r="D490" t="s">
        <v>85</v>
      </c>
      <c r="E490" t="s">
        <v>6136</v>
      </c>
      <c r="F490">
        <v>5</v>
      </c>
      <c r="G490" t="s">
        <v>6188</v>
      </c>
      <c r="H490">
        <v>5.97</v>
      </c>
      <c r="I490">
        <v>29.85</v>
      </c>
      <c r="J490" t="s">
        <v>2115</v>
      </c>
      <c r="K490" t="s">
        <v>1941</v>
      </c>
      <c r="L490" t="s">
        <v>6191</v>
      </c>
      <c r="M490">
        <v>0.5</v>
      </c>
      <c r="N490">
        <v>2021</v>
      </c>
      <c r="O490">
        <f>_xlfn.XLOOKUP(OrderData_1[[#This Row],[Coffee Type]],products!B:B,products!G:G)</f>
        <v>0.34964999999999996</v>
      </c>
    </row>
    <row r="491" spans="1:15" x14ac:dyDescent="0.25">
      <c r="A491" t="s">
        <v>855</v>
      </c>
      <c r="B491" s="6">
        <v>43868</v>
      </c>
      <c r="C491" t="s">
        <v>856</v>
      </c>
      <c r="D491" t="s">
        <v>85</v>
      </c>
      <c r="E491" t="s">
        <v>3819</v>
      </c>
      <c r="F491">
        <v>5</v>
      </c>
      <c r="G491" t="s">
        <v>6188</v>
      </c>
      <c r="H491">
        <v>5.97</v>
      </c>
      <c r="I491">
        <v>29.85</v>
      </c>
      <c r="J491" t="s">
        <v>1940</v>
      </c>
      <c r="K491" t="s">
        <v>1950</v>
      </c>
      <c r="L491" t="s">
        <v>6191</v>
      </c>
      <c r="M491">
        <v>0.5</v>
      </c>
      <c r="N491">
        <v>2020</v>
      </c>
      <c r="O491">
        <f>_xlfn.XLOOKUP(OrderData_1[[#This Row],[Coffee Type]],products!B:B,products!G:G)</f>
        <v>0.34964999999999996</v>
      </c>
    </row>
    <row r="492" spans="1:15" x14ac:dyDescent="0.25">
      <c r="A492" t="s">
        <v>1911</v>
      </c>
      <c r="B492" s="6">
        <v>43897</v>
      </c>
      <c r="C492" t="s">
        <v>1912</v>
      </c>
      <c r="D492" t="s">
        <v>15</v>
      </c>
      <c r="E492" t="s">
        <v>6140</v>
      </c>
      <c r="F492">
        <v>3</v>
      </c>
      <c r="G492" t="s">
        <v>6192</v>
      </c>
      <c r="H492">
        <v>9.9499999999999993</v>
      </c>
      <c r="I492">
        <v>29.85</v>
      </c>
      <c r="J492" t="s">
        <v>2115</v>
      </c>
      <c r="K492" t="s">
        <v>1941</v>
      </c>
      <c r="L492" t="s">
        <v>6190</v>
      </c>
      <c r="M492">
        <v>1</v>
      </c>
      <c r="N492">
        <v>2020</v>
      </c>
      <c r="O492">
        <f>_xlfn.XLOOKUP(OrderData_1[[#This Row],[Coffee Type]],products!B:B,products!G:G)</f>
        <v>0.21509999999999996</v>
      </c>
    </row>
    <row r="493" spans="1:15" x14ac:dyDescent="0.25">
      <c r="A493" t="s">
        <v>1016</v>
      </c>
      <c r="B493" s="6">
        <v>43785</v>
      </c>
      <c r="C493" t="s">
        <v>1001</v>
      </c>
      <c r="D493" t="s">
        <v>40</v>
      </c>
      <c r="E493" t="s">
        <v>4199</v>
      </c>
      <c r="F493">
        <v>3</v>
      </c>
      <c r="G493" t="s">
        <v>6188</v>
      </c>
      <c r="H493">
        <v>9.9499999999999993</v>
      </c>
      <c r="I493">
        <v>29.85</v>
      </c>
      <c r="J493" t="s">
        <v>1948</v>
      </c>
      <c r="K493" t="s">
        <v>1941</v>
      </c>
      <c r="L493" t="s">
        <v>6191</v>
      </c>
      <c r="M493">
        <v>1</v>
      </c>
      <c r="N493">
        <v>2019</v>
      </c>
      <c r="O493">
        <f>_xlfn.XLOOKUP(OrderData_1[[#This Row],[Coffee Type]],products!B:B,products!G:G)</f>
        <v>0.34964999999999996</v>
      </c>
    </row>
    <row r="494" spans="1:15" x14ac:dyDescent="0.25">
      <c r="A494" t="s">
        <v>1477</v>
      </c>
      <c r="B494" s="6">
        <v>44704</v>
      </c>
      <c r="C494" t="s">
        <v>1478</v>
      </c>
      <c r="D494" t="s">
        <v>85</v>
      </c>
      <c r="E494" t="s">
        <v>5194</v>
      </c>
      <c r="F494">
        <v>5</v>
      </c>
      <c r="G494" t="s">
        <v>6188</v>
      </c>
      <c r="H494">
        <v>5.97</v>
      </c>
      <c r="I494">
        <v>29.85</v>
      </c>
      <c r="J494" t="s">
        <v>1940</v>
      </c>
      <c r="K494" t="s">
        <v>1950</v>
      </c>
      <c r="L494" t="s">
        <v>6191</v>
      </c>
      <c r="M494">
        <v>0.5</v>
      </c>
      <c r="N494">
        <v>2022</v>
      </c>
      <c r="O494">
        <f>_xlfn.XLOOKUP(OrderData_1[[#This Row],[Coffee Type]],products!B:B,products!G:G)</f>
        <v>0.34964999999999996</v>
      </c>
    </row>
    <row r="495" spans="1:15" x14ac:dyDescent="0.25">
      <c r="A495" t="s">
        <v>532</v>
      </c>
      <c r="B495" s="6">
        <v>44779</v>
      </c>
      <c r="C495" t="s">
        <v>533</v>
      </c>
      <c r="D495" t="s">
        <v>40</v>
      </c>
      <c r="E495" t="s">
        <v>3099</v>
      </c>
      <c r="F495">
        <v>3</v>
      </c>
      <c r="G495" t="s">
        <v>6188</v>
      </c>
      <c r="H495">
        <v>9.9499999999999993</v>
      </c>
      <c r="I495">
        <v>29.85</v>
      </c>
      <c r="J495" t="s">
        <v>1940</v>
      </c>
      <c r="K495" t="s">
        <v>1950</v>
      </c>
      <c r="L495" t="s">
        <v>6191</v>
      </c>
      <c r="M495">
        <v>1</v>
      </c>
      <c r="N495">
        <v>2022</v>
      </c>
      <c r="O495">
        <f>_xlfn.XLOOKUP(OrderData_1[[#This Row],[Coffee Type]],products!B:B,products!G:G)</f>
        <v>0.34964999999999996</v>
      </c>
    </row>
    <row r="496" spans="1:15" x14ac:dyDescent="0.25">
      <c r="A496" t="s">
        <v>1612</v>
      </c>
      <c r="B496" s="6">
        <v>44603</v>
      </c>
      <c r="C496" t="s">
        <v>1613</v>
      </c>
      <c r="D496" t="s">
        <v>40</v>
      </c>
      <c r="E496" t="s">
        <v>5510</v>
      </c>
      <c r="F496">
        <v>3</v>
      </c>
      <c r="G496" t="s">
        <v>6188</v>
      </c>
      <c r="H496">
        <v>9.9499999999999993</v>
      </c>
      <c r="I496">
        <v>29.85</v>
      </c>
      <c r="J496" t="s">
        <v>1940</v>
      </c>
      <c r="K496" t="s">
        <v>1941</v>
      </c>
      <c r="L496" t="s">
        <v>6191</v>
      </c>
      <c r="M496">
        <v>1</v>
      </c>
      <c r="N496">
        <v>2022</v>
      </c>
      <c r="O496">
        <f>_xlfn.XLOOKUP(OrderData_1[[#This Row],[Coffee Type]],products!B:B,products!G:G)</f>
        <v>0.34964999999999996</v>
      </c>
    </row>
    <row r="497" spans="1:15" x14ac:dyDescent="0.25">
      <c r="A497" t="s">
        <v>1213</v>
      </c>
      <c r="B497" s="6">
        <v>43944</v>
      </c>
      <c r="C497" t="s">
        <v>1158</v>
      </c>
      <c r="D497" t="s">
        <v>35</v>
      </c>
      <c r="E497" t="s">
        <v>4546</v>
      </c>
      <c r="F497">
        <v>5</v>
      </c>
      <c r="G497" t="s">
        <v>6192</v>
      </c>
      <c r="H497">
        <v>5.97</v>
      </c>
      <c r="I497">
        <v>29.85</v>
      </c>
      <c r="J497" t="s">
        <v>2115</v>
      </c>
      <c r="K497" t="s">
        <v>1941</v>
      </c>
      <c r="L497" t="s">
        <v>6190</v>
      </c>
      <c r="M497">
        <v>0.5</v>
      </c>
      <c r="N497">
        <v>2020</v>
      </c>
      <c r="O497">
        <f>_xlfn.XLOOKUP(OrderData_1[[#This Row],[Coffee Type]],products!B:B,products!G:G)</f>
        <v>0.21509999999999996</v>
      </c>
    </row>
    <row r="498" spans="1:15" x14ac:dyDescent="0.25">
      <c r="A498" t="s">
        <v>1426</v>
      </c>
      <c r="B498" s="6">
        <v>44264</v>
      </c>
      <c r="C498" t="s">
        <v>1427</v>
      </c>
      <c r="D498" t="s">
        <v>35</v>
      </c>
      <c r="E498" t="s">
        <v>5085</v>
      </c>
      <c r="F498">
        <v>5</v>
      </c>
      <c r="G498" t="s">
        <v>6192</v>
      </c>
      <c r="H498">
        <v>5.97</v>
      </c>
      <c r="I498">
        <v>29.85</v>
      </c>
      <c r="J498" t="s">
        <v>1948</v>
      </c>
      <c r="K498" t="s">
        <v>1941</v>
      </c>
      <c r="L498" t="s">
        <v>6190</v>
      </c>
      <c r="M498">
        <v>0.5</v>
      </c>
      <c r="N498">
        <v>2021</v>
      </c>
      <c r="O498">
        <f>_xlfn.XLOOKUP(OrderData_1[[#This Row],[Coffee Type]],products!B:B,products!G:G)</f>
        <v>0.21509999999999996</v>
      </c>
    </row>
    <row r="499" spans="1:15" x14ac:dyDescent="0.25">
      <c r="A499" t="s">
        <v>400</v>
      </c>
      <c r="B499" s="6">
        <v>43910</v>
      </c>
      <c r="C499" t="s">
        <v>401</v>
      </c>
      <c r="D499" t="s">
        <v>85</v>
      </c>
      <c r="E499" t="s">
        <v>2771</v>
      </c>
      <c r="F499">
        <v>5</v>
      </c>
      <c r="G499" t="s">
        <v>6188</v>
      </c>
      <c r="H499">
        <v>5.97</v>
      </c>
      <c r="I499">
        <v>29.85</v>
      </c>
      <c r="J499" t="s">
        <v>1940</v>
      </c>
      <c r="K499" t="s">
        <v>1950</v>
      </c>
      <c r="L499" t="s">
        <v>6191</v>
      </c>
      <c r="M499">
        <v>0.5</v>
      </c>
      <c r="N499">
        <v>2020</v>
      </c>
      <c r="O499">
        <f>_xlfn.XLOOKUP(OrderData_1[[#This Row],[Coffee Type]],products!B:B,products!G:G)</f>
        <v>0.34964999999999996</v>
      </c>
    </row>
    <row r="500" spans="1:15" x14ac:dyDescent="0.25">
      <c r="A500" t="s">
        <v>1375</v>
      </c>
      <c r="B500" s="6">
        <v>44727</v>
      </c>
      <c r="C500" t="s">
        <v>1376</v>
      </c>
      <c r="D500" t="s">
        <v>85</v>
      </c>
      <c r="E500" t="s">
        <v>4985</v>
      </c>
      <c r="F500">
        <v>5</v>
      </c>
      <c r="G500" t="s">
        <v>6188</v>
      </c>
      <c r="H500">
        <v>5.97</v>
      </c>
      <c r="I500">
        <v>29.85</v>
      </c>
      <c r="J500" t="s">
        <v>1948</v>
      </c>
      <c r="K500" t="s">
        <v>1941</v>
      </c>
      <c r="L500" t="s">
        <v>6191</v>
      </c>
      <c r="M500">
        <v>0.5</v>
      </c>
      <c r="N500">
        <v>2022</v>
      </c>
      <c r="O500">
        <f>_xlfn.XLOOKUP(OrderData_1[[#This Row],[Coffee Type]],products!B:B,products!G:G)</f>
        <v>0.34964999999999996</v>
      </c>
    </row>
    <row r="501" spans="1:15" x14ac:dyDescent="0.25">
      <c r="A501" t="s">
        <v>674</v>
      </c>
      <c r="B501" s="6">
        <v>44756</v>
      </c>
      <c r="C501" t="s">
        <v>675</v>
      </c>
      <c r="D501" t="s">
        <v>217</v>
      </c>
      <c r="E501" t="s">
        <v>3415</v>
      </c>
      <c r="F501">
        <v>1</v>
      </c>
      <c r="G501" t="s">
        <v>6188</v>
      </c>
      <c r="H501">
        <v>29.78</v>
      </c>
      <c r="I501">
        <v>29.78</v>
      </c>
      <c r="J501" t="s">
        <v>1940</v>
      </c>
      <c r="K501" t="s">
        <v>1941</v>
      </c>
      <c r="L501" t="s">
        <v>6189</v>
      </c>
      <c r="M501">
        <v>2.5</v>
      </c>
      <c r="N501">
        <v>2022</v>
      </c>
      <c r="O501">
        <f>_xlfn.XLOOKUP(OrderData_1[[#This Row],[Coffee Type]],products!B:B,products!G:G)</f>
        <v>0.34964999999999996</v>
      </c>
    </row>
    <row r="502" spans="1:15" x14ac:dyDescent="0.25">
      <c r="A502" t="s">
        <v>735</v>
      </c>
      <c r="B502" s="6">
        <v>43599</v>
      </c>
      <c r="C502" t="s">
        <v>736</v>
      </c>
      <c r="D502" t="s">
        <v>217</v>
      </c>
      <c r="E502" t="s">
        <v>3553</v>
      </c>
      <c r="F502">
        <v>1</v>
      </c>
      <c r="G502" t="s">
        <v>6188</v>
      </c>
      <c r="H502">
        <v>29.78</v>
      </c>
      <c r="I502">
        <v>29.78</v>
      </c>
      <c r="J502" t="s">
        <v>1940</v>
      </c>
      <c r="K502" t="s">
        <v>1950</v>
      </c>
      <c r="L502" t="s">
        <v>6189</v>
      </c>
      <c r="M502">
        <v>2.5</v>
      </c>
      <c r="N502">
        <v>2019</v>
      </c>
      <c r="O502">
        <f>_xlfn.XLOOKUP(OrderData_1[[#This Row],[Coffee Type]],products!B:B,products!G:G)</f>
        <v>0.34964999999999996</v>
      </c>
    </row>
    <row r="503" spans="1:15" x14ac:dyDescent="0.25">
      <c r="A503" t="s">
        <v>848</v>
      </c>
      <c r="B503" s="6">
        <v>44457</v>
      </c>
      <c r="C503" t="s">
        <v>849</v>
      </c>
      <c r="D503" t="s">
        <v>217</v>
      </c>
      <c r="E503" t="s">
        <v>3799</v>
      </c>
      <c r="F503">
        <v>1</v>
      </c>
      <c r="G503" t="s">
        <v>6188</v>
      </c>
      <c r="H503">
        <v>29.78</v>
      </c>
      <c r="I503">
        <v>29.78</v>
      </c>
      <c r="J503" t="s">
        <v>1940</v>
      </c>
      <c r="K503" t="s">
        <v>1941</v>
      </c>
      <c r="L503" t="s">
        <v>6189</v>
      </c>
      <c r="M503">
        <v>2.5</v>
      </c>
      <c r="N503">
        <v>2021</v>
      </c>
      <c r="O503">
        <f>_xlfn.XLOOKUP(OrderData_1[[#This Row],[Coffee Type]],products!B:B,products!G:G)</f>
        <v>0.34964999999999996</v>
      </c>
    </row>
    <row r="504" spans="1:15" x14ac:dyDescent="0.25">
      <c r="A504" t="s">
        <v>1040</v>
      </c>
      <c r="B504" s="6">
        <v>44129</v>
      </c>
      <c r="C504" t="s">
        <v>1041</v>
      </c>
      <c r="D504" t="s">
        <v>122</v>
      </c>
      <c r="E504" t="s">
        <v>4260</v>
      </c>
      <c r="F504">
        <v>1</v>
      </c>
      <c r="G504" t="s">
        <v>6193</v>
      </c>
      <c r="H504">
        <v>29.78</v>
      </c>
      <c r="I504">
        <v>29.78</v>
      </c>
      <c r="J504" t="s">
        <v>1948</v>
      </c>
      <c r="K504" t="s">
        <v>1950</v>
      </c>
      <c r="L504" t="s">
        <v>6191</v>
      </c>
      <c r="M504">
        <v>2.5</v>
      </c>
      <c r="N504">
        <v>2020</v>
      </c>
      <c r="O504">
        <f>_xlfn.XLOOKUP(OrderData_1[[#This Row],[Coffee Type]],products!B:B,products!G:G)</f>
        <v>0.61814999999999998</v>
      </c>
    </row>
    <row r="505" spans="1:15" x14ac:dyDescent="0.25">
      <c r="A505" t="s">
        <v>1488</v>
      </c>
      <c r="B505" s="6">
        <v>44126</v>
      </c>
      <c r="C505" t="s">
        <v>1489</v>
      </c>
      <c r="D505" t="s">
        <v>122</v>
      </c>
      <c r="E505" t="s">
        <v>5218</v>
      </c>
      <c r="F505">
        <v>1</v>
      </c>
      <c r="G505" t="s">
        <v>6193</v>
      </c>
      <c r="H505">
        <v>29.78</v>
      </c>
      <c r="I505">
        <v>29.78</v>
      </c>
      <c r="J505" t="s">
        <v>1940</v>
      </c>
      <c r="K505" t="s">
        <v>1941</v>
      </c>
      <c r="L505" t="s">
        <v>6191</v>
      </c>
      <c r="M505">
        <v>2.5</v>
      </c>
      <c r="N505">
        <v>2020</v>
      </c>
      <c r="O505">
        <f>_xlfn.XLOOKUP(OrderData_1[[#This Row],[Coffee Type]],products!B:B,products!G:G)</f>
        <v>0.61814999999999998</v>
      </c>
    </row>
    <row r="506" spans="1:15" x14ac:dyDescent="0.25">
      <c r="A506" t="s">
        <v>884</v>
      </c>
      <c r="B506" s="6">
        <v>44213</v>
      </c>
      <c r="C506" t="s">
        <v>885</v>
      </c>
      <c r="D506" t="s">
        <v>122</v>
      </c>
      <c r="E506" t="s">
        <v>3882</v>
      </c>
      <c r="F506">
        <v>1</v>
      </c>
      <c r="G506" t="s">
        <v>6193</v>
      </c>
      <c r="H506">
        <v>29.78</v>
      </c>
      <c r="I506">
        <v>29.78</v>
      </c>
      <c r="J506" t="s">
        <v>1940</v>
      </c>
      <c r="K506" t="s">
        <v>1950</v>
      </c>
      <c r="L506" t="s">
        <v>6191</v>
      </c>
      <c r="M506">
        <v>2.5</v>
      </c>
      <c r="N506">
        <v>2021</v>
      </c>
      <c r="O506">
        <f>_xlfn.XLOOKUP(OrderData_1[[#This Row],[Coffee Type]],products!B:B,products!G:G)</f>
        <v>0.61814999999999998</v>
      </c>
    </row>
    <row r="507" spans="1:15" x14ac:dyDescent="0.25">
      <c r="A507" t="s">
        <v>1689</v>
      </c>
      <c r="B507" s="6">
        <v>44792</v>
      </c>
      <c r="C507" t="s">
        <v>1690</v>
      </c>
      <c r="D507" t="s">
        <v>217</v>
      </c>
      <c r="E507" t="s">
        <v>5655</v>
      </c>
      <c r="F507">
        <v>1</v>
      </c>
      <c r="G507" t="s">
        <v>6188</v>
      </c>
      <c r="H507">
        <v>29.78</v>
      </c>
      <c r="I507">
        <v>29.78</v>
      </c>
      <c r="J507" t="s">
        <v>1948</v>
      </c>
      <c r="K507" t="s">
        <v>1941</v>
      </c>
      <c r="L507" t="s">
        <v>6189</v>
      </c>
      <c r="M507">
        <v>2.5</v>
      </c>
      <c r="N507">
        <v>2022</v>
      </c>
      <c r="O507">
        <f>_xlfn.XLOOKUP(OrderData_1[[#This Row],[Coffee Type]],products!B:B,products!G:G)</f>
        <v>0.34964999999999996</v>
      </c>
    </row>
    <row r="508" spans="1:15" x14ac:dyDescent="0.25">
      <c r="A508" t="s">
        <v>322</v>
      </c>
      <c r="B508" s="6">
        <v>44694</v>
      </c>
      <c r="C508" t="s">
        <v>323</v>
      </c>
      <c r="D508" t="s">
        <v>122</v>
      </c>
      <c r="E508" t="s">
        <v>2595</v>
      </c>
      <c r="F508">
        <v>1</v>
      </c>
      <c r="G508" t="s">
        <v>6193</v>
      </c>
      <c r="H508">
        <v>29.78</v>
      </c>
      <c r="I508">
        <v>29.78</v>
      </c>
      <c r="J508" t="s">
        <v>1948</v>
      </c>
      <c r="K508" t="s">
        <v>1941</v>
      </c>
      <c r="L508" t="s">
        <v>6191</v>
      </c>
      <c r="M508">
        <v>2.5</v>
      </c>
      <c r="N508">
        <v>2022</v>
      </c>
      <c r="O508">
        <f>_xlfn.XLOOKUP(OrderData_1[[#This Row],[Coffee Type]],products!B:B,products!G:G)</f>
        <v>0.61814999999999998</v>
      </c>
    </row>
    <row r="509" spans="1:15" x14ac:dyDescent="0.25">
      <c r="A509" t="s">
        <v>1697</v>
      </c>
      <c r="B509" s="6">
        <v>43707</v>
      </c>
      <c r="C509" t="s">
        <v>1698</v>
      </c>
      <c r="D509" t="s">
        <v>150</v>
      </c>
      <c r="E509" t="s">
        <v>5671</v>
      </c>
      <c r="F509">
        <v>2</v>
      </c>
      <c r="G509" t="s">
        <v>6194</v>
      </c>
      <c r="H509">
        <v>14.85</v>
      </c>
      <c r="I509">
        <v>29.7</v>
      </c>
      <c r="J509" t="s">
        <v>2115</v>
      </c>
      <c r="K509" t="s">
        <v>1941</v>
      </c>
      <c r="L509" t="s">
        <v>6189</v>
      </c>
      <c r="M509">
        <v>1</v>
      </c>
      <c r="N509">
        <v>2019</v>
      </c>
      <c r="O509">
        <f>_xlfn.XLOOKUP(OrderData_1[[#This Row],[Coffee Type]],products!B:B,products!G:G)</f>
        <v>0.49004999999999999</v>
      </c>
    </row>
    <row r="510" spans="1:15" x14ac:dyDescent="0.25">
      <c r="A510" t="s">
        <v>446</v>
      </c>
      <c r="B510" s="6">
        <v>44659</v>
      </c>
      <c r="C510" t="s">
        <v>447</v>
      </c>
      <c r="D510" t="s">
        <v>29</v>
      </c>
      <c r="E510" t="s">
        <v>2901</v>
      </c>
      <c r="F510">
        <v>4</v>
      </c>
      <c r="G510" t="s">
        <v>6194</v>
      </c>
      <c r="H510">
        <v>7.29</v>
      </c>
      <c r="I510">
        <v>29.16</v>
      </c>
      <c r="J510" t="s">
        <v>1948</v>
      </c>
      <c r="K510" t="s">
        <v>1941</v>
      </c>
      <c r="L510" t="s">
        <v>6191</v>
      </c>
      <c r="M510">
        <v>0.5</v>
      </c>
      <c r="N510">
        <v>2022</v>
      </c>
      <c r="O510">
        <f>_xlfn.XLOOKUP(OrderData_1[[#This Row],[Coffee Type]],products!B:B,products!G:G)</f>
        <v>0.49004999999999999</v>
      </c>
    </row>
    <row r="511" spans="1:15" x14ac:dyDescent="0.25">
      <c r="A511" t="s">
        <v>514</v>
      </c>
      <c r="B511" s="6">
        <v>44114</v>
      </c>
      <c r="C511" t="s">
        <v>515</v>
      </c>
      <c r="D511" t="s">
        <v>29</v>
      </c>
      <c r="E511" t="s">
        <v>3057</v>
      </c>
      <c r="F511">
        <v>4</v>
      </c>
      <c r="G511" t="s">
        <v>6194</v>
      </c>
      <c r="H511">
        <v>7.29</v>
      </c>
      <c r="I511">
        <v>29.16</v>
      </c>
      <c r="J511" t="s">
        <v>1940</v>
      </c>
      <c r="K511" t="s">
        <v>1941</v>
      </c>
      <c r="L511" t="s">
        <v>6191</v>
      </c>
      <c r="M511">
        <v>0.5</v>
      </c>
      <c r="N511">
        <v>2020</v>
      </c>
      <c r="O511">
        <f>_xlfn.XLOOKUP(OrderData_1[[#This Row],[Coffee Type]],products!B:B,products!G:G)</f>
        <v>0.49004999999999999</v>
      </c>
    </row>
    <row r="512" spans="1:15" x14ac:dyDescent="0.25">
      <c r="A512" t="s">
        <v>368</v>
      </c>
      <c r="B512" s="6">
        <v>44182</v>
      </c>
      <c r="C512" t="s">
        <v>369</v>
      </c>
      <c r="D512" t="s">
        <v>29</v>
      </c>
      <c r="E512" t="s">
        <v>2699</v>
      </c>
      <c r="F512">
        <v>4</v>
      </c>
      <c r="G512" t="s">
        <v>6194</v>
      </c>
      <c r="H512">
        <v>7.29</v>
      </c>
      <c r="I512">
        <v>29.16</v>
      </c>
      <c r="J512" t="s">
        <v>1948</v>
      </c>
      <c r="K512" t="s">
        <v>1950</v>
      </c>
      <c r="L512" t="s">
        <v>6191</v>
      </c>
      <c r="M512">
        <v>0.5</v>
      </c>
      <c r="N512">
        <v>2020</v>
      </c>
      <c r="O512">
        <f>_xlfn.XLOOKUP(OrderData_1[[#This Row],[Coffee Type]],products!B:B,products!G:G)</f>
        <v>0.49004999999999999</v>
      </c>
    </row>
    <row r="513" spans="1:15" x14ac:dyDescent="0.25">
      <c r="A513" t="s">
        <v>1681</v>
      </c>
      <c r="B513" s="6">
        <v>44712</v>
      </c>
      <c r="C513" t="s">
        <v>1682</v>
      </c>
      <c r="D513" t="s">
        <v>109</v>
      </c>
      <c r="E513" t="s">
        <v>5638</v>
      </c>
      <c r="F513">
        <v>2</v>
      </c>
      <c r="G513" t="s">
        <v>6193</v>
      </c>
      <c r="H513">
        <v>14.55</v>
      </c>
      <c r="I513">
        <v>29.1</v>
      </c>
      <c r="J513" t="s">
        <v>1940</v>
      </c>
      <c r="K513" t="s">
        <v>1941</v>
      </c>
      <c r="L513" t="s">
        <v>6190</v>
      </c>
      <c r="M513">
        <v>1</v>
      </c>
      <c r="N513">
        <v>2022</v>
      </c>
      <c r="O513">
        <f>_xlfn.XLOOKUP(OrderData_1[[#This Row],[Coffee Type]],products!B:B,products!G:G)</f>
        <v>0.61814999999999998</v>
      </c>
    </row>
    <row r="514" spans="1:15" x14ac:dyDescent="0.25">
      <c r="A514" t="s">
        <v>536</v>
      </c>
      <c r="B514" s="6">
        <v>44482</v>
      </c>
      <c r="C514" t="s">
        <v>537</v>
      </c>
      <c r="D514" t="s">
        <v>170</v>
      </c>
      <c r="E514" t="s">
        <v>3107</v>
      </c>
      <c r="F514">
        <v>4</v>
      </c>
      <c r="G514" t="s">
        <v>6192</v>
      </c>
      <c r="H514">
        <v>7.17</v>
      </c>
      <c r="I514">
        <v>28.68</v>
      </c>
      <c r="J514" t="s">
        <v>2115</v>
      </c>
      <c r="K514" t="s">
        <v>1950</v>
      </c>
      <c r="L514" t="s">
        <v>6189</v>
      </c>
      <c r="M514">
        <v>0.5</v>
      </c>
      <c r="N514">
        <v>2021</v>
      </c>
      <c r="O514">
        <f>_xlfn.XLOOKUP(OrderData_1[[#This Row],[Coffee Type]],products!B:B,products!G:G)</f>
        <v>0.21509999999999996</v>
      </c>
    </row>
    <row r="515" spans="1:15" x14ac:dyDescent="0.25">
      <c r="A515" t="s">
        <v>1555</v>
      </c>
      <c r="B515" s="6">
        <v>43540</v>
      </c>
      <c r="C515" t="s">
        <v>1556</v>
      </c>
      <c r="D515" t="s">
        <v>170</v>
      </c>
      <c r="E515" t="s">
        <v>5366</v>
      </c>
      <c r="F515">
        <v>4</v>
      </c>
      <c r="G515" t="s">
        <v>6192</v>
      </c>
      <c r="H515">
        <v>7.17</v>
      </c>
      <c r="I515">
        <v>28.68</v>
      </c>
      <c r="J515" t="s">
        <v>1940</v>
      </c>
      <c r="K515" t="s">
        <v>1950</v>
      </c>
      <c r="L515" t="s">
        <v>6189</v>
      </c>
      <c r="M515">
        <v>0.5</v>
      </c>
      <c r="N515">
        <v>2019</v>
      </c>
      <c r="O515">
        <f>_xlfn.XLOOKUP(OrderData_1[[#This Row],[Coffee Type]],products!B:B,products!G:G)</f>
        <v>0.21509999999999996</v>
      </c>
    </row>
    <row r="516" spans="1:15" x14ac:dyDescent="0.25">
      <c r="A516" t="s">
        <v>1451</v>
      </c>
      <c r="B516" s="6">
        <v>44643</v>
      </c>
      <c r="C516" t="s">
        <v>1452</v>
      </c>
      <c r="D516" t="s">
        <v>170</v>
      </c>
      <c r="E516" t="s">
        <v>5138</v>
      </c>
      <c r="F516">
        <v>4</v>
      </c>
      <c r="G516" t="s">
        <v>6192</v>
      </c>
      <c r="H516">
        <v>7.17</v>
      </c>
      <c r="I516">
        <v>28.68</v>
      </c>
      <c r="J516" t="s">
        <v>1948</v>
      </c>
      <c r="K516" t="s">
        <v>1950</v>
      </c>
      <c r="L516" t="s">
        <v>6189</v>
      </c>
      <c r="M516">
        <v>0.5</v>
      </c>
      <c r="N516">
        <v>2022</v>
      </c>
      <c r="O516">
        <f>_xlfn.XLOOKUP(OrderData_1[[#This Row],[Coffee Type]],products!B:B,products!G:G)</f>
        <v>0.21509999999999996</v>
      </c>
    </row>
    <row r="517" spans="1:15" x14ac:dyDescent="0.25">
      <c r="A517" t="s">
        <v>1639</v>
      </c>
      <c r="B517" s="6">
        <v>44574</v>
      </c>
      <c r="C517" t="s">
        <v>1640</v>
      </c>
      <c r="D517" t="s">
        <v>170</v>
      </c>
      <c r="E517" t="s">
        <v>5548</v>
      </c>
      <c r="F517">
        <v>4</v>
      </c>
      <c r="G517" t="s">
        <v>6192</v>
      </c>
      <c r="H517">
        <v>7.17</v>
      </c>
      <c r="I517">
        <v>28.68</v>
      </c>
      <c r="J517" t="s">
        <v>1940</v>
      </c>
      <c r="K517" t="s">
        <v>1941</v>
      </c>
      <c r="L517" t="s">
        <v>6189</v>
      </c>
      <c r="M517">
        <v>0.5</v>
      </c>
      <c r="N517">
        <v>2022</v>
      </c>
      <c r="O517">
        <f>_xlfn.XLOOKUP(OrderData_1[[#This Row],[Coffee Type]],products!B:B,products!G:G)</f>
        <v>0.21509999999999996</v>
      </c>
    </row>
    <row r="518" spans="1:15" x14ac:dyDescent="0.25">
      <c r="A518" t="s">
        <v>693</v>
      </c>
      <c r="B518" s="6">
        <v>43885</v>
      </c>
      <c r="C518" t="s">
        <v>694</v>
      </c>
      <c r="D518" t="s">
        <v>32</v>
      </c>
      <c r="E518" t="s">
        <v>3452</v>
      </c>
      <c r="F518">
        <v>6</v>
      </c>
      <c r="G518" t="s">
        <v>6193</v>
      </c>
      <c r="H518">
        <v>4.76</v>
      </c>
      <c r="I518">
        <v>28.53</v>
      </c>
      <c r="J518" t="s">
        <v>1940</v>
      </c>
      <c r="K518" t="s">
        <v>1941</v>
      </c>
      <c r="L518" t="s">
        <v>6189</v>
      </c>
      <c r="M518">
        <v>0.2</v>
      </c>
      <c r="N518">
        <v>2020</v>
      </c>
      <c r="O518">
        <f>_xlfn.XLOOKUP(OrderData_1[[#This Row],[Coffee Type]],products!B:B,products!G:G)</f>
        <v>0.61814999999999998</v>
      </c>
    </row>
    <row r="519" spans="1:15" x14ac:dyDescent="0.25">
      <c r="A519" t="s">
        <v>1115</v>
      </c>
      <c r="B519" s="6">
        <v>43669</v>
      </c>
      <c r="C519" t="s">
        <v>1116</v>
      </c>
      <c r="D519" t="s">
        <v>32</v>
      </c>
      <c r="E519" t="s">
        <v>4417</v>
      </c>
      <c r="F519">
        <v>6</v>
      </c>
      <c r="G519" t="s">
        <v>6193</v>
      </c>
      <c r="H519">
        <v>4.76</v>
      </c>
      <c r="I519">
        <v>28.53</v>
      </c>
      <c r="J519" t="s">
        <v>2115</v>
      </c>
      <c r="K519" t="s">
        <v>1950</v>
      </c>
      <c r="L519" t="s">
        <v>6189</v>
      </c>
      <c r="M519">
        <v>0.2</v>
      </c>
      <c r="N519">
        <v>2019</v>
      </c>
      <c r="O519">
        <f>_xlfn.XLOOKUP(OrderData_1[[#This Row],[Coffee Type]],products!B:B,products!G:G)</f>
        <v>0.61814999999999998</v>
      </c>
    </row>
    <row r="520" spans="1:15" x14ac:dyDescent="0.25">
      <c r="A520" t="s">
        <v>101</v>
      </c>
      <c r="B520" s="6">
        <v>43580</v>
      </c>
      <c r="C520" t="s">
        <v>102</v>
      </c>
      <c r="D520" t="s">
        <v>96</v>
      </c>
      <c r="E520" t="s">
        <v>2127</v>
      </c>
      <c r="F520">
        <v>3</v>
      </c>
      <c r="G520" t="s">
        <v>6193</v>
      </c>
      <c r="H520">
        <v>9.51</v>
      </c>
      <c r="I520">
        <v>28.53</v>
      </c>
      <c r="J520" t="s">
        <v>1940</v>
      </c>
      <c r="K520" t="s">
        <v>1950</v>
      </c>
      <c r="L520" t="s">
        <v>6189</v>
      </c>
      <c r="M520">
        <v>0.5</v>
      </c>
      <c r="N520">
        <v>2019</v>
      </c>
      <c r="O520">
        <f>_xlfn.XLOOKUP(OrderData_1[[#This Row],[Coffee Type]],products!B:B,products!G:G)</f>
        <v>0.61814999999999998</v>
      </c>
    </row>
    <row r="521" spans="1:15" x14ac:dyDescent="0.25">
      <c r="A521" t="s">
        <v>1585</v>
      </c>
      <c r="B521" s="6">
        <v>44054</v>
      </c>
      <c r="C521" t="s">
        <v>1586</v>
      </c>
      <c r="D521" t="s">
        <v>96</v>
      </c>
      <c r="E521" t="s">
        <v>5420</v>
      </c>
      <c r="F521">
        <v>3</v>
      </c>
      <c r="G521" t="s">
        <v>6193</v>
      </c>
      <c r="H521">
        <v>9.51</v>
      </c>
      <c r="I521">
        <v>28.53</v>
      </c>
      <c r="J521" t="s">
        <v>1940</v>
      </c>
      <c r="K521" t="s">
        <v>1950</v>
      </c>
      <c r="L521" t="s">
        <v>6189</v>
      </c>
      <c r="M521">
        <v>0.5</v>
      </c>
      <c r="N521">
        <v>2020</v>
      </c>
      <c r="O521">
        <f>_xlfn.XLOOKUP(OrderData_1[[#This Row],[Coffee Type]],products!B:B,products!G:G)</f>
        <v>0.61814999999999998</v>
      </c>
    </row>
    <row r="522" spans="1:15" x14ac:dyDescent="0.25">
      <c r="A522" t="s">
        <v>1823</v>
      </c>
      <c r="B522" s="6">
        <v>44229</v>
      </c>
      <c r="C522" t="s">
        <v>1824</v>
      </c>
      <c r="D522" t="s">
        <v>32</v>
      </c>
      <c r="E522" t="s">
        <v>5935</v>
      </c>
      <c r="F522">
        <v>6</v>
      </c>
      <c r="G522" t="s">
        <v>6193</v>
      </c>
      <c r="H522">
        <v>4.76</v>
      </c>
      <c r="I522">
        <v>28.53</v>
      </c>
      <c r="J522" t="s">
        <v>1940</v>
      </c>
      <c r="K522" t="s">
        <v>1950</v>
      </c>
      <c r="L522" t="s">
        <v>6189</v>
      </c>
      <c r="M522">
        <v>0.2</v>
      </c>
      <c r="N522">
        <v>2021</v>
      </c>
      <c r="O522">
        <f>_xlfn.XLOOKUP(OrderData_1[[#This Row],[Coffee Type]],products!B:B,products!G:G)</f>
        <v>0.61814999999999998</v>
      </c>
    </row>
    <row r="523" spans="1:15" x14ac:dyDescent="0.25">
      <c r="A523" t="s">
        <v>1480</v>
      </c>
      <c r="B523" s="6">
        <v>44397</v>
      </c>
      <c r="C523" t="s">
        <v>1481</v>
      </c>
      <c r="D523" t="s">
        <v>32</v>
      </c>
      <c r="E523" t="s">
        <v>5202</v>
      </c>
      <c r="F523">
        <v>6</v>
      </c>
      <c r="G523" t="s">
        <v>6193</v>
      </c>
      <c r="H523">
        <v>4.76</v>
      </c>
      <c r="I523">
        <v>28.53</v>
      </c>
      <c r="J523" t="s">
        <v>1940</v>
      </c>
      <c r="K523" t="s">
        <v>1950</v>
      </c>
      <c r="L523" t="s">
        <v>6189</v>
      </c>
      <c r="M523">
        <v>0.2</v>
      </c>
      <c r="N523">
        <v>2021</v>
      </c>
      <c r="O523">
        <f>_xlfn.XLOOKUP(OrderData_1[[#This Row],[Coffee Type]],products!B:B,products!G:G)</f>
        <v>0.61814999999999998</v>
      </c>
    </row>
    <row r="524" spans="1:15" x14ac:dyDescent="0.25">
      <c r="A524" t="s">
        <v>1272</v>
      </c>
      <c r="B524" s="6">
        <v>44502</v>
      </c>
      <c r="C524" t="s">
        <v>1273</v>
      </c>
      <c r="D524" t="s">
        <v>96</v>
      </c>
      <c r="E524" t="s">
        <v>4764</v>
      </c>
      <c r="F524">
        <v>3</v>
      </c>
      <c r="G524" t="s">
        <v>6193</v>
      </c>
      <c r="H524">
        <v>9.51</v>
      </c>
      <c r="I524">
        <v>28.53</v>
      </c>
      <c r="J524" t="s">
        <v>2115</v>
      </c>
      <c r="K524" t="s">
        <v>1941</v>
      </c>
      <c r="L524" t="s">
        <v>6189</v>
      </c>
      <c r="M524">
        <v>0.5</v>
      </c>
      <c r="N524">
        <v>2021</v>
      </c>
      <c r="O524">
        <f>_xlfn.XLOOKUP(OrderData_1[[#This Row],[Coffee Type]],products!B:B,products!G:G)</f>
        <v>0.61814999999999998</v>
      </c>
    </row>
    <row r="525" spans="1:15" x14ac:dyDescent="0.25">
      <c r="A525" t="s">
        <v>1706</v>
      </c>
      <c r="B525" s="6">
        <v>44411</v>
      </c>
      <c r="C525" t="s">
        <v>1707</v>
      </c>
      <c r="D525" t="s">
        <v>96</v>
      </c>
      <c r="E525" t="s">
        <v>5698</v>
      </c>
      <c r="F525">
        <v>3</v>
      </c>
      <c r="G525" t="s">
        <v>6193</v>
      </c>
      <c r="H525">
        <v>9.51</v>
      </c>
      <c r="I525">
        <v>28.53</v>
      </c>
      <c r="J525" t="s">
        <v>1940</v>
      </c>
      <c r="K525" t="s">
        <v>1950</v>
      </c>
      <c r="L525" t="s">
        <v>6189</v>
      </c>
      <c r="M525">
        <v>0.5</v>
      </c>
      <c r="N525">
        <v>2021</v>
      </c>
      <c r="O525">
        <f>_xlfn.XLOOKUP(OrderData_1[[#This Row],[Coffee Type]],products!B:B,products!G:G)</f>
        <v>0.61814999999999998</v>
      </c>
    </row>
    <row r="526" spans="1:15" x14ac:dyDescent="0.25">
      <c r="A526" t="s">
        <v>1538</v>
      </c>
      <c r="B526" s="6">
        <v>43888</v>
      </c>
      <c r="C526" t="s">
        <v>1523</v>
      </c>
      <c r="D526" t="s">
        <v>543</v>
      </c>
      <c r="E526" t="s">
        <v>5325</v>
      </c>
      <c r="F526">
        <v>1</v>
      </c>
      <c r="G526" t="s">
        <v>6194</v>
      </c>
      <c r="H526">
        <v>27.94</v>
      </c>
      <c r="I526">
        <v>27.94</v>
      </c>
      <c r="J526" t="s">
        <v>1940</v>
      </c>
      <c r="K526" t="s">
        <v>1941</v>
      </c>
      <c r="L526" t="s">
        <v>6191</v>
      </c>
      <c r="M526">
        <v>2.5</v>
      </c>
      <c r="N526">
        <v>2020</v>
      </c>
      <c r="O526">
        <f>_xlfn.XLOOKUP(OrderData_1[[#This Row],[Coffee Type]],products!B:B,products!G:G)</f>
        <v>0.49004999999999999</v>
      </c>
    </row>
    <row r="527" spans="1:15" x14ac:dyDescent="0.25">
      <c r="A527" t="s">
        <v>1852</v>
      </c>
      <c r="B527" s="6">
        <v>44722</v>
      </c>
      <c r="C527" t="s">
        <v>1814</v>
      </c>
      <c r="D527" t="s">
        <v>543</v>
      </c>
      <c r="E527" t="s">
        <v>5911</v>
      </c>
      <c r="F527">
        <v>1</v>
      </c>
      <c r="G527" t="s">
        <v>6194</v>
      </c>
      <c r="H527">
        <v>27.94</v>
      </c>
      <c r="I527">
        <v>27.94</v>
      </c>
      <c r="J527" t="s">
        <v>1940</v>
      </c>
      <c r="K527" t="s">
        <v>1941</v>
      </c>
      <c r="L527" t="s">
        <v>6191</v>
      </c>
      <c r="M527">
        <v>2.5</v>
      </c>
      <c r="N527">
        <v>2022</v>
      </c>
      <c r="O527">
        <f>_xlfn.XLOOKUP(OrderData_1[[#This Row],[Coffee Type]],products!B:B,products!G:G)</f>
        <v>0.49004999999999999</v>
      </c>
    </row>
    <row r="528" spans="1:15" x14ac:dyDescent="0.25">
      <c r="A528" t="s">
        <v>1794</v>
      </c>
      <c r="B528" s="6">
        <v>43746</v>
      </c>
      <c r="C528" t="s">
        <v>1795</v>
      </c>
      <c r="D528" t="s">
        <v>543</v>
      </c>
      <c r="E528" t="s">
        <v>5876</v>
      </c>
      <c r="F528">
        <v>1</v>
      </c>
      <c r="G528" t="s">
        <v>6194</v>
      </c>
      <c r="H528">
        <v>27.94</v>
      </c>
      <c r="I528">
        <v>27.94</v>
      </c>
      <c r="J528" t="s">
        <v>1940</v>
      </c>
      <c r="K528" t="s">
        <v>1950</v>
      </c>
      <c r="L528" t="s">
        <v>6191</v>
      </c>
      <c r="M528">
        <v>2.5</v>
      </c>
      <c r="N528">
        <v>2019</v>
      </c>
      <c r="O528">
        <f>_xlfn.XLOOKUP(OrderData_1[[#This Row],[Coffee Type]],products!B:B,products!G:G)</f>
        <v>0.49004999999999999</v>
      </c>
    </row>
    <row r="529" spans="1:15" x14ac:dyDescent="0.25">
      <c r="A529" t="s">
        <v>1173</v>
      </c>
      <c r="B529" s="6">
        <v>43903</v>
      </c>
      <c r="C529" t="s">
        <v>1158</v>
      </c>
      <c r="D529" t="s">
        <v>543</v>
      </c>
      <c r="E529" t="s">
        <v>4546</v>
      </c>
      <c r="F529">
        <v>1</v>
      </c>
      <c r="G529" t="s">
        <v>6194</v>
      </c>
      <c r="H529">
        <v>27.94</v>
      </c>
      <c r="I529">
        <v>27.94</v>
      </c>
      <c r="J529" t="s">
        <v>2115</v>
      </c>
      <c r="K529" t="s">
        <v>1941</v>
      </c>
      <c r="L529" t="s">
        <v>6191</v>
      </c>
      <c r="M529">
        <v>2.5</v>
      </c>
      <c r="N529">
        <v>2020</v>
      </c>
      <c r="O529">
        <f>_xlfn.XLOOKUP(OrderData_1[[#This Row],[Coffee Type]],products!B:B,products!G:G)</f>
        <v>0.49004999999999999</v>
      </c>
    </row>
    <row r="530" spans="1:15" x14ac:dyDescent="0.25">
      <c r="A530" t="s">
        <v>541</v>
      </c>
      <c r="B530" s="6">
        <v>44676</v>
      </c>
      <c r="C530" t="s">
        <v>542</v>
      </c>
      <c r="D530" t="s">
        <v>543</v>
      </c>
      <c r="E530" t="s">
        <v>3121</v>
      </c>
      <c r="F530">
        <v>1</v>
      </c>
      <c r="G530" t="s">
        <v>6194</v>
      </c>
      <c r="H530">
        <v>27.94</v>
      </c>
      <c r="I530">
        <v>27.94</v>
      </c>
      <c r="J530" t="s">
        <v>1940</v>
      </c>
      <c r="K530" t="s">
        <v>1941</v>
      </c>
      <c r="L530" t="s">
        <v>6191</v>
      </c>
      <c r="M530">
        <v>2.5</v>
      </c>
      <c r="N530">
        <v>2022</v>
      </c>
      <c r="O530">
        <f>_xlfn.XLOOKUP(OrderData_1[[#This Row],[Coffee Type]],products!B:B,products!G:G)</f>
        <v>0.49004999999999999</v>
      </c>
    </row>
    <row r="531" spans="1:15" x14ac:dyDescent="0.25">
      <c r="A531" t="s">
        <v>617</v>
      </c>
      <c r="B531" s="6">
        <v>44057</v>
      </c>
      <c r="C531" t="s">
        <v>618</v>
      </c>
      <c r="D531" t="s">
        <v>22</v>
      </c>
      <c r="E531" t="s">
        <v>3283</v>
      </c>
      <c r="F531">
        <v>2</v>
      </c>
      <c r="G531" t="s">
        <v>6194</v>
      </c>
      <c r="H531">
        <v>13.75</v>
      </c>
      <c r="I531">
        <v>27.5</v>
      </c>
      <c r="J531" t="s">
        <v>1940</v>
      </c>
      <c r="K531" t="s">
        <v>1950</v>
      </c>
      <c r="L531" t="s">
        <v>6190</v>
      </c>
      <c r="M531">
        <v>1</v>
      </c>
      <c r="N531">
        <v>2020</v>
      </c>
      <c r="O531">
        <f>_xlfn.XLOOKUP(OrderData_1[[#This Row],[Coffee Type]],products!B:B,products!G:G)</f>
        <v>0.49004999999999999</v>
      </c>
    </row>
    <row r="532" spans="1:15" x14ac:dyDescent="0.25">
      <c r="A532" t="s">
        <v>1622</v>
      </c>
      <c r="B532" s="6">
        <v>44414</v>
      </c>
      <c r="C532" t="s">
        <v>1623</v>
      </c>
      <c r="D532" t="s">
        <v>22</v>
      </c>
      <c r="E532" t="s">
        <v>5506</v>
      </c>
      <c r="F532">
        <v>2</v>
      </c>
      <c r="G532" t="s">
        <v>6194</v>
      </c>
      <c r="H532">
        <v>13.75</v>
      </c>
      <c r="I532">
        <v>27.5</v>
      </c>
      <c r="J532" t="s">
        <v>1940</v>
      </c>
      <c r="K532" t="s">
        <v>1950</v>
      </c>
      <c r="L532" t="s">
        <v>6190</v>
      </c>
      <c r="M532">
        <v>1</v>
      </c>
      <c r="N532">
        <v>2021</v>
      </c>
      <c r="O532">
        <f>_xlfn.XLOOKUP(OrderData_1[[#This Row],[Coffee Type]],products!B:B,products!G:G)</f>
        <v>0.49004999999999999</v>
      </c>
    </row>
    <row r="533" spans="1:15" x14ac:dyDescent="0.25">
      <c r="A533" t="s">
        <v>935</v>
      </c>
      <c r="B533" s="6">
        <v>43730</v>
      </c>
      <c r="C533" t="s">
        <v>936</v>
      </c>
      <c r="D533" t="s">
        <v>22</v>
      </c>
      <c r="E533" t="s">
        <v>4000</v>
      </c>
      <c r="F533">
        <v>2</v>
      </c>
      <c r="G533" t="s">
        <v>6194</v>
      </c>
      <c r="H533">
        <v>13.75</v>
      </c>
      <c r="I533">
        <v>27.5</v>
      </c>
      <c r="J533" t="s">
        <v>1948</v>
      </c>
      <c r="K533" t="s">
        <v>1950</v>
      </c>
      <c r="L533" t="s">
        <v>6190</v>
      </c>
      <c r="M533">
        <v>1</v>
      </c>
      <c r="N533">
        <v>2019</v>
      </c>
      <c r="O533">
        <f>_xlfn.XLOOKUP(OrderData_1[[#This Row],[Coffee Type]],products!B:B,products!G:G)</f>
        <v>0.49004999999999999</v>
      </c>
    </row>
    <row r="534" spans="1:15" x14ac:dyDescent="0.25">
      <c r="A534" t="s">
        <v>20</v>
      </c>
      <c r="B534" s="6">
        <v>44392</v>
      </c>
      <c r="C534" t="s">
        <v>21</v>
      </c>
      <c r="D534" t="s">
        <v>22</v>
      </c>
      <c r="E534" t="s">
        <v>1962</v>
      </c>
      <c r="F534">
        <v>2</v>
      </c>
      <c r="G534" t="s">
        <v>6194</v>
      </c>
      <c r="H534">
        <v>13.75</v>
      </c>
      <c r="I534">
        <v>27.5</v>
      </c>
      <c r="J534" t="s">
        <v>1948</v>
      </c>
      <c r="K534" t="s">
        <v>1950</v>
      </c>
      <c r="L534" t="s">
        <v>6190</v>
      </c>
      <c r="M534">
        <v>1</v>
      </c>
      <c r="N534">
        <v>2021</v>
      </c>
      <c r="O534">
        <f>_xlfn.XLOOKUP(OrderData_1[[#This Row],[Coffee Type]],products!B:B,products!G:G)</f>
        <v>0.49004999999999999</v>
      </c>
    </row>
    <row r="535" spans="1:15" x14ac:dyDescent="0.25">
      <c r="A535" t="s">
        <v>1475</v>
      </c>
      <c r="B535" s="6">
        <v>43648</v>
      </c>
      <c r="C535" t="s">
        <v>1476</v>
      </c>
      <c r="D535" t="s">
        <v>22</v>
      </c>
      <c r="E535" t="s">
        <v>5190</v>
      </c>
      <c r="F535">
        <v>2</v>
      </c>
      <c r="G535" t="s">
        <v>6194</v>
      </c>
      <c r="H535">
        <v>13.75</v>
      </c>
      <c r="I535">
        <v>27.5</v>
      </c>
      <c r="J535" t="s">
        <v>1940</v>
      </c>
      <c r="K535" t="s">
        <v>1941</v>
      </c>
      <c r="L535" t="s">
        <v>6190</v>
      </c>
      <c r="M535">
        <v>1</v>
      </c>
      <c r="N535">
        <v>2019</v>
      </c>
      <c r="O535">
        <f>_xlfn.XLOOKUP(OrderData_1[[#This Row],[Coffee Type]],products!B:B,products!G:G)</f>
        <v>0.49004999999999999</v>
      </c>
    </row>
    <row r="536" spans="1:15" x14ac:dyDescent="0.25">
      <c r="A536" t="s">
        <v>334</v>
      </c>
      <c r="B536" s="6">
        <v>44024</v>
      </c>
      <c r="C536" t="s">
        <v>335</v>
      </c>
      <c r="D536" t="s">
        <v>22</v>
      </c>
      <c r="E536" t="s">
        <v>2620</v>
      </c>
      <c r="F536">
        <v>2</v>
      </c>
      <c r="G536" t="s">
        <v>6194</v>
      </c>
      <c r="H536">
        <v>13.75</v>
      </c>
      <c r="I536">
        <v>27.5</v>
      </c>
      <c r="J536" t="s">
        <v>1940</v>
      </c>
      <c r="K536" t="s">
        <v>1950</v>
      </c>
      <c r="L536" t="s">
        <v>6190</v>
      </c>
      <c r="M536">
        <v>1</v>
      </c>
      <c r="N536">
        <v>2020</v>
      </c>
      <c r="O536">
        <f>_xlfn.XLOOKUP(OrderData_1[[#This Row],[Coffee Type]],products!B:B,products!G:G)</f>
        <v>0.49004999999999999</v>
      </c>
    </row>
    <row r="537" spans="1:15" x14ac:dyDescent="0.25">
      <c r="A537" t="s">
        <v>1332</v>
      </c>
      <c r="B537" s="6">
        <v>44645</v>
      </c>
      <c r="C537" t="s">
        <v>1333</v>
      </c>
      <c r="D537" t="s">
        <v>23</v>
      </c>
      <c r="E537" t="s">
        <v>4899</v>
      </c>
      <c r="F537">
        <v>1</v>
      </c>
      <c r="G537" t="s">
        <v>6192</v>
      </c>
      <c r="H537">
        <v>27.48</v>
      </c>
      <c r="I537">
        <v>27.48</v>
      </c>
      <c r="J537" t="s">
        <v>2115</v>
      </c>
      <c r="K537" t="s">
        <v>1950</v>
      </c>
      <c r="L537" t="s">
        <v>6189</v>
      </c>
      <c r="M537">
        <v>2.5</v>
      </c>
      <c r="N537">
        <v>2022</v>
      </c>
      <c r="O537">
        <f>_xlfn.XLOOKUP(OrderData_1[[#This Row],[Coffee Type]],products!B:B,products!G:G)</f>
        <v>0.21509999999999996</v>
      </c>
    </row>
    <row r="538" spans="1:15" x14ac:dyDescent="0.25">
      <c r="A538" t="s">
        <v>1708</v>
      </c>
      <c r="B538" s="6">
        <v>44323</v>
      </c>
      <c r="C538" t="s">
        <v>1709</v>
      </c>
      <c r="D538" t="s">
        <v>23</v>
      </c>
      <c r="E538" t="s">
        <v>5702</v>
      </c>
      <c r="F538">
        <v>1</v>
      </c>
      <c r="G538" t="s">
        <v>6192</v>
      </c>
      <c r="H538">
        <v>27.48</v>
      </c>
      <c r="I538">
        <v>27.48</v>
      </c>
      <c r="J538" t="s">
        <v>1940</v>
      </c>
      <c r="K538" t="s">
        <v>1941</v>
      </c>
      <c r="L538" t="s">
        <v>6189</v>
      </c>
      <c r="M538">
        <v>2.5</v>
      </c>
      <c r="N538">
        <v>2021</v>
      </c>
      <c r="O538">
        <f>_xlfn.XLOOKUP(OrderData_1[[#This Row],[Coffee Type]],products!B:B,products!G:G)</f>
        <v>0.21509999999999996</v>
      </c>
    </row>
    <row r="539" spans="1:15" x14ac:dyDescent="0.25">
      <c r="A539" t="s">
        <v>1923</v>
      </c>
      <c r="B539" s="6">
        <v>43836</v>
      </c>
      <c r="C539" t="s">
        <v>1924</v>
      </c>
      <c r="D539" t="s">
        <v>23</v>
      </c>
      <c r="E539" t="s">
        <v>6167</v>
      </c>
      <c r="F539">
        <v>1</v>
      </c>
      <c r="G539" t="s">
        <v>6192</v>
      </c>
      <c r="H539">
        <v>27.48</v>
      </c>
      <c r="I539">
        <v>27.48</v>
      </c>
      <c r="J539" t="s">
        <v>1940</v>
      </c>
      <c r="K539" t="s">
        <v>1950</v>
      </c>
      <c r="L539" t="s">
        <v>6189</v>
      </c>
      <c r="M539">
        <v>2.5</v>
      </c>
      <c r="N539">
        <v>2020</v>
      </c>
      <c r="O539">
        <f>_xlfn.XLOOKUP(OrderData_1[[#This Row],[Coffee Type]],products!B:B,products!G:G)</f>
        <v>0.21509999999999996</v>
      </c>
    </row>
    <row r="540" spans="1:15" x14ac:dyDescent="0.25">
      <c r="A540" t="s">
        <v>548</v>
      </c>
      <c r="B540" s="6">
        <v>44156</v>
      </c>
      <c r="C540" t="s">
        <v>549</v>
      </c>
      <c r="D540" t="s">
        <v>23</v>
      </c>
      <c r="E540" t="s">
        <v>3135</v>
      </c>
      <c r="F540">
        <v>1</v>
      </c>
      <c r="G540" t="s">
        <v>6192</v>
      </c>
      <c r="H540">
        <v>27.48</v>
      </c>
      <c r="I540">
        <v>27.48</v>
      </c>
      <c r="J540" t="s">
        <v>1940</v>
      </c>
      <c r="K540" t="s">
        <v>1941</v>
      </c>
      <c r="L540" t="s">
        <v>6189</v>
      </c>
      <c r="M540">
        <v>2.5</v>
      </c>
      <c r="N540">
        <v>2020</v>
      </c>
      <c r="O540">
        <f>_xlfn.XLOOKUP(OrderData_1[[#This Row],[Coffee Type]],products!B:B,products!G:G)</f>
        <v>0.21509999999999996</v>
      </c>
    </row>
    <row r="541" spans="1:15" x14ac:dyDescent="0.25">
      <c r="A541" t="s">
        <v>78</v>
      </c>
      <c r="B541" s="6">
        <v>43516</v>
      </c>
      <c r="C541" t="s">
        <v>79</v>
      </c>
      <c r="D541" t="s">
        <v>80</v>
      </c>
      <c r="E541" t="s">
        <v>2066</v>
      </c>
      <c r="F541">
        <v>4</v>
      </c>
      <c r="G541" t="s">
        <v>6188</v>
      </c>
      <c r="H541">
        <v>6.75</v>
      </c>
      <c r="I541">
        <v>27</v>
      </c>
      <c r="J541" t="s">
        <v>1940</v>
      </c>
      <c r="K541" t="s">
        <v>1941</v>
      </c>
      <c r="L541" t="s">
        <v>6190</v>
      </c>
      <c r="M541">
        <v>0.5</v>
      </c>
      <c r="N541">
        <v>2019</v>
      </c>
      <c r="O541">
        <f>_xlfn.XLOOKUP(OrderData_1[[#This Row],[Coffee Type]],products!B:B,products!G:G)</f>
        <v>0.34964999999999996</v>
      </c>
    </row>
    <row r="542" spans="1:15" x14ac:dyDescent="0.25">
      <c r="A542" t="s">
        <v>725</v>
      </c>
      <c r="B542" s="6">
        <v>43860</v>
      </c>
      <c r="C542" t="s">
        <v>726</v>
      </c>
      <c r="D542" t="s">
        <v>80</v>
      </c>
      <c r="E542" t="s">
        <v>3534</v>
      </c>
      <c r="F542">
        <v>4</v>
      </c>
      <c r="G542" t="s">
        <v>6188</v>
      </c>
      <c r="H542">
        <v>6.75</v>
      </c>
      <c r="I542">
        <v>27</v>
      </c>
      <c r="J542" t="s">
        <v>1940</v>
      </c>
      <c r="K542" t="s">
        <v>1941</v>
      </c>
      <c r="L542" t="s">
        <v>6190</v>
      </c>
      <c r="M542">
        <v>0.5</v>
      </c>
      <c r="N542">
        <v>2020</v>
      </c>
      <c r="O542">
        <f>_xlfn.XLOOKUP(OrderData_1[[#This Row],[Coffee Type]],products!B:B,products!G:G)</f>
        <v>0.34964999999999996</v>
      </c>
    </row>
    <row r="543" spans="1:15" x14ac:dyDescent="0.25">
      <c r="A543" t="s">
        <v>1926</v>
      </c>
      <c r="B543" s="6">
        <v>43749</v>
      </c>
      <c r="C543" t="s">
        <v>1916</v>
      </c>
      <c r="D543" t="s">
        <v>80</v>
      </c>
      <c r="E543" t="s">
        <v>6171</v>
      </c>
      <c r="F543">
        <v>4</v>
      </c>
      <c r="G543" t="s">
        <v>6188</v>
      </c>
      <c r="H543">
        <v>6.75</v>
      </c>
      <c r="I543">
        <v>27</v>
      </c>
      <c r="J543" t="s">
        <v>1940</v>
      </c>
      <c r="K543" t="s">
        <v>1950</v>
      </c>
      <c r="L543" t="s">
        <v>6190</v>
      </c>
      <c r="M543">
        <v>0.5</v>
      </c>
      <c r="N543">
        <v>2019</v>
      </c>
      <c r="O543">
        <f>_xlfn.XLOOKUP(OrderData_1[[#This Row],[Coffee Type]],products!B:B,products!G:G)</f>
        <v>0.34964999999999996</v>
      </c>
    </row>
    <row r="544" spans="1:15" x14ac:dyDescent="0.25">
      <c r="A544" t="s">
        <v>261</v>
      </c>
      <c r="B544" s="6">
        <v>44041</v>
      </c>
      <c r="C544" t="s">
        <v>262</v>
      </c>
      <c r="D544" t="s">
        <v>80</v>
      </c>
      <c r="E544" t="s">
        <v>2452</v>
      </c>
      <c r="F544">
        <v>4</v>
      </c>
      <c r="G544" t="s">
        <v>6188</v>
      </c>
      <c r="H544">
        <v>6.75</v>
      </c>
      <c r="I544">
        <v>27</v>
      </c>
      <c r="J544" t="s">
        <v>1940</v>
      </c>
      <c r="K544" t="s">
        <v>1950</v>
      </c>
      <c r="L544" t="s">
        <v>6190</v>
      </c>
      <c r="M544">
        <v>0.5</v>
      </c>
      <c r="N544">
        <v>2020</v>
      </c>
      <c r="O544">
        <f>_xlfn.XLOOKUP(OrderData_1[[#This Row],[Coffee Type]],products!B:B,products!G:G)</f>
        <v>0.34964999999999996</v>
      </c>
    </row>
    <row r="545" spans="1:15" x14ac:dyDescent="0.25">
      <c r="A545" t="s">
        <v>1130</v>
      </c>
      <c r="B545" s="6">
        <v>43928</v>
      </c>
      <c r="C545" t="s">
        <v>1131</v>
      </c>
      <c r="D545" t="s">
        <v>80</v>
      </c>
      <c r="E545" t="s">
        <v>4452</v>
      </c>
      <c r="F545">
        <v>4</v>
      </c>
      <c r="G545" t="s">
        <v>6188</v>
      </c>
      <c r="H545">
        <v>6.75</v>
      </c>
      <c r="I545">
        <v>27</v>
      </c>
      <c r="J545" t="s">
        <v>1940</v>
      </c>
      <c r="K545" t="s">
        <v>1950</v>
      </c>
      <c r="L545" t="s">
        <v>6190</v>
      </c>
      <c r="M545">
        <v>0.5</v>
      </c>
      <c r="N545">
        <v>2020</v>
      </c>
      <c r="O545">
        <f>_xlfn.XLOOKUP(OrderData_1[[#This Row],[Coffee Type]],products!B:B,products!G:G)</f>
        <v>0.34964999999999996</v>
      </c>
    </row>
    <row r="546" spans="1:15" x14ac:dyDescent="0.25">
      <c r="A546" t="s">
        <v>1762</v>
      </c>
      <c r="B546" s="6">
        <v>44588</v>
      </c>
      <c r="C546" t="s">
        <v>1763</v>
      </c>
      <c r="D546" t="s">
        <v>80</v>
      </c>
      <c r="E546" t="s">
        <v>5811</v>
      </c>
      <c r="F546">
        <v>4</v>
      </c>
      <c r="G546" t="s">
        <v>6188</v>
      </c>
      <c r="H546">
        <v>6.75</v>
      </c>
      <c r="I546">
        <v>27</v>
      </c>
      <c r="J546" t="s">
        <v>1940</v>
      </c>
      <c r="K546" t="s">
        <v>1941</v>
      </c>
      <c r="L546" t="s">
        <v>6190</v>
      </c>
      <c r="M546">
        <v>0.5</v>
      </c>
      <c r="N546">
        <v>2022</v>
      </c>
      <c r="O546">
        <f>_xlfn.XLOOKUP(OrderData_1[[#This Row],[Coffee Type]],products!B:B,products!G:G)</f>
        <v>0.34964999999999996</v>
      </c>
    </row>
    <row r="547" spans="1:15" x14ac:dyDescent="0.25">
      <c r="A547" t="s">
        <v>818</v>
      </c>
      <c r="B547" s="6">
        <v>43502</v>
      </c>
      <c r="C547" t="s">
        <v>819</v>
      </c>
      <c r="D547" t="s">
        <v>192</v>
      </c>
      <c r="E547" t="s">
        <v>3736</v>
      </c>
      <c r="F547">
        <v>3</v>
      </c>
      <c r="G547" t="s">
        <v>6192</v>
      </c>
      <c r="H547">
        <v>8.9499999999999993</v>
      </c>
      <c r="I547">
        <v>26.85</v>
      </c>
      <c r="J547" t="s">
        <v>1940</v>
      </c>
      <c r="K547" t="s">
        <v>1941</v>
      </c>
      <c r="L547" t="s">
        <v>6191</v>
      </c>
      <c r="M547">
        <v>1</v>
      </c>
      <c r="N547">
        <v>2019</v>
      </c>
      <c r="O547">
        <f>_xlfn.XLOOKUP(OrderData_1[[#This Row],[Coffee Type]],products!B:B,products!G:G)</f>
        <v>0.21509999999999996</v>
      </c>
    </row>
    <row r="548" spans="1:15" x14ac:dyDescent="0.25">
      <c r="A548" t="s">
        <v>1813</v>
      </c>
      <c r="B548" s="6">
        <v>44557</v>
      </c>
      <c r="C548" t="s">
        <v>1814</v>
      </c>
      <c r="D548" t="s">
        <v>192</v>
      </c>
      <c r="E548" t="s">
        <v>5911</v>
      </c>
      <c r="F548">
        <v>3</v>
      </c>
      <c r="G548" t="s">
        <v>6192</v>
      </c>
      <c r="H548">
        <v>8.9499999999999993</v>
      </c>
      <c r="I548">
        <v>26.85</v>
      </c>
      <c r="J548" t="s">
        <v>1940</v>
      </c>
      <c r="K548" t="s">
        <v>1941</v>
      </c>
      <c r="L548" t="s">
        <v>6191</v>
      </c>
      <c r="M548">
        <v>1</v>
      </c>
      <c r="N548">
        <v>2021</v>
      </c>
      <c r="O548">
        <f>_xlfn.XLOOKUP(OrderData_1[[#This Row],[Coffee Type]],products!B:B,products!G:G)</f>
        <v>0.21509999999999996</v>
      </c>
    </row>
    <row r="549" spans="1:15" x14ac:dyDescent="0.25">
      <c r="A549" t="s">
        <v>268</v>
      </c>
      <c r="B549" s="6">
        <v>43642</v>
      </c>
      <c r="C549" t="s">
        <v>269</v>
      </c>
      <c r="D549" t="s">
        <v>159</v>
      </c>
      <c r="E549" t="s">
        <v>2464</v>
      </c>
      <c r="F549">
        <v>5</v>
      </c>
      <c r="G549" t="s">
        <v>6192</v>
      </c>
      <c r="H549">
        <v>5.37</v>
      </c>
      <c r="I549">
        <v>26.85</v>
      </c>
      <c r="J549" t="s">
        <v>1940</v>
      </c>
      <c r="K549" t="s">
        <v>1950</v>
      </c>
      <c r="L549" t="s">
        <v>6191</v>
      </c>
      <c r="M549">
        <v>0.5</v>
      </c>
      <c r="N549">
        <v>2019</v>
      </c>
      <c r="O549">
        <f>_xlfn.XLOOKUP(OrderData_1[[#This Row],[Coffee Type]],products!B:B,products!G:G)</f>
        <v>0.21509999999999996</v>
      </c>
    </row>
    <row r="550" spans="1:15" x14ac:dyDescent="0.25">
      <c r="A550" t="s">
        <v>1604</v>
      </c>
      <c r="B550" s="6">
        <v>44144</v>
      </c>
      <c r="C550" t="s">
        <v>1605</v>
      </c>
      <c r="D550" t="s">
        <v>159</v>
      </c>
      <c r="E550" t="s">
        <v>5467</v>
      </c>
      <c r="F550">
        <v>5</v>
      </c>
      <c r="G550" t="s">
        <v>6192</v>
      </c>
      <c r="H550">
        <v>5.37</v>
      </c>
      <c r="I550">
        <v>26.85</v>
      </c>
      <c r="J550" t="s">
        <v>1940</v>
      </c>
      <c r="K550" t="s">
        <v>1950</v>
      </c>
      <c r="L550" t="s">
        <v>6191</v>
      </c>
      <c r="M550">
        <v>0.5</v>
      </c>
      <c r="N550">
        <v>2020</v>
      </c>
      <c r="O550">
        <f>_xlfn.XLOOKUP(OrderData_1[[#This Row],[Coffee Type]],products!B:B,products!G:G)</f>
        <v>0.21509999999999996</v>
      </c>
    </row>
    <row r="551" spans="1:15" x14ac:dyDescent="0.25">
      <c r="A551" t="s">
        <v>1071</v>
      </c>
      <c r="B551" s="6">
        <v>44488</v>
      </c>
      <c r="C551" t="s">
        <v>1072</v>
      </c>
      <c r="D551" t="s">
        <v>159</v>
      </c>
      <c r="E551" t="s">
        <v>4324</v>
      </c>
      <c r="F551">
        <v>5</v>
      </c>
      <c r="G551" t="s">
        <v>6192</v>
      </c>
      <c r="H551">
        <v>5.37</v>
      </c>
      <c r="I551">
        <v>26.85</v>
      </c>
      <c r="J551" t="s">
        <v>1940</v>
      </c>
      <c r="K551" t="s">
        <v>1950</v>
      </c>
      <c r="L551" t="s">
        <v>6191</v>
      </c>
      <c r="M551">
        <v>0.5</v>
      </c>
      <c r="N551">
        <v>2021</v>
      </c>
      <c r="O551">
        <f>_xlfn.XLOOKUP(OrderData_1[[#This Row],[Coffee Type]],products!B:B,products!G:G)</f>
        <v>0.21509999999999996</v>
      </c>
    </row>
    <row r="552" spans="1:15" x14ac:dyDescent="0.25">
      <c r="A552" t="s">
        <v>157</v>
      </c>
      <c r="B552" s="6">
        <v>43521</v>
      </c>
      <c r="C552" t="s">
        <v>158</v>
      </c>
      <c r="D552" t="s">
        <v>159</v>
      </c>
      <c r="E552" t="s">
        <v>2238</v>
      </c>
      <c r="F552">
        <v>5</v>
      </c>
      <c r="G552" t="s">
        <v>6192</v>
      </c>
      <c r="H552">
        <v>5.37</v>
      </c>
      <c r="I552">
        <v>26.85</v>
      </c>
      <c r="J552" t="s">
        <v>2115</v>
      </c>
      <c r="K552" t="s">
        <v>1941</v>
      </c>
      <c r="L552" t="s">
        <v>6191</v>
      </c>
      <c r="M552">
        <v>0.5</v>
      </c>
      <c r="N552">
        <v>2019</v>
      </c>
      <c r="O552">
        <f>_xlfn.XLOOKUP(OrderData_1[[#This Row],[Coffee Type]],products!B:B,products!G:G)</f>
        <v>0.21509999999999996</v>
      </c>
    </row>
    <row r="553" spans="1:15" x14ac:dyDescent="0.25">
      <c r="A553" t="s">
        <v>372</v>
      </c>
      <c r="B553" s="6">
        <v>44270</v>
      </c>
      <c r="C553" t="s">
        <v>373</v>
      </c>
      <c r="D553" t="s">
        <v>159</v>
      </c>
      <c r="E553" t="s">
        <v>2709</v>
      </c>
      <c r="F553">
        <v>5</v>
      </c>
      <c r="G553" t="s">
        <v>6192</v>
      </c>
      <c r="H553">
        <v>5.37</v>
      </c>
      <c r="I553">
        <v>26.85</v>
      </c>
      <c r="J553" t="s">
        <v>1940</v>
      </c>
      <c r="K553" t="s">
        <v>1941</v>
      </c>
      <c r="L553" t="s">
        <v>6191</v>
      </c>
      <c r="M553">
        <v>0.5</v>
      </c>
      <c r="N553">
        <v>2021</v>
      </c>
      <c r="O553">
        <f>_xlfn.XLOOKUP(OrderData_1[[#This Row],[Coffee Type]],products!B:B,products!G:G)</f>
        <v>0.21509999999999996</v>
      </c>
    </row>
    <row r="554" spans="1:15" x14ac:dyDescent="0.25">
      <c r="A554" t="s">
        <v>1530</v>
      </c>
      <c r="B554" s="6">
        <v>43897</v>
      </c>
      <c r="C554" t="s">
        <v>1531</v>
      </c>
      <c r="D554" t="s">
        <v>267</v>
      </c>
      <c r="E554" t="s">
        <v>5308</v>
      </c>
      <c r="F554">
        <v>6</v>
      </c>
      <c r="G554" t="s">
        <v>6194</v>
      </c>
      <c r="H554">
        <v>4.46</v>
      </c>
      <c r="I554">
        <v>26.73</v>
      </c>
      <c r="J554" t="s">
        <v>1948</v>
      </c>
      <c r="K554" t="s">
        <v>1950</v>
      </c>
      <c r="L554" t="s">
        <v>6189</v>
      </c>
      <c r="M554">
        <v>0.2</v>
      </c>
      <c r="N554">
        <v>2020</v>
      </c>
      <c r="O554">
        <f>_xlfn.XLOOKUP(OrderData_1[[#This Row],[Coffee Type]],products!B:B,products!G:G)</f>
        <v>0.49004999999999999</v>
      </c>
    </row>
    <row r="555" spans="1:15" x14ac:dyDescent="0.25">
      <c r="A555" t="s">
        <v>961</v>
      </c>
      <c r="B555" s="6">
        <v>44274</v>
      </c>
      <c r="C555" t="s">
        <v>962</v>
      </c>
      <c r="D555" t="s">
        <v>267</v>
      </c>
      <c r="E555" t="s">
        <v>4056</v>
      </c>
      <c r="F555">
        <v>6</v>
      </c>
      <c r="G555" t="s">
        <v>6194</v>
      </c>
      <c r="H555">
        <v>4.46</v>
      </c>
      <c r="I555">
        <v>26.73</v>
      </c>
      <c r="J555" t="s">
        <v>1940</v>
      </c>
      <c r="K555" t="s">
        <v>1941</v>
      </c>
      <c r="L555" t="s">
        <v>6189</v>
      </c>
      <c r="M555">
        <v>0.2</v>
      </c>
      <c r="N555">
        <v>2021</v>
      </c>
      <c r="O555">
        <f>_xlfn.XLOOKUP(OrderData_1[[#This Row],[Coffee Type]],products!B:B,products!G:G)</f>
        <v>0.49004999999999999</v>
      </c>
    </row>
    <row r="556" spans="1:15" x14ac:dyDescent="0.25">
      <c r="A556" t="s">
        <v>623</v>
      </c>
      <c r="B556" s="6">
        <v>43872</v>
      </c>
      <c r="C556" t="s">
        <v>624</v>
      </c>
      <c r="D556" t="s">
        <v>267</v>
      </c>
      <c r="E556" t="s">
        <v>3294</v>
      </c>
      <c r="F556">
        <v>6</v>
      </c>
      <c r="G556" t="s">
        <v>6194</v>
      </c>
      <c r="H556">
        <v>4.46</v>
      </c>
      <c r="I556">
        <v>26.73</v>
      </c>
      <c r="J556" t="s">
        <v>1940</v>
      </c>
      <c r="K556" t="s">
        <v>1941</v>
      </c>
      <c r="L556" t="s">
        <v>6189</v>
      </c>
      <c r="M556">
        <v>0.2</v>
      </c>
      <c r="N556">
        <v>2020</v>
      </c>
      <c r="O556">
        <f>_xlfn.XLOOKUP(OrderData_1[[#This Row],[Coffee Type]],products!B:B,products!G:G)</f>
        <v>0.49004999999999999</v>
      </c>
    </row>
    <row r="557" spans="1:15" x14ac:dyDescent="0.25">
      <c r="A557" t="s">
        <v>1240</v>
      </c>
      <c r="B557" s="6">
        <v>44680</v>
      </c>
      <c r="C557" t="s">
        <v>1241</v>
      </c>
      <c r="D557" t="s">
        <v>267</v>
      </c>
      <c r="E557" t="s">
        <v>4685</v>
      </c>
      <c r="F557">
        <v>6</v>
      </c>
      <c r="G557" t="s">
        <v>6194</v>
      </c>
      <c r="H557">
        <v>4.46</v>
      </c>
      <c r="I557">
        <v>26.73</v>
      </c>
      <c r="J557" t="s">
        <v>1948</v>
      </c>
      <c r="K557" t="s">
        <v>1941</v>
      </c>
      <c r="L557" t="s">
        <v>6189</v>
      </c>
      <c r="M557">
        <v>0.2</v>
      </c>
      <c r="N557">
        <v>2022</v>
      </c>
      <c r="O557">
        <f>_xlfn.XLOOKUP(OrderData_1[[#This Row],[Coffee Type]],products!B:B,products!G:G)</f>
        <v>0.49004999999999999</v>
      </c>
    </row>
    <row r="558" spans="1:15" x14ac:dyDescent="0.25">
      <c r="A558" t="s">
        <v>859</v>
      </c>
      <c r="B558" s="6">
        <v>44431</v>
      </c>
      <c r="C558" t="s">
        <v>860</v>
      </c>
      <c r="D558" t="s">
        <v>189</v>
      </c>
      <c r="E558" t="s">
        <v>3826</v>
      </c>
      <c r="F558">
        <v>3</v>
      </c>
      <c r="G558" t="s">
        <v>6194</v>
      </c>
      <c r="H558">
        <v>8.91</v>
      </c>
      <c r="I558">
        <v>26.73</v>
      </c>
      <c r="J558" t="s">
        <v>1940</v>
      </c>
      <c r="K558" t="s">
        <v>1941</v>
      </c>
      <c r="L558" t="s">
        <v>6189</v>
      </c>
      <c r="M558">
        <v>0.5</v>
      </c>
      <c r="N558">
        <v>2021</v>
      </c>
      <c r="O558">
        <f>_xlfn.XLOOKUP(OrderData_1[[#This Row],[Coffee Type]],products!B:B,products!G:G)</f>
        <v>0.49004999999999999</v>
      </c>
    </row>
    <row r="559" spans="1:15" x14ac:dyDescent="0.25">
      <c r="A559" t="s">
        <v>153</v>
      </c>
      <c r="B559" s="6">
        <v>44537</v>
      </c>
      <c r="C559" t="s">
        <v>154</v>
      </c>
      <c r="D559" t="s">
        <v>91</v>
      </c>
      <c r="E559" t="s">
        <v>2229</v>
      </c>
      <c r="F559">
        <v>3</v>
      </c>
      <c r="G559" t="s">
        <v>6193</v>
      </c>
      <c r="H559">
        <v>8.73</v>
      </c>
      <c r="I559">
        <v>26.19</v>
      </c>
      <c r="J559" t="s">
        <v>1940</v>
      </c>
      <c r="K559" t="s">
        <v>1941</v>
      </c>
      <c r="L559" t="s">
        <v>6190</v>
      </c>
      <c r="M559">
        <v>0.5</v>
      </c>
      <c r="N559">
        <v>2021</v>
      </c>
      <c r="O559">
        <f>_xlfn.XLOOKUP(OrderData_1[[#This Row],[Coffee Type]],products!B:B,products!G:G)</f>
        <v>0.61814999999999998</v>
      </c>
    </row>
    <row r="560" spans="1:15" x14ac:dyDescent="0.25">
      <c r="A560" t="s">
        <v>963</v>
      </c>
      <c r="B560" s="6">
        <v>43962</v>
      </c>
      <c r="C560" t="s">
        <v>964</v>
      </c>
      <c r="D560" t="s">
        <v>90</v>
      </c>
      <c r="E560" t="s">
        <v>4060</v>
      </c>
      <c r="F560">
        <v>6</v>
      </c>
      <c r="G560" t="s">
        <v>6193</v>
      </c>
      <c r="H560">
        <v>4.3600000000000003</v>
      </c>
      <c r="I560">
        <v>26.19</v>
      </c>
      <c r="J560" t="s">
        <v>1940</v>
      </c>
      <c r="K560" t="s">
        <v>1950</v>
      </c>
      <c r="L560" t="s">
        <v>6190</v>
      </c>
      <c r="M560">
        <v>0.2</v>
      </c>
      <c r="N560">
        <v>2020</v>
      </c>
      <c r="O560">
        <f>_xlfn.XLOOKUP(OrderData_1[[#This Row],[Coffee Type]],products!B:B,products!G:G)</f>
        <v>0.61814999999999998</v>
      </c>
    </row>
    <row r="561" spans="1:15" x14ac:dyDescent="0.25">
      <c r="A561" t="s">
        <v>1025</v>
      </c>
      <c r="B561" s="6">
        <v>44555</v>
      </c>
      <c r="C561" t="s">
        <v>1026</v>
      </c>
      <c r="D561" t="s">
        <v>90</v>
      </c>
      <c r="E561" t="s">
        <v>4221</v>
      </c>
      <c r="F561">
        <v>6</v>
      </c>
      <c r="G561" t="s">
        <v>6193</v>
      </c>
      <c r="H561">
        <v>4.3600000000000003</v>
      </c>
      <c r="I561">
        <v>26.19</v>
      </c>
      <c r="J561" t="s">
        <v>1940</v>
      </c>
      <c r="K561" t="s">
        <v>1941</v>
      </c>
      <c r="L561" t="s">
        <v>6190</v>
      </c>
      <c r="M561">
        <v>0.2</v>
      </c>
      <c r="N561">
        <v>2021</v>
      </c>
      <c r="O561">
        <f>_xlfn.XLOOKUP(OrderData_1[[#This Row],[Coffee Type]],products!B:B,products!G:G)</f>
        <v>0.61814999999999998</v>
      </c>
    </row>
    <row r="562" spans="1:15" x14ac:dyDescent="0.25">
      <c r="A562" t="s">
        <v>645</v>
      </c>
      <c r="B562" s="6">
        <v>43864</v>
      </c>
      <c r="C562" t="s">
        <v>646</v>
      </c>
      <c r="D562" t="s">
        <v>90</v>
      </c>
      <c r="E562" t="s">
        <v>3343</v>
      </c>
      <c r="F562">
        <v>6</v>
      </c>
      <c r="G562" t="s">
        <v>6193</v>
      </c>
      <c r="H562">
        <v>4.3600000000000003</v>
      </c>
      <c r="I562">
        <v>26.19</v>
      </c>
      <c r="J562" t="s">
        <v>1940</v>
      </c>
      <c r="K562" t="s">
        <v>1941</v>
      </c>
      <c r="L562" t="s">
        <v>6190</v>
      </c>
      <c r="M562">
        <v>0.2</v>
      </c>
      <c r="N562">
        <v>2020</v>
      </c>
      <c r="O562">
        <f>_xlfn.XLOOKUP(OrderData_1[[#This Row],[Coffee Type]],products!B:B,products!G:G)</f>
        <v>0.61814999999999998</v>
      </c>
    </row>
    <row r="563" spans="1:15" x14ac:dyDescent="0.25">
      <c r="A563" t="s">
        <v>292</v>
      </c>
      <c r="B563" s="6">
        <v>43608</v>
      </c>
      <c r="C563" t="s">
        <v>293</v>
      </c>
      <c r="D563" t="s">
        <v>91</v>
      </c>
      <c r="E563" t="s">
        <v>2530</v>
      </c>
      <c r="F563">
        <v>3</v>
      </c>
      <c r="G563" t="s">
        <v>6193</v>
      </c>
      <c r="H563">
        <v>8.73</v>
      </c>
      <c r="I563">
        <v>26.19</v>
      </c>
      <c r="J563" t="s">
        <v>1948</v>
      </c>
      <c r="K563" t="s">
        <v>1941</v>
      </c>
      <c r="L563" t="s">
        <v>6190</v>
      </c>
      <c r="M563">
        <v>0.5</v>
      </c>
      <c r="N563">
        <v>2019</v>
      </c>
      <c r="O563">
        <f>_xlfn.XLOOKUP(OrderData_1[[#This Row],[Coffee Type]],products!B:B,products!G:G)</f>
        <v>0.61814999999999998</v>
      </c>
    </row>
    <row r="564" spans="1:15" x14ac:dyDescent="0.25">
      <c r="A564" t="s">
        <v>1008</v>
      </c>
      <c r="B564" s="6">
        <v>44609</v>
      </c>
      <c r="C564" t="s">
        <v>1009</v>
      </c>
      <c r="D564" t="s">
        <v>90</v>
      </c>
      <c r="E564" t="s">
        <v>4179</v>
      </c>
      <c r="F564">
        <v>6</v>
      </c>
      <c r="G564" t="s">
        <v>6193</v>
      </c>
      <c r="H564">
        <v>4.3600000000000003</v>
      </c>
      <c r="I564">
        <v>26.19</v>
      </c>
      <c r="J564" t="s">
        <v>1940</v>
      </c>
      <c r="K564" t="s">
        <v>1950</v>
      </c>
      <c r="L564" t="s">
        <v>6190</v>
      </c>
      <c r="M564">
        <v>0.2</v>
      </c>
      <c r="N564">
        <v>2022</v>
      </c>
      <c r="O564">
        <f>_xlfn.XLOOKUP(OrderData_1[[#This Row],[Coffee Type]],products!B:B,products!G:G)</f>
        <v>0.61814999999999998</v>
      </c>
    </row>
    <row r="565" spans="1:15" x14ac:dyDescent="0.25">
      <c r="A565" t="s">
        <v>1203</v>
      </c>
      <c r="B565" s="6">
        <v>44147</v>
      </c>
      <c r="C565" t="s">
        <v>1204</v>
      </c>
      <c r="D565" t="s">
        <v>90</v>
      </c>
      <c r="E565" t="s">
        <v>4606</v>
      </c>
      <c r="F565">
        <v>6</v>
      </c>
      <c r="G565" t="s">
        <v>6193</v>
      </c>
      <c r="H565">
        <v>4.3600000000000003</v>
      </c>
      <c r="I565">
        <v>26.19</v>
      </c>
      <c r="J565" t="s">
        <v>1940</v>
      </c>
      <c r="K565" t="s">
        <v>1941</v>
      </c>
      <c r="L565" t="s">
        <v>6190</v>
      </c>
      <c r="M565">
        <v>0.2</v>
      </c>
      <c r="N565">
        <v>2020</v>
      </c>
      <c r="O565">
        <f>_xlfn.XLOOKUP(OrderData_1[[#This Row],[Coffee Type]],products!B:B,products!G:G)</f>
        <v>0.61814999999999998</v>
      </c>
    </row>
    <row r="566" spans="1:15" x14ac:dyDescent="0.25">
      <c r="A566" t="s">
        <v>1010</v>
      </c>
      <c r="B566" s="6">
        <v>44184</v>
      </c>
      <c r="C566" t="s">
        <v>1011</v>
      </c>
      <c r="D566" t="s">
        <v>19</v>
      </c>
      <c r="E566" t="s">
        <v>4184</v>
      </c>
      <c r="F566">
        <v>2</v>
      </c>
      <c r="G566" t="s">
        <v>6188</v>
      </c>
      <c r="H566">
        <v>12.95</v>
      </c>
      <c r="I566">
        <v>25.9</v>
      </c>
      <c r="J566" t="s">
        <v>1940</v>
      </c>
      <c r="K566" t="s">
        <v>1941</v>
      </c>
      <c r="L566" t="s">
        <v>6189</v>
      </c>
      <c r="M566">
        <v>1</v>
      </c>
      <c r="N566">
        <v>2020</v>
      </c>
      <c r="O566">
        <f>_xlfn.XLOOKUP(OrderData_1[[#This Row],[Coffee Type]],products!B:B,products!G:G)</f>
        <v>0.34964999999999996</v>
      </c>
    </row>
    <row r="567" spans="1:15" x14ac:dyDescent="0.25">
      <c r="A567" t="s">
        <v>955</v>
      </c>
      <c r="B567" s="6">
        <v>44603</v>
      </c>
      <c r="C567" t="s">
        <v>956</v>
      </c>
      <c r="D567" t="s">
        <v>19</v>
      </c>
      <c r="E567" t="s">
        <v>4044</v>
      </c>
      <c r="F567">
        <v>2</v>
      </c>
      <c r="G567" t="s">
        <v>6188</v>
      </c>
      <c r="H567">
        <v>12.95</v>
      </c>
      <c r="I567">
        <v>25.9</v>
      </c>
      <c r="J567" t="s">
        <v>1940</v>
      </c>
      <c r="K567" t="s">
        <v>1950</v>
      </c>
      <c r="L567" t="s">
        <v>6189</v>
      </c>
      <c r="M567">
        <v>1</v>
      </c>
      <c r="N567">
        <v>2022</v>
      </c>
      <c r="O567">
        <f>_xlfn.XLOOKUP(OrderData_1[[#This Row],[Coffee Type]],products!B:B,products!G:G)</f>
        <v>0.34964999999999996</v>
      </c>
    </row>
    <row r="568" spans="1:15" x14ac:dyDescent="0.25">
      <c r="A568" t="s">
        <v>1387</v>
      </c>
      <c r="B568" s="6">
        <v>43540</v>
      </c>
      <c r="C568" t="s">
        <v>1388</v>
      </c>
      <c r="D568" t="s">
        <v>26</v>
      </c>
      <c r="E568" t="s">
        <v>5007</v>
      </c>
      <c r="F568">
        <v>2</v>
      </c>
      <c r="G568" t="s">
        <v>6193</v>
      </c>
      <c r="H568">
        <v>12.95</v>
      </c>
      <c r="I568">
        <v>25.9</v>
      </c>
      <c r="J568" t="s">
        <v>1948</v>
      </c>
      <c r="K568" t="s">
        <v>1950</v>
      </c>
      <c r="L568" t="s">
        <v>6191</v>
      </c>
      <c r="M568">
        <v>1</v>
      </c>
      <c r="N568">
        <v>2019</v>
      </c>
      <c r="O568">
        <f>_xlfn.XLOOKUP(OrderData_1[[#This Row],[Coffee Type]],products!B:B,products!G:G)</f>
        <v>0.61814999999999998</v>
      </c>
    </row>
    <row r="569" spans="1:15" x14ac:dyDescent="0.25">
      <c r="A569" t="s">
        <v>396</v>
      </c>
      <c r="B569" s="6">
        <v>43746</v>
      </c>
      <c r="C569" t="s">
        <v>397</v>
      </c>
      <c r="D569" t="s">
        <v>19</v>
      </c>
      <c r="E569" t="s">
        <v>2762</v>
      </c>
      <c r="F569">
        <v>2</v>
      </c>
      <c r="G569" t="s">
        <v>6188</v>
      </c>
      <c r="H569">
        <v>12.95</v>
      </c>
      <c r="I569">
        <v>25.9</v>
      </c>
      <c r="J569" t="s">
        <v>1940</v>
      </c>
      <c r="K569" t="s">
        <v>1950</v>
      </c>
      <c r="L569" t="s">
        <v>6189</v>
      </c>
      <c r="M569">
        <v>1</v>
      </c>
      <c r="N569">
        <v>2019</v>
      </c>
      <c r="O569">
        <f>_xlfn.XLOOKUP(OrderData_1[[#This Row],[Coffee Type]],products!B:B,products!G:G)</f>
        <v>0.34964999999999996</v>
      </c>
    </row>
    <row r="570" spans="1:15" x14ac:dyDescent="0.25">
      <c r="A570" t="s">
        <v>1444</v>
      </c>
      <c r="B570" s="6">
        <v>43508</v>
      </c>
      <c r="C570" t="s">
        <v>1445</v>
      </c>
      <c r="D570" t="s">
        <v>26</v>
      </c>
      <c r="E570" t="s">
        <v>5122</v>
      </c>
      <c r="F570">
        <v>2</v>
      </c>
      <c r="G570" t="s">
        <v>6193</v>
      </c>
      <c r="H570">
        <v>12.95</v>
      </c>
      <c r="I570">
        <v>25.9</v>
      </c>
      <c r="J570" t="s">
        <v>1948</v>
      </c>
      <c r="K570" t="s">
        <v>1941</v>
      </c>
      <c r="L570" t="s">
        <v>6191</v>
      </c>
      <c r="M570">
        <v>1</v>
      </c>
      <c r="N570">
        <v>2019</v>
      </c>
      <c r="O570">
        <f>_xlfn.XLOOKUP(OrderData_1[[#This Row],[Coffee Type]],products!B:B,products!G:G)</f>
        <v>0.61814999999999998</v>
      </c>
    </row>
    <row r="571" spans="1:15" x14ac:dyDescent="0.25">
      <c r="A571" t="s">
        <v>1370</v>
      </c>
      <c r="B571" s="6">
        <v>43830</v>
      </c>
      <c r="C571" t="s">
        <v>1357</v>
      </c>
      <c r="D571" t="s">
        <v>26</v>
      </c>
      <c r="E571" t="s">
        <v>4974</v>
      </c>
      <c r="F571">
        <v>2</v>
      </c>
      <c r="G571" t="s">
        <v>6193</v>
      </c>
      <c r="H571">
        <v>12.95</v>
      </c>
      <c r="I571">
        <v>25.9</v>
      </c>
      <c r="J571" t="s">
        <v>1948</v>
      </c>
      <c r="K571" t="s">
        <v>1950</v>
      </c>
      <c r="L571" t="s">
        <v>6191</v>
      </c>
      <c r="M571">
        <v>1</v>
      </c>
      <c r="N571">
        <v>2019</v>
      </c>
      <c r="O571">
        <f>_xlfn.XLOOKUP(OrderData_1[[#This Row],[Coffee Type]],products!B:B,products!G:G)</f>
        <v>0.61814999999999998</v>
      </c>
    </row>
    <row r="572" spans="1:15" x14ac:dyDescent="0.25">
      <c r="A572" t="s">
        <v>1702</v>
      </c>
      <c r="B572" s="6">
        <v>43680</v>
      </c>
      <c r="C572" t="s">
        <v>1703</v>
      </c>
      <c r="D572" t="s">
        <v>19</v>
      </c>
      <c r="E572" t="s">
        <v>5685</v>
      </c>
      <c r="F572">
        <v>2</v>
      </c>
      <c r="G572" t="s">
        <v>6188</v>
      </c>
      <c r="H572">
        <v>12.95</v>
      </c>
      <c r="I572">
        <v>25.9</v>
      </c>
      <c r="J572" t="s">
        <v>1940</v>
      </c>
      <c r="K572" t="s">
        <v>1950</v>
      </c>
      <c r="L572" t="s">
        <v>6189</v>
      </c>
      <c r="M572">
        <v>1</v>
      </c>
      <c r="N572">
        <v>2019</v>
      </c>
      <c r="O572">
        <f>_xlfn.XLOOKUP(OrderData_1[[#This Row],[Coffee Type]],products!B:B,products!G:G)</f>
        <v>0.34964999999999996</v>
      </c>
    </row>
    <row r="573" spans="1:15" x14ac:dyDescent="0.25">
      <c r="A573" t="s">
        <v>575</v>
      </c>
      <c r="B573" s="6">
        <v>43985</v>
      </c>
      <c r="C573" t="s">
        <v>576</v>
      </c>
      <c r="D573" t="s">
        <v>184</v>
      </c>
      <c r="E573" t="s">
        <v>3198</v>
      </c>
      <c r="F573">
        <v>1</v>
      </c>
      <c r="G573" t="s">
        <v>6188</v>
      </c>
      <c r="H573">
        <v>25.88</v>
      </c>
      <c r="I573">
        <v>25.88</v>
      </c>
      <c r="J573" t="s">
        <v>1940</v>
      </c>
      <c r="K573" t="s">
        <v>1950</v>
      </c>
      <c r="L573" t="s">
        <v>6190</v>
      </c>
      <c r="M573">
        <v>2.5</v>
      </c>
      <c r="N573">
        <v>2020</v>
      </c>
      <c r="O573">
        <f>_xlfn.XLOOKUP(OrderData_1[[#This Row],[Coffee Type]],products!B:B,products!G:G)</f>
        <v>0.34964999999999996</v>
      </c>
    </row>
    <row r="574" spans="1:15" x14ac:dyDescent="0.25">
      <c r="A574" t="s">
        <v>1675</v>
      </c>
      <c r="B574" s="6">
        <v>44707</v>
      </c>
      <c r="C574" t="s">
        <v>1676</v>
      </c>
      <c r="D574" t="s">
        <v>184</v>
      </c>
      <c r="E574" t="s">
        <v>5627</v>
      </c>
      <c r="F574">
        <v>1</v>
      </c>
      <c r="G574" t="s">
        <v>6188</v>
      </c>
      <c r="H574">
        <v>25.88</v>
      </c>
      <c r="I574">
        <v>25.88</v>
      </c>
      <c r="J574" t="s">
        <v>1940</v>
      </c>
      <c r="K574" t="s">
        <v>1950</v>
      </c>
      <c r="L574" t="s">
        <v>6190</v>
      </c>
      <c r="M574">
        <v>2.5</v>
      </c>
      <c r="N574">
        <v>2022</v>
      </c>
      <c r="O574">
        <f>_xlfn.XLOOKUP(OrderData_1[[#This Row],[Coffee Type]],products!B:B,products!G:G)</f>
        <v>0.34964999999999996</v>
      </c>
    </row>
    <row r="575" spans="1:15" x14ac:dyDescent="0.25">
      <c r="A575" t="s">
        <v>1293</v>
      </c>
      <c r="B575" s="6">
        <v>44630</v>
      </c>
      <c r="C575" t="s">
        <v>1294</v>
      </c>
      <c r="D575" t="s">
        <v>16</v>
      </c>
      <c r="E575" t="s">
        <v>4852</v>
      </c>
      <c r="F575">
        <v>3</v>
      </c>
      <c r="G575" t="s">
        <v>6194</v>
      </c>
      <c r="H575">
        <v>8.25</v>
      </c>
      <c r="I575">
        <v>24.75</v>
      </c>
      <c r="J575" t="s">
        <v>1940</v>
      </c>
      <c r="K575" t="s">
        <v>1941</v>
      </c>
      <c r="L575" t="s">
        <v>6190</v>
      </c>
      <c r="M575">
        <v>0.5</v>
      </c>
      <c r="N575">
        <v>2022</v>
      </c>
      <c r="O575">
        <f>_xlfn.XLOOKUP(OrderData_1[[#This Row],[Coffee Type]],products!B:B,products!G:G)</f>
        <v>0.49004999999999999</v>
      </c>
    </row>
    <row r="576" spans="1:15" x14ac:dyDescent="0.25">
      <c r="A576" t="s">
        <v>1393</v>
      </c>
      <c r="B576" s="6">
        <v>44655</v>
      </c>
      <c r="C576" t="s">
        <v>1394</v>
      </c>
      <c r="D576" t="s">
        <v>16</v>
      </c>
      <c r="E576" t="s">
        <v>5018</v>
      </c>
      <c r="F576">
        <v>3</v>
      </c>
      <c r="G576" t="s">
        <v>6194</v>
      </c>
      <c r="H576">
        <v>8.25</v>
      </c>
      <c r="I576">
        <v>24.75</v>
      </c>
      <c r="J576" t="s">
        <v>1940</v>
      </c>
      <c r="K576" t="s">
        <v>1950</v>
      </c>
      <c r="L576" t="s">
        <v>6190</v>
      </c>
      <c r="M576">
        <v>0.5</v>
      </c>
      <c r="N576">
        <v>2022</v>
      </c>
      <c r="O576">
        <f>_xlfn.XLOOKUP(OrderData_1[[#This Row],[Coffee Type]],products!B:B,products!G:G)</f>
        <v>0.49004999999999999</v>
      </c>
    </row>
    <row r="577" spans="1:15" x14ac:dyDescent="0.25">
      <c r="A577" t="s">
        <v>824</v>
      </c>
      <c r="B577" s="6">
        <v>44167</v>
      </c>
      <c r="C577" t="s">
        <v>825</v>
      </c>
      <c r="D577" t="s">
        <v>16</v>
      </c>
      <c r="E577" t="s">
        <v>3750</v>
      </c>
      <c r="F577">
        <v>3</v>
      </c>
      <c r="G577" t="s">
        <v>6194</v>
      </c>
      <c r="H577">
        <v>8.25</v>
      </c>
      <c r="I577">
        <v>24.75</v>
      </c>
      <c r="J577" t="s">
        <v>1940</v>
      </c>
      <c r="K577" t="s">
        <v>1941</v>
      </c>
      <c r="L577" t="s">
        <v>6190</v>
      </c>
      <c r="M577">
        <v>0.5</v>
      </c>
      <c r="N577">
        <v>2020</v>
      </c>
      <c r="O577">
        <f>_xlfn.XLOOKUP(OrderData_1[[#This Row],[Coffee Type]],products!B:B,products!G:G)</f>
        <v>0.49004999999999999</v>
      </c>
    </row>
    <row r="578" spans="1:15" x14ac:dyDescent="0.25">
      <c r="A578" t="s">
        <v>898</v>
      </c>
      <c r="B578" s="6">
        <v>44418</v>
      </c>
      <c r="C578" t="s">
        <v>899</v>
      </c>
      <c r="D578" t="s">
        <v>77</v>
      </c>
      <c r="E578" t="s">
        <v>3913</v>
      </c>
      <c r="F578">
        <v>6</v>
      </c>
      <c r="G578" t="s">
        <v>6194</v>
      </c>
      <c r="H578">
        <v>4.12</v>
      </c>
      <c r="I578">
        <v>24.75</v>
      </c>
      <c r="J578" t="s">
        <v>1948</v>
      </c>
      <c r="K578" t="s">
        <v>1950</v>
      </c>
      <c r="L578" t="s">
        <v>6190</v>
      </c>
      <c r="M578">
        <v>0.2</v>
      </c>
      <c r="N578">
        <v>2021</v>
      </c>
      <c r="O578">
        <f>_xlfn.XLOOKUP(OrderData_1[[#This Row],[Coffee Type]],products!B:B,products!G:G)</f>
        <v>0.49004999999999999</v>
      </c>
    </row>
    <row r="579" spans="1:15" x14ac:dyDescent="0.25">
      <c r="A579" t="s">
        <v>256</v>
      </c>
      <c r="B579" s="6">
        <v>43956</v>
      </c>
      <c r="C579" t="s">
        <v>257</v>
      </c>
      <c r="D579" t="s">
        <v>258</v>
      </c>
      <c r="E579" t="s">
        <v>2443</v>
      </c>
      <c r="F579">
        <v>2</v>
      </c>
      <c r="G579" t="s">
        <v>6194</v>
      </c>
      <c r="H579">
        <v>12.15</v>
      </c>
      <c r="I579">
        <v>24.3</v>
      </c>
      <c r="J579" t="s">
        <v>1940</v>
      </c>
      <c r="K579" t="s">
        <v>1950</v>
      </c>
      <c r="L579" t="s">
        <v>6191</v>
      </c>
      <c r="M579">
        <v>1</v>
      </c>
      <c r="N579">
        <v>2020</v>
      </c>
      <c r="O579">
        <f>_xlfn.XLOOKUP(OrderData_1[[#This Row],[Coffee Type]],products!B:B,products!G:G)</f>
        <v>0.49004999999999999</v>
      </c>
    </row>
    <row r="580" spans="1:15" x14ac:dyDescent="0.25">
      <c r="A580" t="s">
        <v>1416</v>
      </c>
      <c r="B580" s="6">
        <v>44620</v>
      </c>
      <c r="C580" t="s">
        <v>1417</v>
      </c>
      <c r="D580" t="s">
        <v>258</v>
      </c>
      <c r="E580" t="s">
        <v>5067</v>
      </c>
      <c r="F580">
        <v>2</v>
      </c>
      <c r="G580" t="s">
        <v>6194</v>
      </c>
      <c r="H580">
        <v>12.15</v>
      </c>
      <c r="I580">
        <v>24.3</v>
      </c>
      <c r="J580" t="s">
        <v>1940</v>
      </c>
      <c r="K580" t="s">
        <v>1950</v>
      </c>
      <c r="L580" t="s">
        <v>6191</v>
      </c>
      <c r="M580">
        <v>1</v>
      </c>
      <c r="N580">
        <v>2022</v>
      </c>
      <c r="O580">
        <f>_xlfn.XLOOKUP(OrderData_1[[#This Row],[Coffee Type]],products!B:B,products!G:G)</f>
        <v>0.49004999999999999</v>
      </c>
    </row>
    <row r="581" spans="1:15" x14ac:dyDescent="0.25">
      <c r="A581" t="s">
        <v>1745</v>
      </c>
      <c r="B581" s="6">
        <v>43932</v>
      </c>
      <c r="C581" t="s">
        <v>1746</v>
      </c>
      <c r="D581" t="s">
        <v>258</v>
      </c>
      <c r="E581" t="s">
        <v>5776</v>
      </c>
      <c r="F581">
        <v>2</v>
      </c>
      <c r="G581" t="s">
        <v>6194</v>
      </c>
      <c r="H581">
        <v>12.15</v>
      </c>
      <c r="I581">
        <v>24.3</v>
      </c>
      <c r="J581" t="s">
        <v>2115</v>
      </c>
      <c r="K581" t="s">
        <v>1950</v>
      </c>
      <c r="L581" t="s">
        <v>6191</v>
      </c>
      <c r="M581">
        <v>1</v>
      </c>
      <c r="N581">
        <v>2020</v>
      </c>
      <c r="O581">
        <f>_xlfn.XLOOKUP(OrderData_1[[#This Row],[Coffee Type]],products!B:B,products!G:G)</f>
        <v>0.49004999999999999</v>
      </c>
    </row>
    <row r="582" spans="1:15" x14ac:dyDescent="0.25">
      <c r="A582" t="s">
        <v>560</v>
      </c>
      <c r="B582" s="6">
        <v>44283</v>
      </c>
      <c r="C582" t="s">
        <v>561</v>
      </c>
      <c r="D582" t="s">
        <v>258</v>
      </c>
      <c r="E582" t="s">
        <v>3159</v>
      </c>
      <c r="F582">
        <v>2</v>
      </c>
      <c r="G582" t="s">
        <v>6194</v>
      </c>
      <c r="H582">
        <v>12.15</v>
      </c>
      <c r="I582">
        <v>24.3</v>
      </c>
      <c r="J582" t="s">
        <v>2115</v>
      </c>
      <c r="K582" t="s">
        <v>1950</v>
      </c>
      <c r="L582" t="s">
        <v>6191</v>
      </c>
      <c r="M582">
        <v>1</v>
      </c>
      <c r="N582">
        <v>2021</v>
      </c>
      <c r="O582">
        <f>_xlfn.XLOOKUP(OrderData_1[[#This Row],[Coffee Type]],products!B:B,products!G:G)</f>
        <v>0.49004999999999999</v>
      </c>
    </row>
    <row r="583" spans="1:15" x14ac:dyDescent="0.25">
      <c r="A583" t="s">
        <v>757</v>
      </c>
      <c r="B583" s="6">
        <v>43501</v>
      </c>
      <c r="C583" t="s">
        <v>758</v>
      </c>
      <c r="D583" t="s">
        <v>258</v>
      </c>
      <c r="E583" t="s">
        <v>3600</v>
      </c>
      <c r="F583">
        <v>2</v>
      </c>
      <c r="G583" t="s">
        <v>6194</v>
      </c>
      <c r="H583">
        <v>12.15</v>
      </c>
      <c r="I583">
        <v>24.3</v>
      </c>
      <c r="J583" t="s">
        <v>1940</v>
      </c>
      <c r="K583" t="s">
        <v>1941</v>
      </c>
      <c r="L583" t="s">
        <v>6191</v>
      </c>
      <c r="M583">
        <v>1</v>
      </c>
      <c r="N583">
        <v>2019</v>
      </c>
      <c r="O583">
        <f>_xlfn.XLOOKUP(OrderData_1[[#This Row],[Coffee Type]],products!B:B,products!G:G)</f>
        <v>0.49004999999999999</v>
      </c>
    </row>
    <row r="584" spans="1:15" x14ac:dyDescent="0.25">
      <c r="A584" t="s">
        <v>1503</v>
      </c>
      <c r="B584" s="6">
        <v>44562</v>
      </c>
      <c r="C584" t="s">
        <v>1481</v>
      </c>
      <c r="D584" t="s">
        <v>202</v>
      </c>
      <c r="E584" t="s">
        <v>5202</v>
      </c>
      <c r="F584">
        <v>2</v>
      </c>
      <c r="G584" t="s">
        <v>6192</v>
      </c>
      <c r="H584">
        <v>11.95</v>
      </c>
      <c r="I584">
        <v>23.9</v>
      </c>
      <c r="J584" t="s">
        <v>1940</v>
      </c>
      <c r="K584" t="s">
        <v>1950</v>
      </c>
      <c r="L584" t="s">
        <v>6189</v>
      </c>
      <c r="M584">
        <v>1</v>
      </c>
      <c r="N584">
        <v>2022</v>
      </c>
      <c r="O584">
        <f>_xlfn.XLOOKUP(OrderData_1[[#This Row],[Coffee Type]],products!B:B,products!G:G)</f>
        <v>0.21509999999999996</v>
      </c>
    </row>
    <row r="585" spans="1:15" x14ac:dyDescent="0.25">
      <c r="A585" t="s">
        <v>1573</v>
      </c>
      <c r="B585" s="6">
        <v>44289</v>
      </c>
      <c r="C585" t="s">
        <v>1574</v>
      </c>
      <c r="D585" t="s">
        <v>202</v>
      </c>
      <c r="E585" t="s">
        <v>5399</v>
      </c>
      <c r="F585">
        <v>2</v>
      </c>
      <c r="G585" t="s">
        <v>6192</v>
      </c>
      <c r="H585">
        <v>11.95</v>
      </c>
      <c r="I585">
        <v>23.9</v>
      </c>
      <c r="J585" t="s">
        <v>2115</v>
      </c>
      <c r="K585" t="s">
        <v>1950</v>
      </c>
      <c r="L585" t="s">
        <v>6189</v>
      </c>
      <c r="M585">
        <v>1</v>
      </c>
      <c r="N585">
        <v>2021</v>
      </c>
      <c r="O585">
        <f>_xlfn.XLOOKUP(OrderData_1[[#This Row],[Coffee Type]],products!B:B,products!G:G)</f>
        <v>0.21509999999999996</v>
      </c>
    </row>
    <row r="586" spans="1:15" x14ac:dyDescent="0.25">
      <c r="A586" t="s">
        <v>966</v>
      </c>
      <c r="B586" s="6">
        <v>43747</v>
      </c>
      <c r="C586" t="s">
        <v>967</v>
      </c>
      <c r="D586" t="s">
        <v>202</v>
      </c>
      <c r="E586" t="s">
        <v>4079</v>
      </c>
      <c r="F586">
        <v>2</v>
      </c>
      <c r="G586" t="s">
        <v>6192</v>
      </c>
      <c r="H586">
        <v>11.95</v>
      </c>
      <c r="I586">
        <v>23.9</v>
      </c>
      <c r="J586" t="s">
        <v>2115</v>
      </c>
      <c r="K586" t="s">
        <v>1950</v>
      </c>
      <c r="L586" t="s">
        <v>6189</v>
      </c>
      <c r="M586">
        <v>1</v>
      </c>
      <c r="N586">
        <v>2019</v>
      </c>
      <c r="O586">
        <f>_xlfn.XLOOKUP(OrderData_1[[#This Row],[Coffee Type]],products!B:B,products!G:G)</f>
        <v>0.21509999999999996</v>
      </c>
    </row>
    <row r="587" spans="1:15" x14ac:dyDescent="0.25">
      <c r="A587" t="s">
        <v>1899</v>
      </c>
      <c r="B587" s="6">
        <v>44785</v>
      </c>
      <c r="C587" t="s">
        <v>1900</v>
      </c>
      <c r="D587" t="s">
        <v>202</v>
      </c>
      <c r="E587" t="s">
        <v>6115</v>
      </c>
      <c r="F587">
        <v>2</v>
      </c>
      <c r="G587" t="s">
        <v>6192</v>
      </c>
      <c r="H587">
        <v>11.95</v>
      </c>
      <c r="I587">
        <v>23.9</v>
      </c>
      <c r="J587" t="s">
        <v>1940</v>
      </c>
      <c r="K587" t="s">
        <v>1941</v>
      </c>
      <c r="L587" t="s">
        <v>6189</v>
      </c>
      <c r="M587">
        <v>1</v>
      </c>
      <c r="N587">
        <v>2022</v>
      </c>
      <c r="O587">
        <f>_xlfn.XLOOKUP(OrderData_1[[#This Row],[Coffee Type]],products!B:B,products!G:G)</f>
        <v>0.21509999999999996</v>
      </c>
    </row>
    <row r="588" spans="1:15" x14ac:dyDescent="0.25">
      <c r="A588" t="s">
        <v>689</v>
      </c>
      <c r="B588" s="6">
        <v>43712</v>
      </c>
      <c r="C588" t="s">
        <v>690</v>
      </c>
      <c r="D588" t="s">
        <v>35</v>
      </c>
      <c r="E588" t="s">
        <v>3446</v>
      </c>
      <c r="F588">
        <v>4</v>
      </c>
      <c r="G588" t="s">
        <v>6192</v>
      </c>
      <c r="H588">
        <v>5.97</v>
      </c>
      <c r="I588">
        <v>23.88</v>
      </c>
      <c r="J588" t="s">
        <v>1940</v>
      </c>
      <c r="K588" t="s">
        <v>1941</v>
      </c>
      <c r="L588" t="s">
        <v>6190</v>
      </c>
      <c r="M588">
        <v>0.5</v>
      </c>
      <c r="N588">
        <v>2019</v>
      </c>
      <c r="O588">
        <f>_xlfn.XLOOKUP(OrderData_1[[#This Row],[Coffee Type]],products!B:B,products!G:G)</f>
        <v>0.21509999999999996</v>
      </c>
    </row>
    <row r="589" spans="1:15" x14ac:dyDescent="0.25">
      <c r="A589" t="s">
        <v>720</v>
      </c>
      <c r="B589" s="6">
        <v>43592</v>
      </c>
      <c r="C589" t="s">
        <v>721</v>
      </c>
      <c r="D589" t="s">
        <v>85</v>
      </c>
      <c r="E589" t="s">
        <v>3519</v>
      </c>
      <c r="F589">
        <v>4</v>
      </c>
      <c r="G589" t="s">
        <v>6188</v>
      </c>
      <c r="H589">
        <v>5.97</v>
      </c>
      <c r="I589">
        <v>23.88</v>
      </c>
      <c r="J589" t="s">
        <v>1940</v>
      </c>
      <c r="K589" t="s">
        <v>1950</v>
      </c>
      <c r="L589" t="s">
        <v>6191</v>
      </c>
      <c r="M589">
        <v>0.5</v>
      </c>
      <c r="N589">
        <v>2019</v>
      </c>
      <c r="O589">
        <f>_xlfn.XLOOKUP(OrderData_1[[#This Row],[Coffee Type]],products!B:B,products!G:G)</f>
        <v>0.34964999999999996</v>
      </c>
    </row>
    <row r="590" spans="1:15" x14ac:dyDescent="0.25">
      <c r="A590" t="s">
        <v>286</v>
      </c>
      <c r="B590" s="6">
        <v>44268</v>
      </c>
      <c r="C590" t="s">
        <v>287</v>
      </c>
      <c r="D590" t="s">
        <v>85</v>
      </c>
      <c r="E590" t="s">
        <v>2516</v>
      </c>
      <c r="F590">
        <v>4</v>
      </c>
      <c r="G590" t="s">
        <v>6188</v>
      </c>
      <c r="H590">
        <v>5.97</v>
      </c>
      <c r="I590">
        <v>23.88</v>
      </c>
      <c r="J590" t="s">
        <v>1940</v>
      </c>
      <c r="K590" t="s">
        <v>1941</v>
      </c>
      <c r="L590" t="s">
        <v>6191</v>
      </c>
      <c r="M590">
        <v>0.5</v>
      </c>
      <c r="N590">
        <v>2021</v>
      </c>
      <c r="O590">
        <f>_xlfn.XLOOKUP(OrderData_1[[#This Row],[Coffee Type]],products!B:B,products!G:G)</f>
        <v>0.34964999999999996</v>
      </c>
    </row>
    <row r="591" spans="1:15" x14ac:dyDescent="0.25">
      <c r="A591" t="s">
        <v>1862</v>
      </c>
      <c r="B591" s="6">
        <v>44203</v>
      </c>
      <c r="C591" t="s">
        <v>1863</v>
      </c>
      <c r="D591" t="s">
        <v>35</v>
      </c>
      <c r="E591" t="s">
        <v>6038</v>
      </c>
      <c r="F591">
        <v>4</v>
      </c>
      <c r="G591" t="s">
        <v>6192</v>
      </c>
      <c r="H591">
        <v>5.97</v>
      </c>
      <c r="I591">
        <v>23.88</v>
      </c>
      <c r="J591" t="s">
        <v>1940</v>
      </c>
      <c r="K591" t="s">
        <v>1941</v>
      </c>
      <c r="L591" t="s">
        <v>6190</v>
      </c>
      <c r="M591">
        <v>0.5</v>
      </c>
      <c r="N591">
        <v>2021</v>
      </c>
      <c r="O591">
        <f>_xlfn.XLOOKUP(OrderData_1[[#This Row],[Coffee Type]],products!B:B,products!G:G)</f>
        <v>0.21509999999999996</v>
      </c>
    </row>
    <row r="592" spans="1:15" x14ac:dyDescent="0.25">
      <c r="A592" t="s">
        <v>1809</v>
      </c>
      <c r="B592" s="6">
        <v>44607</v>
      </c>
      <c r="C592" t="s">
        <v>1810</v>
      </c>
      <c r="D592" t="s">
        <v>85</v>
      </c>
      <c r="E592" t="s">
        <v>5905</v>
      </c>
      <c r="F592">
        <v>4</v>
      </c>
      <c r="G592" t="s">
        <v>6188</v>
      </c>
      <c r="H592">
        <v>5.97</v>
      </c>
      <c r="I592">
        <v>23.88</v>
      </c>
      <c r="J592" t="s">
        <v>1940</v>
      </c>
      <c r="K592" t="s">
        <v>1941</v>
      </c>
      <c r="L592" t="s">
        <v>6191</v>
      </c>
      <c r="M592">
        <v>0.5</v>
      </c>
      <c r="N592">
        <v>2022</v>
      </c>
      <c r="O592">
        <f>_xlfn.XLOOKUP(OrderData_1[[#This Row],[Coffee Type]],products!B:B,products!G:G)</f>
        <v>0.34964999999999996</v>
      </c>
    </row>
    <row r="593" spans="1:15" x14ac:dyDescent="0.25">
      <c r="A593" t="s">
        <v>1371</v>
      </c>
      <c r="B593" s="6">
        <v>44298</v>
      </c>
      <c r="C593" t="s">
        <v>1372</v>
      </c>
      <c r="D593" t="s">
        <v>85</v>
      </c>
      <c r="E593" t="s">
        <v>4978</v>
      </c>
      <c r="F593">
        <v>4</v>
      </c>
      <c r="G593" t="s">
        <v>6188</v>
      </c>
      <c r="H593">
        <v>5.97</v>
      </c>
      <c r="I593">
        <v>23.88</v>
      </c>
      <c r="J593" t="s">
        <v>1940</v>
      </c>
      <c r="K593" t="s">
        <v>1941</v>
      </c>
      <c r="L593" t="s">
        <v>6191</v>
      </c>
      <c r="M593">
        <v>0.5</v>
      </c>
      <c r="N593">
        <v>2021</v>
      </c>
      <c r="O593">
        <f>_xlfn.XLOOKUP(OrderData_1[[#This Row],[Coffee Type]],products!B:B,products!G:G)</f>
        <v>0.34964999999999996</v>
      </c>
    </row>
    <row r="594" spans="1:15" x14ac:dyDescent="0.25">
      <c r="A594" t="s">
        <v>1854</v>
      </c>
      <c r="B594" s="6">
        <v>44598</v>
      </c>
      <c r="C594" t="s">
        <v>1855</v>
      </c>
      <c r="D594" t="s">
        <v>32</v>
      </c>
      <c r="E594" t="s">
        <v>6023</v>
      </c>
      <c r="F594">
        <v>5</v>
      </c>
      <c r="G594" t="s">
        <v>6193</v>
      </c>
      <c r="H594">
        <v>4.76</v>
      </c>
      <c r="I594">
        <v>23.78</v>
      </c>
      <c r="J594" t="s">
        <v>1940</v>
      </c>
      <c r="K594" t="s">
        <v>1941</v>
      </c>
      <c r="L594" t="s">
        <v>6189</v>
      </c>
      <c r="M594">
        <v>0.2</v>
      </c>
      <c r="N594">
        <v>2022</v>
      </c>
      <c r="O594">
        <f>_xlfn.XLOOKUP(OrderData_1[[#This Row],[Coffee Type]],products!B:B,products!G:G)</f>
        <v>0.61814999999999998</v>
      </c>
    </row>
    <row r="595" spans="1:15" x14ac:dyDescent="0.25">
      <c r="A595" t="s">
        <v>927</v>
      </c>
      <c r="B595" s="6">
        <v>43840</v>
      </c>
      <c r="C595" t="s">
        <v>928</v>
      </c>
      <c r="D595" t="s">
        <v>32</v>
      </c>
      <c r="E595" t="s">
        <v>3980</v>
      </c>
      <c r="F595">
        <v>5</v>
      </c>
      <c r="G595" t="s">
        <v>6193</v>
      </c>
      <c r="H595">
        <v>4.76</v>
      </c>
      <c r="I595">
        <v>23.78</v>
      </c>
      <c r="J595" t="s">
        <v>1940</v>
      </c>
      <c r="K595" t="s">
        <v>1950</v>
      </c>
      <c r="L595" t="s">
        <v>6189</v>
      </c>
      <c r="M595">
        <v>0.2</v>
      </c>
      <c r="N595">
        <v>2020</v>
      </c>
      <c r="O595">
        <f>_xlfn.XLOOKUP(OrderData_1[[#This Row],[Coffee Type]],products!B:B,products!G:G)</f>
        <v>0.61814999999999998</v>
      </c>
    </row>
    <row r="596" spans="1:15" x14ac:dyDescent="0.25">
      <c r="A596" t="s">
        <v>160</v>
      </c>
      <c r="B596" s="6">
        <v>43505</v>
      </c>
      <c r="C596" t="s">
        <v>161</v>
      </c>
      <c r="D596" t="s">
        <v>32</v>
      </c>
      <c r="E596" t="s">
        <v>2243</v>
      </c>
      <c r="F596">
        <v>5</v>
      </c>
      <c r="G596" t="s">
        <v>6193</v>
      </c>
      <c r="H596">
        <v>4.76</v>
      </c>
      <c r="I596">
        <v>23.78</v>
      </c>
      <c r="J596" t="s">
        <v>1940</v>
      </c>
      <c r="K596" t="s">
        <v>1941</v>
      </c>
      <c r="L596" t="s">
        <v>6189</v>
      </c>
      <c r="M596">
        <v>0.2</v>
      </c>
      <c r="N596">
        <v>2019</v>
      </c>
      <c r="O596">
        <f>_xlfn.XLOOKUP(OrderData_1[[#This Row],[Coffee Type]],products!B:B,products!G:G)</f>
        <v>0.61814999999999998</v>
      </c>
    </row>
    <row r="597" spans="1:15" x14ac:dyDescent="0.25">
      <c r="A597" t="s">
        <v>1547</v>
      </c>
      <c r="B597" s="6">
        <v>43954</v>
      </c>
      <c r="C597" t="s">
        <v>1548</v>
      </c>
      <c r="D597" t="s">
        <v>32</v>
      </c>
      <c r="E597" t="s">
        <v>5347</v>
      </c>
      <c r="F597">
        <v>5</v>
      </c>
      <c r="G597" t="s">
        <v>6193</v>
      </c>
      <c r="H597">
        <v>4.76</v>
      </c>
      <c r="I597">
        <v>23.78</v>
      </c>
      <c r="J597" t="s">
        <v>1940</v>
      </c>
      <c r="K597" t="s">
        <v>1941</v>
      </c>
      <c r="L597" t="s">
        <v>6189</v>
      </c>
      <c r="M597">
        <v>0.2</v>
      </c>
      <c r="N597">
        <v>2020</v>
      </c>
      <c r="O597">
        <f>_xlfn.XLOOKUP(OrderData_1[[#This Row],[Coffee Type]],products!B:B,products!G:G)</f>
        <v>0.61814999999999998</v>
      </c>
    </row>
    <row r="598" spans="1:15" x14ac:dyDescent="0.25">
      <c r="A598" t="s">
        <v>492</v>
      </c>
      <c r="B598" s="6">
        <v>44010</v>
      </c>
      <c r="C598" t="s">
        <v>493</v>
      </c>
      <c r="D598" t="s">
        <v>32</v>
      </c>
      <c r="E598" t="s">
        <v>3011</v>
      </c>
      <c r="F598">
        <v>5</v>
      </c>
      <c r="G598" t="s">
        <v>6193</v>
      </c>
      <c r="H598">
        <v>4.76</v>
      </c>
      <c r="I598">
        <v>23.78</v>
      </c>
      <c r="J598" t="s">
        <v>2115</v>
      </c>
      <c r="K598" t="s">
        <v>1950</v>
      </c>
      <c r="L598" t="s">
        <v>6189</v>
      </c>
      <c r="M598">
        <v>0.2</v>
      </c>
      <c r="N598">
        <v>2020</v>
      </c>
      <c r="O598">
        <f>_xlfn.XLOOKUP(OrderData_1[[#This Row],[Coffee Type]],products!B:B,products!G:G)</f>
        <v>0.61814999999999998</v>
      </c>
    </row>
    <row r="599" spans="1:15" x14ac:dyDescent="0.25">
      <c r="A599" t="s">
        <v>92</v>
      </c>
      <c r="B599" s="6">
        <v>44394</v>
      </c>
      <c r="C599" t="s">
        <v>93</v>
      </c>
      <c r="D599" t="s">
        <v>32</v>
      </c>
      <c r="E599" t="s">
        <v>2106</v>
      </c>
      <c r="F599">
        <v>5</v>
      </c>
      <c r="G599" t="s">
        <v>6193</v>
      </c>
      <c r="H599">
        <v>4.76</v>
      </c>
      <c r="I599">
        <v>23.78</v>
      </c>
      <c r="J599" t="s">
        <v>1940</v>
      </c>
      <c r="K599" t="s">
        <v>1950</v>
      </c>
      <c r="L599" t="s">
        <v>6189</v>
      </c>
      <c r="M599">
        <v>0.2</v>
      </c>
      <c r="N599">
        <v>2021</v>
      </c>
      <c r="O599">
        <f>_xlfn.XLOOKUP(OrderData_1[[#This Row],[Coffee Type]],products!B:B,products!G:G)</f>
        <v>0.61814999999999998</v>
      </c>
    </row>
    <row r="600" spans="1:15" x14ac:dyDescent="0.25">
      <c r="A600" t="s">
        <v>518</v>
      </c>
      <c r="B600" s="6">
        <v>43951</v>
      </c>
      <c r="C600" t="s">
        <v>519</v>
      </c>
      <c r="D600" t="s">
        <v>32</v>
      </c>
      <c r="E600" t="s">
        <v>3065</v>
      </c>
      <c r="F600">
        <v>5</v>
      </c>
      <c r="G600" t="s">
        <v>6193</v>
      </c>
      <c r="H600">
        <v>4.76</v>
      </c>
      <c r="I600">
        <v>23.78</v>
      </c>
      <c r="J600" t="s">
        <v>1940</v>
      </c>
      <c r="K600" t="s">
        <v>1941</v>
      </c>
      <c r="L600" t="s">
        <v>6189</v>
      </c>
      <c r="M600">
        <v>0.2</v>
      </c>
      <c r="N600">
        <v>2020</v>
      </c>
      <c r="O600">
        <f>_xlfn.XLOOKUP(OrderData_1[[#This Row],[Coffee Type]],products!B:B,products!G:G)</f>
        <v>0.61814999999999998</v>
      </c>
    </row>
    <row r="601" spans="1:15" x14ac:dyDescent="0.25">
      <c r="A601" t="s">
        <v>910</v>
      </c>
      <c r="B601" s="6">
        <v>44207</v>
      </c>
      <c r="C601" t="s">
        <v>911</v>
      </c>
      <c r="D601" t="s">
        <v>32</v>
      </c>
      <c r="E601" t="s">
        <v>3940</v>
      </c>
      <c r="F601">
        <v>5</v>
      </c>
      <c r="G601" t="s">
        <v>6193</v>
      </c>
      <c r="H601">
        <v>4.76</v>
      </c>
      <c r="I601">
        <v>23.78</v>
      </c>
      <c r="J601" t="s">
        <v>1948</v>
      </c>
      <c r="K601" t="s">
        <v>1950</v>
      </c>
      <c r="L601" t="s">
        <v>6189</v>
      </c>
      <c r="M601">
        <v>0.2</v>
      </c>
      <c r="N601">
        <v>2021</v>
      </c>
      <c r="O601">
        <f>_xlfn.XLOOKUP(OrderData_1[[#This Row],[Coffee Type]],products!B:B,products!G:G)</f>
        <v>0.61814999999999998</v>
      </c>
    </row>
    <row r="602" spans="1:15" x14ac:dyDescent="0.25">
      <c r="A602" t="s">
        <v>794</v>
      </c>
      <c r="B602" s="6">
        <v>43536</v>
      </c>
      <c r="C602" t="s">
        <v>795</v>
      </c>
      <c r="D602" t="s">
        <v>136</v>
      </c>
      <c r="E602" t="s">
        <v>3682</v>
      </c>
      <c r="F602">
        <v>3</v>
      </c>
      <c r="G602" t="s">
        <v>6193</v>
      </c>
      <c r="H602">
        <v>7.77</v>
      </c>
      <c r="I602">
        <v>23.31</v>
      </c>
      <c r="J602" t="s">
        <v>1940</v>
      </c>
      <c r="K602" t="s">
        <v>1941</v>
      </c>
      <c r="L602" t="s">
        <v>6191</v>
      </c>
      <c r="M602">
        <v>0.5</v>
      </c>
      <c r="N602">
        <v>2019</v>
      </c>
      <c r="O602">
        <f>_xlfn.XLOOKUP(OrderData_1[[#This Row],[Coffee Type]],products!B:B,products!G:G)</f>
        <v>0.61814999999999998</v>
      </c>
    </row>
    <row r="603" spans="1:15" x14ac:dyDescent="0.25">
      <c r="A603" t="s">
        <v>460</v>
      </c>
      <c r="B603" s="6">
        <v>43829</v>
      </c>
      <c r="C603" t="s">
        <v>461</v>
      </c>
      <c r="D603" t="s">
        <v>51</v>
      </c>
      <c r="E603" t="s">
        <v>2933</v>
      </c>
      <c r="F603">
        <v>6</v>
      </c>
      <c r="G603" t="s">
        <v>6193</v>
      </c>
      <c r="H603">
        <v>3.88</v>
      </c>
      <c r="I603">
        <v>23.31</v>
      </c>
      <c r="J603" t="s">
        <v>1940</v>
      </c>
      <c r="K603" t="s">
        <v>1950</v>
      </c>
      <c r="L603" t="s">
        <v>6191</v>
      </c>
      <c r="M603">
        <v>0.2</v>
      </c>
      <c r="N603">
        <v>2019</v>
      </c>
      <c r="O603">
        <f>_xlfn.XLOOKUP(OrderData_1[[#This Row],[Coffee Type]],products!B:B,products!G:G)</f>
        <v>0.61814999999999998</v>
      </c>
    </row>
    <row r="604" spans="1:15" x14ac:dyDescent="0.25">
      <c r="A604" t="s">
        <v>777</v>
      </c>
      <c r="B604" s="6">
        <v>44249</v>
      </c>
      <c r="C604" t="s">
        <v>677</v>
      </c>
      <c r="D604" t="s">
        <v>136</v>
      </c>
      <c r="E604" t="s">
        <v>3419</v>
      </c>
      <c r="F604">
        <v>3</v>
      </c>
      <c r="G604" t="s">
        <v>6193</v>
      </c>
      <c r="H604">
        <v>7.77</v>
      </c>
      <c r="I604">
        <v>23.31</v>
      </c>
      <c r="J604" t="s">
        <v>1940</v>
      </c>
      <c r="K604" t="s">
        <v>1950</v>
      </c>
      <c r="L604" t="s">
        <v>6191</v>
      </c>
      <c r="M604">
        <v>0.5</v>
      </c>
      <c r="N604">
        <v>2021</v>
      </c>
      <c r="O604">
        <f>_xlfn.XLOOKUP(OrderData_1[[#This Row],[Coffee Type]],products!B:B,products!G:G)</f>
        <v>0.61814999999999998</v>
      </c>
    </row>
    <row r="605" spans="1:15" x14ac:dyDescent="0.25">
      <c r="A605" t="s">
        <v>1656</v>
      </c>
      <c r="B605" s="6">
        <v>44628</v>
      </c>
      <c r="C605" t="s">
        <v>1657</v>
      </c>
      <c r="D605" t="s">
        <v>128</v>
      </c>
      <c r="E605" t="s">
        <v>5581</v>
      </c>
      <c r="F605">
        <v>6</v>
      </c>
      <c r="G605" t="s">
        <v>6188</v>
      </c>
      <c r="H605">
        <v>3.88</v>
      </c>
      <c r="I605">
        <v>23.31</v>
      </c>
      <c r="J605" t="s">
        <v>1940</v>
      </c>
      <c r="K605" t="s">
        <v>1941</v>
      </c>
      <c r="L605" t="s">
        <v>6189</v>
      </c>
      <c r="M605">
        <v>0.2</v>
      </c>
      <c r="N605">
        <v>2022</v>
      </c>
      <c r="O605">
        <f>_xlfn.XLOOKUP(OrderData_1[[#This Row],[Coffee Type]],products!B:B,products!G:G)</f>
        <v>0.34964999999999996</v>
      </c>
    </row>
    <row r="606" spans="1:15" x14ac:dyDescent="0.25">
      <c r="A606" t="s">
        <v>1579</v>
      </c>
      <c r="B606" s="6">
        <v>44543</v>
      </c>
      <c r="C606" t="s">
        <v>1580</v>
      </c>
      <c r="D606" t="s">
        <v>136</v>
      </c>
      <c r="E606" t="s">
        <v>5408</v>
      </c>
      <c r="F606">
        <v>3</v>
      </c>
      <c r="G606" t="s">
        <v>6193</v>
      </c>
      <c r="H606">
        <v>7.77</v>
      </c>
      <c r="I606">
        <v>23.31</v>
      </c>
      <c r="J606" t="s">
        <v>1948</v>
      </c>
      <c r="K606" t="s">
        <v>1950</v>
      </c>
      <c r="L606" t="s">
        <v>6191</v>
      </c>
      <c r="M606">
        <v>0.5</v>
      </c>
      <c r="N606">
        <v>2021</v>
      </c>
      <c r="O606">
        <f>_xlfn.XLOOKUP(OrderData_1[[#This Row],[Coffee Type]],products!B:B,products!G:G)</f>
        <v>0.61814999999999998</v>
      </c>
    </row>
    <row r="607" spans="1:15" x14ac:dyDescent="0.25">
      <c r="A607" t="s">
        <v>846</v>
      </c>
      <c r="B607" s="6">
        <v>43901</v>
      </c>
      <c r="C607" t="s">
        <v>847</v>
      </c>
      <c r="D607" t="s">
        <v>205</v>
      </c>
      <c r="E607" t="s">
        <v>3796</v>
      </c>
      <c r="F607">
        <v>3</v>
      </c>
      <c r="G607" t="s">
        <v>6188</v>
      </c>
      <c r="H607">
        <v>7.77</v>
      </c>
      <c r="I607">
        <v>23.31</v>
      </c>
      <c r="J607" t="s">
        <v>1940</v>
      </c>
      <c r="K607" t="s">
        <v>1941</v>
      </c>
      <c r="L607" t="s">
        <v>6189</v>
      </c>
      <c r="M607">
        <v>0.5</v>
      </c>
      <c r="N607">
        <v>2020</v>
      </c>
      <c r="O607">
        <f>_xlfn.XLOOKUP(OrderData_1[[#This Row],[Coffee Type]],products!B:B,products!G:G)</f>
        <v>0.34964999999999996</v>
      </c>
    </row>
    <row r="608" spans="1:15" x14ac:dyDescent="0.25">
      <c r="A608" t="s">
        <v>1819</v>
      </c>
      <c r="B608" s="6">
        <v>44493</v>
      </c>
      <c r="C608" t="s">
        <v>1820</v>
      </c>
      <c r="D608" t="s">
        <v>136</v>
      </c>
      <c r="E608" t="s">
        <v>5922</v>
      </c>
      <c r="F608">
        <v>3</v>
      </c>
      <c r="G608" t="s">
        <v>6193</v>
      </c>
      <c r="H608">
        <v>7.77</v>
      </c>
      <c r="I608">
        <v>23.31</v>
      </c>
      <c r="J608" t="s">
        <v>1940</v>
      </c>
      <c r="K608" t="s">
        <v>1941</v>
      </c>
      <c r="L608" t="s">
        <v>6191</v>
      </c>
      <c r="M608">
        <v>0.5</v>
      </c>
      <c r="N608">
        <v>2021</v>
      </c>
      <c r="O608">
        <f>_xlfn.XLOOKUP(OrderData_1[[#This Row],[Coffee Type]],products!B:B,products!G:G)</f>
        <v>0.61814999999999998</v>
      </c>
    </row>
    <row r="609" spans="1:15" x14ac:dyDescent="0.25">
      <c r="A609" t="s">
        <v>668</v>
      </c>
      <c r="B609" s="6">
        <v>44182</v>
      </c>
      <c r="C609" t="s">
        <v>669</v>
      </c>
      <c r="D609" t="s">
        <v>136</v>
      </c>
      <c r="E609" t="s">
        <v>3402</v>
      </c>
      <c r="F609">
        <v>3</v>
      </c>
      <c r="G609" t="s">
        <v>6193</v>
      </c>
      <c r="H609">
        <v>7.77</v>
      </c>
      <c r="I609">
        <v>23.31</v>
      </c>
      <c r="J609" t="s">
        <v>1948</v>
      </c>
      <c r="K609" t="s">
        <v>1950</v>
      </c>
      <c r="L609" t="s">
        <v>6191</v>
      </c>
      <c r="M609">
        <v>0.5</v>
      </c>
      <c r="N609">
        <v>2020</v>
      </c>
      <c r="O609">
        <f>_xlfn.XLOOKUP(OrderData_1[[#This Row],[Coffee Type]],products!B:B,products!G:G)</f>
        <v>0.61814999999999998</v>
      </c>
    </row>
    <row r="610" spans="1:15" x14ac:dyDescent="0.25">
      <c r="A610" t="s">
        <v>362</v>
      </c>
      <c r="B610" s="6">
        <v>44207</v>
      </c>
      <c r="C610" t="s">
        <v>363</v>
      </c>
      <c r="D610" t="s">
        <v>205</v>
      </c>
      <c r="E610" t="s">
        <v>2685</v>
      </c>
      <c r="F610">
        <v>3</v>
      </c>
      <c r="G610" t="s">
        <v>6188</v>
      </c>
      <c r="H610">
        <v>7.77</v>
      </c>
      <c r="I610">
        <v>23.31</v>
      </c>
      <c r="J610" t="s">
        <v>1940</v>
      </c>
      <c r="K610" t="s">
        <v>1950</v>
      </c>
      <c r="L610" t="s">
        <v>6189</v>
      </c>
      <c r="M610">
        <v>0.5</v>
      </c>
      <c r="N610">
        <v>2021</v>
      </c>
      <c r="O610">
        <f>_xlfn.XLOOKUP(OrderData_1[[#This Row],[Coffee Type]],products!B:B,products!G:G)</f>
        <v>0.34964999999999996</v>
      </c>
    </row>
    <row r="611" spans="1:15" x14ac:dyDescent="0.25">
      <c r="A611" t="s">
        <v>1422</v>
      </c>
      <c r="B611" s="6">
        <v>44043</v>
      </c>
      <c r="C611" t="s">
        <v>1423</v>
      </c>
      <c r="D611" t="s">
        <v>128</v>
      </c>
      <c r="E611" t="s">
        <v>5077</v>
      </c>
      <c r="F611">
        <v>6</v>
      </c>
      <c r="G611" t="s">
        <v>6188</v>
      </c>
      <c r="H611">
        <v>3.88</v>
      </c>
      <c r="I611">
        <v>23.31</v>
      </c>
      <c r="J611" t="s">
        <v>1940</v>
      </c>
      <c r="K611" t="s">
        <v>1950</v>
      </c>
      <c r="L611" t="s">
        <v>6189</v>
      </c>
      <c r="M611">
        <v>0.2</v>
      </c>
      <c r="N611">
        <v>2020</v>
      </c>
      <c r="O611">
        <f>_xlfn.XLOOKUP(OrderData_1[[#This Row],[Coffee Type]],products!B:B,products!G:G)</f>
        <v>0.34964999999999996</v>
      </c>
    </row>
    <row r="612" spans="1:15" x14ac:dyDescent="0.25">
      <c r="A612" t="s">
        <v>1545</v>
      </c>
      <c r="B612" s="6">
        <v>44613</v>
      </c>
      <c r="C612" t="s">
        <v>1546</v>
      </c>
      <c r="D612" t="s">
        <v>205</v>
      </c>
      <c r="E612" t="s">
        <v>5342</v>
      </c>
      <c r="F612">
        <v>3</v>
      </c>
      <c r="G612" t="s">
        <v>6188</v>
      </c>
      <c r="H612">
        <v>7.77</v>
      </c>
      <c r="I612">
        <v>23.31</v>
      </c>
      <c r="J612" t="s">
        <v>1940</v>
      </c>
      <c r="K612" t="s">
        <v>1950</v>
      </c>
      <c r="L612" t="s">
        <v>6189</v>
      </c>
      <c r="M612">
        <v>0.5</v>
      </c>
      <c r="N612">
        <v>2022</v>
      </c>
      <c r="O612">
        <f>_xlfn.XLOOKUP(OrderData_1[[#This Row],[Coffee Type]],products!B:B,products!G:G)</f>
        <v>0.34964999999999996</v>
      </c>
    </row>
    <row r="613" spans="1:15" x14ac:dyDescent="0.25">
      <c r="A613" t="s">
        <v>472</v>
      </c>
      <c r="B613" s="6">
        <v>44090</v>
      </c>
      <c r="C613" t="s">
        <v>473</v>
      </c>
      <c r="D613" t="s">
        <v>136</v>
      </c>
      <c r="E613" t="s">
        <v>2967</v>
      </c>
      <c r="F613">
        <v>3</v>
      </c>
      <c r="G613" t="s">
        <v>6193</v>
      </c>
      <c r="H613">
        <v>7.77</v>
      </c>
      <c r="I613">
        <v>23.31</v>
      </c>
      <c r="J613" t="s">
        <v>1940</v>
      </c>
      <c r="K613" t="s">
        <v>1950</v>
      </c>
      <c r="L613" t="s">
        <v>6191</v>
      </c>
      <c r="M613">
        <v>0.5</v>
      </c>
      <c r="N613">
        <v>2020</v>
      </c>
      <c r="O613">
        <f>_xlfn.XLOOKUP(OrderData_1[[#This Row],[Coffee Type]],products!B:B,products!G:G)</f>
        <v>0.61814999999999998</v>
      </c>
    </row>
    <row r="614" spans="1:15" x14ac:dyDescent="0.25">
      <c r="A614" t="s">
        <v>1092</v>
      </c>
      <c r="B614" s="6">
        <v>44176</v>
      </c>
      <c r="C614" t="s">
        <v>1093</v>
      </c>
      <c r="D614" t="s">
        <v>51</v>
      </c>
      <c r="E614" t="s">
        <v>4368</v>
      </c>
      <c r="F614">
        <v>6</v>
      </c>
      <c r="G614" t="s">
        <v>6193</v>
      </c>
      <c r="H614">
        <v>3.88</v>
      </c>
      <c r="I614">
        <v>23.31</v>
      </c>
      <c r="J614" t="s">
        <v>1940</v>
      </c>
      <c r="K614" t="s">
        <v>1941</v>
      </c>
      <c r="L614" t="s">
        <v>6191</v>
      </c>
      <c r="M614">
        <v>0.2</v>
      </c>
      <c r="N614">
        <v>2020</v>
      </c>
      <c r="O614">
        <f>_xlfn.XLOOKUP(OrderData_1[[#This Row],[Coffee Type]],products!B:B,products!G:G)</f>
        <v>0.61814999999999998</v>
      </c>
    </row>
    <row r="615" spans="1:15" x14ac:dyDescent="0.25">
      <c r="A615" t="s">
        <v>1892</v>
      </c>
      <c r="B615" s="6">
        <v>43913</v>
      </c>
      <c r="C615" t="s">
        <v>1883</v>
      </c>
      <c r="D615" t="s">
        <v>205</v>
      </c>
      <c r="E615" t="s">
        <v>6077</v>
      </c>
      <c r="F615">
        <v>3</v>
      </c>
      <c r="G615" t="s">
        <v>6188</v>
      </c>
      <c r="H615">
        <v>7.77</v>
      </c>
      <c r="I615">
        <v>23.31</v>
      </c>
      <c r="J615" t="s">
        <v>1940</v>
      </c>
      <c r="K615" t="s">
        <v>1950</v>
      </c>
      <c r="L615" t="s">
        <v>6189</v>
      </c>
      <c r="M615">
        <v>0.5</v>
      </c>
      <c r="N615">
        <v>2020</v>
      </c>
      <c r="O615">
        <f>_xlfn.XLOOKUP(OrderData_1[[#This Row],[Coffee Type]],products!B:B,products!G:G)</f>
        <v>0.34964999999999996</v>
      </c>
    </row>
    <row r="616" spans="1:15" x14ac:dyDescent="0.25">
      <c r="A616" t="s">
        <v>712</v>
      </c>
      <c r="B616" s="6">
        <v>44344</v>
      </c>
      <c r="C616" t="s">
        <v>713</v>
      </c>
      <c r="D616" t="s">
        <v>205</v>
      </c>
      <c r="E616" t="s">
        <v>3501</v>
      </c>
      <c r="F616">
        <v>3</v>
      </c>
      <c r="G616" t="s">
        <v>6188</v>
      </c>
      <c r="H616">
        <v>7.77</v>
      </c>
      <c r="I616">
        <v>23.31</v>
      </c>
      <c r="J616" t="s">
        <v>1940</v>
      </c>
      <c r="K616" t="s">
        <v>1941</v>
      </c>
      <c r="L616" t="s">
        <v>6189</v>
      </c>
      <c r="M616">
        <v>0.5</v>
      </c>
      <c r="N616">
        <v>2021</v>
      </c>
      <c r="O616">
        <f>_xlfn.XLOOKUP(OrderData_1[[#This Row],[Coffee Type]],products!B:B,products!G:G)</f>
        <v>0.34964999999999996</v>
      </c>
    </row>
    <row r="617" spans="1:15" x14ac:dyDescent="0.25">
      <c r="A617" t="s">
        <v>1714</v>
      </c>
      <c r="B617" s="6">
        <v>44286</v>
      </c>
      <c r="C617" t="s">
        <v>1715</v>
      </c>
      <c r="D617" t="s">
        <v>128</v>
      </c>
      <c r="E617" t="s">
        <v>5713</v>
      </c>
      <c r="F617">
        <v>6</v>
      </c>
      <c r="G617" t="s">
        <v>6188</v>
      </c>
      <c r="H617">
        <v>3.88</v>
      </c>
      <c r="I617">
        <v>23.31</v>
      </c>
      <c r="J617" t="s">
        <v>1940</v>
      </c>
      <c r="K617" t="s">
        <v>1941</v>
      </c>
      <c r="L617" t="s">
        <v>6189</v>
      </c>
      <c r="M617">
        <v>0.2</v>
      </c>
      <c r="N617">
        <v>2021</v>
      </c>
      <c r="O617">
        <f>_xlfn.XLOOKUP(OrderData_1[[#This Row],[Coffee Type]],products!B:B,products!G:G)</f>
        <v>0.34964999999999996</v>
      </c>
    </row>
    <row r="618" spans="1:15" x14ac:dyDescent="0.25">
      <c r="A618" t="s">
        <v>1496</v>
      </c>
      <c r="B618" s="6">
        <v>44587</v>
      </c>
      <c r="C618" t="s">
        <v>1497</v>
      </c>
      <c r="D618" t="s">
        <v>205</v>
      </c>
      <c r="E618" t="s">
        <v>5234</v>
      </c>
      <c r="F618">
        <v>3</v>
      </c>
      <c r="G618" t="s">
        <v>6188</v>
      </c>
      <c r="H618">
        <v>7.77</v>
      </c>
      <c r="I618">
        <v>23.31</v>
      </c>
      <c r="J618" t="s">
        <v>1940</v>
      </c>
      <c r="K618" t="s">
        <v>1950</v>
      </c>
      <c r="L618" t="s">
        <v>6189</v>
      </c>
      <c r="M618">
        <v>0.5</v>
      </c>
      <c r="N618">
        <v>2022</v>
      </c>
      <c r="O618">
        <f>_xlfn.XLOOKUP(OrderData_1[[#This Row],[Coffee Type]],products!B:B,products!G:G)</f>
        <v>0.34964999999999996</v>
      </c>
    </row>
    <row r="619" spans="1:15" x14ac:dyDescent="0.25">
      <c r="A619" t="s">
        <v>1837</v>
      </c>
      <c r="B619" s="6">
        <v>43719</v>
      </c>
      <c r="C619" t="s">
        <v>1838</v>
      </c>
      <c r="D619" t="s">
        <v>136</v>
      </c>
      <c r="E619" t="s">
        <v>5965</v>
      </c>
      <c r="F619">
        <v>3</v>
      </c>
      <c r="G619" t="s">
        <v>6193</v>
      </c>
      <c r="H619">
        <v>7.77</v>
      </c>
      <c r="I619">
        <v>23.31</v>
      </c>
      <c r="J619" t="s">
        <v>1940</v>
      </c>
      <c r="K619" t="s">
        <v>1950</v>
      </c>
      <c r="L619" t="s">
        <v>6191</v>
      </c>
      <c r="M619">
        <v>0.5</v>
      </c>
      <c r="N619">
        <v>2019</v>
      </c>
      <c r="O619">
        <f>_xlfn.XLOOKUP(OrderData_1[[#This Row],[Coffee Type]],products!B:B,products!G:G)</f>
        <v>0.61814999999999998</v>
      </c>
    </row>
    <row r="620" spans="1:15" x14ac:dyDescent="0.25">
      <c r="A620" t="s">
        <v>986</v>
      </c>
      <c r="B620" s="6">
        <v>44101</v>
      </c>
      <c r="C620" t="s">
        <v>987</v>
      </c>
      <c r="D620" t="s">
        <v>51</v>
      </c>
      <c r="E620" t="s">
        <v>4122</v>
      </c>
      <c r="F620">
        <v>6</v>
      </c>
      <c r="G620" t="s">
        <v>6193</v>
      </c>
      <c r="H620">
        <v>3.88</v>
      </c>
      <c r="I620">
        <v>23.31</v>
      </c>
      <c r="J620" t="s">
        <v>1940</v>
      </c>
      <c r="K620" t="s">
        <v>1950</v>
      </c>
      <c r="L620" t="s">
        <v>6191</v>
      </c>
      <c r="M620">
        <v>0.2</v>
      </c>
      <c r="N620">
        <v>2020</v>
      </c>
      <c r="O620">
        <f>_xlfn.XLOOKUP(OrderData_1[[#This Row],[Coffee Type]],products!B:B,products!G:G)</f>
        <v>0.61814999999999998</v>
      </c>
    </row>
    <row r="621" spans="1:15" x14ac:dyDescent="0.25">
      <c r="A621" t="s">
        <v>773</v>
      </c>
      <c r="B621" s="6">
        <v>44377</v>
      </c>
      <c r="C621" t="s">
        <v>774</v>
      </c>
      <c r="D621" t="s">
        <v>205</v>
      </c>
      <c r="E621" t="s">
        <v>3635</v>
      </c>
      <c r="F621">
        <v>3</v>
      </c>
      <c r="G621" t="s">
        <v>6188</v>
      </c>
      <c r="H621">
        <v>7.77</v>
      </c>
      <c r="I621">
        <v>23.31</v>
      </c>
      <c r="J621" t="s">
        <v>1948</v>
      </c>
      <c r="K621" t="s">
        <v>1941</v>
      </c>
      <c r="L621" t="s">
        <v>6189</v>
      </c>
      <c r="M621">
        <v>0.5</v>
      </c>
      <c r="N621">
        <v>2021</v>
      </c>
      <c r="O621">
        <f>_xlfn.XLOOKUP(OrderData_1[[#This Row],[Coffee Type]],products!B:B,products!G:G)</f>
        <v>0.34964999999999996</v>
      </c>
    </row>
    <row r="622" spans="1:15" x14ac:dyDescent="0.25">
      <c r="A622" t="s">
        <v>1536</v>
      </c>
      <c r="B622" s="6">
        <v>44362</v>
      </c>
      <c r="C622" t="s">
        <v>1537</v>
      </c>
      <c r="D622" t="s">
        <v>131</v>
      </c>
      <c r="E622" t="s">
        <v>5321</v>
      </c>
      <c r="F622">
        <v>1</v>
      </c>
      <c r="G622" t="s">
        <v>6188</v>
      </c>
      <c r="H622">
        <v>22.88</v>
      </c>
      <c r="I622">
        <v>22.88</v>
      </c>
      <c r="J622" t="s">
        <v>1940</v>
      </c>
      <c r="K622" t="s">
        <v>1950</v>
      </c>
      <c r="L622" t="s">
        <v>6191</v>
      </c>
      <c r="M622">
        <v>2.5</v>
      </c>
      <c r="N622">
        <v>2021</v>
      </c>
      <c r="O622">
        <f>_xlfn.XLOOKUP(OrderData_1[[#This Row],[Coffee Type]],products!B:B,products!G:G)</f>
        <v>0.34964999999999996</v>
      </c>
    </row>
    <row r="623" spans="1:15" x14ac:dyDescent="0.25">
      <c r="A623" t="s">
        <v>1628</v>
      </c>
      <c r="B623" s="6">
        <v>44141</v>
      </c>
      <c r="C623" t="s">
        <v>1629</v>
      </c>
      <c r="D623" t="s">
        <v>131</v>
      </c>
      <c r="E623" t="s">
        <v>5522</v>
      </c>
      <c r="F623">
        <v>1</v>
      </c>
      <c r="G623" t="s">
        <v>6188</v>
      </c>
      <c r="H623">
        <v>22.88</v>
      </c>
      <c r="I623">
        <v>22.88</v>
      </c>
      <c r="J623" t="s">
        <v>1940</v>
      </c>
      <c r="K623" t="s">
        <v>1950</v>
      </c>
      <c r="L623" t="s">
        <v>6191</v>
      </c>
      <c r="M623">
        <v>2.5</v>
      </c>
      <c r="N623">
        <v>2020</v>
      </c>
      <c r="O623">
        <f>_xlfn.XLOOKUP(OrderData_1[[#This Row],[Coffee Type]],products!B:B,products!G:G)</f>
        <v>0.34964999999999996</v>
      </c>
    </row>
    <row r="624" spans="1:15" x14ac:dyDescent="0.25">
      <c r="A624" t="s">
        <v>1075</v>
      </c>
      <c r="B624" s="6">
        <v>43750</v>
      </c>
      <c r="C624" t="s">
        <v>1076</v>
      </c>
      <c r="D624" t="s">
        <v>131</v>
      </c>
      <c r="E624" t="s">
        <v>4331</v>
      </c>
      <c r="F624">
        <v>1</v>
      </c>
      <c r="G624" t="s">
        <v>6188</v>
      </c>
      <c r="H624">
        <v>22.88</v>
      </c>
      <c r="I624">
        <v>22.88</v>
      </c>
      <c r="J624" t="s">
        <v>1948</v>
      </c>
      <c r="K624" t="s">
        <v>1941</v>
      </c>
      <c r="L624" t="s">
        <v>6191</v>
      </c>
      <c r="M624">
        <v>2.5</v>
      </c>
      <c r="N624">
        <v>2019</v>
      </c>
      <c r="O624">
        <f>_xlfn.XLOOKUP(OrderData_1[[#This Row],[Coffee Type]],products!B:B,products!G:G)</f>
        <v>0.34964999999999996</v>
      </c>
    </row>
    <row r="625" spans="1:15" x14ac:dyDescent="0.25">
      <c r="A625" t="s">
        <v>685</v>
      </c>
      <c r="B625" s="6">
        <v>43989</v>
      </c>
      <c r="C625" t="s">
        <v>686</v>
      </c>
      <c r="D625" t="s">
        <v>54</v>
      </c>
      <c r="E625" t="s">
        <v>3437</v>
      </c>
      <c r="F625">
        <v>1</v>
      </c>
      <c r="G625" t="s">
        <v>6192</v>
      </c>
      <c r="H625">
        <v>22.88</v>
      </c>
      <c r="I625">
        <v>22.88</v>
      </c>
      <c r="J625" t="s">
        <v>1940</v>
      </c>
      <c r="K625" t="s">
        <v>1941</v>
      </c>
      <c r="L625" t="s">
        <v>6190</v>
      </c>
      <c r="M625">
        <v>2.5</v>
      </c>
      <c r="N625">
        <v>2020</v>
      </c>
      <c r="O625">
        <f>_xlfn.XLOOKUP(OrderData_1[[#This Row],[Coffee Type]],products!B:B,products!G:G)</f>
        <v>0.21509999999999996</v>
      </c>
    </row>
    <row r="626" spans="1:15" x14ac:dyDescent="0.25">
      <c r="A626" t="s">
        <v>1849</v>
      </c>
      <c r="B626" s="6">
        <v>44439</v>
      </c>
      <c r="C626" t="s">
        <v>1850</v>
      </c>
      <c r="D626" t="s">
        <v>74</v>
      </c>
      <c r="E626" t="s">
        <v>5989</v>
      </c>
      <c r="F626">
        <v>2</v>
      </c>
      <c r="G626" t="s">
        <v>6188</v>
      </c>
      <c r="H626">
        <v>11.25</v>
      </c>
      <c r="I626">
        <v>22.5</v>
      </c>
      <c r="J626" t="s">
        <v>1948</v>
      </c>
      <c r="K626" t="s">
        <v>1941</v>
      </c>
      <c r="L626" t="s">
        <v>6190</v>
      </c>
      <c r="M626">
        <v>1</v>
      </c>
      <c r="N626">
        <v>2021</v>
      </c>
      <c r="O626">
        <f>_xlfn.XLOOKUP(OrderData_1[[#This Row],[Coffee Type]],products!B:B,products!G:G)</f>
        <v>0.34964999999999996</v>
      </c>
    </row>
    <row r="627" spans="1:15" x14ac:dyDescent="0.25">
      <c r="A627" t="s">
        <v>874</v>
      </c>
      <c r="B627" s="6">
        <v>43808</v>
      </c>
      <c r="C627" t="s">
        <v>875</v>
      </c>
      <c r="D627" t="s">
        <v>74</v>
      </c>
      <c r="E627" t="s">
        <v>3864</v>
      </c>
      <c r="F627">
        <v>2</v>
      </c>
      <c r="G627" t="s">
        <v>6188</v>
      </c>
      <c r="H627">
        <v>11.25</v>
      </c>
      <c r="I627">
        <v>22.5</v>
      </c>
      <c r="J627" t="s">
        <v>1940</v>
      </c>
      <c r="K627" t="s">
        <v>1950</v>
      </c>
      <c r="L627" t="s">
        <v>6190</v>
      </c>
      <c r="M627">
        <v>1</v>
      </c>
      <c r="N627">
        <v>2019</v>
      </c>
      <c r="O627">
        <f>_xlfn.XLOOKUP(OrderData_1[[#This Row],[Coffee Type]],products!B:B,products!G:G)</f>
        <v>0.34964999999999996</v>
      </c>
    </row>
    <row r="628" spans="1:15" x14ac:dyDescent="0.25">
      <c r="A628" t="s">
        <v>1699</v>
      </c>
      <c r="B628" s="6">
        <v>43521</v>
      </c>
      <c r="C628" t="s">
        <v>1700</v>
      </c>
      <c r="D628" t="s">
        <v>74</v>
      </c>
      <c r="E628" t="s">
        <v>5677</v>
      </c>
      <c r="F628">
        <v>2</v>
      </c>
      <c r="G628" t="s">
        <v>6188</v>
      </c>
      <c r="H628">
        <v>11.25</v>
      </c>
      <c r="I628">
        <v>22.5</v>
      </c>
      <c r="J628" t="s">
        <v>1940</v>
      </c>
      <c r="K628" t="s">
        <v>1950</v>
      </c>
      <c r="L628" t="s">
        <v>6190</v>
      </c>
      <c r="M628">
        <v>1</v>
      </c>
      <c r="N628">
        <v>2019</v>
      </c>
      <c r="O628">
        <f>_xlfn.XLOOKUP(OrderData_1[[#This Row],[Coffee Type]],products!B:B,products!G:G)</f>
        <v>0.34964999999999996</v>
      </c>
    </row>
    <row r="629" spans="1:15" x14ac:dyDescent="0.25">
      <c r="A629" t="s">
        <v>722</v>
      </c>
      <c r="B629" s="6">
        <v>44066</v>
      </c>
      <c r="C629" t="s">
        <v>723</v>
      </c>
      <c r="D629" t="s">
        <v>74</v>
      </c>
      <c r="E629" t="s">
        <v>3524</v>
      </c>
      <c r="F629">
        <v>2</v>
      </c>
      <c r="G629" t="s">
        <v>6188</v>
      </c>
      <c r="H629">
        <v>11.25</v>
      </c>
      <c r="I629">
        <v>22.5</v>
      </c>
      <c r="J629" t="s">
        <v>1940</v>
      </c>
      <c r="K629" t="s">
        <v>1950</v>
      </c>
      <c r="L629" t="s">
        <v>6190</v>
      </c>
      <c r="M629">
        <v>1</v>
      </c>
      <c r="N629">
        <v>2020</v>
      </c>
      <c r="O629">
        <f>_xlfn.XLOOKUP(OrderData_1[[#This Row],[Coffee Type]],products!B:B,products!G:G)</f>
        <v>0.34964999999999996</v>
      </c>
    </row>
    <row r="630" spans="1:15" x14ac:dyDescent="0.25">
      <c r="A630" t="s">
        <v>1356</v>
      </c>
      <c r="B630" s="6">
        <v>44227</v>
      </c>
      <c r="C630" t="s">
        <v>1357</v>
      </c>
      <c r="D630" t="s">
        <v>74</v>
      </c>
      <c r="E630" t="s">
        <v>4974</v>
      </c>
      <c r="F630">
        <v>2</v>
      </c>
      <c r="G630" t="s">
        <v>6188</v>
      </c>
      <c r="H630">
        <v>11.25</v>
      </c>
      <c r="I630">
        <v>22.5</v>
      </c>
      <c r="J630" t="s">
        <v>1948</v>
      </c>
      <c r="K630" t="s">
        <v>1950</v>
      </c>
      <c r="L630" t="s">
        <v>6190</v>
      </c>
      <c r="M630">
        <v>1</v>
      </c>
      <c r="N630">
        <v>2021</v>
      </c>
      <c r="O630">
        <f>_xlfn.XLOOKUP(OrderData_1[[#This Row],[Coffee Type]],products!B:B,products!G:G)</f>
        <v>0.34964999999999996</v>
      </c>
    </row>
    <row r="631" spans="1:15" x14ac:dyDescent="0.25">
      <c r="A631" t="s">
        <v>442</v>
      </c>
      <c r="B631" s="6">
        <v>44211</v>
      </c>
      <c r="C631" t="s">
        <v>443</v>
      </c>
      <c r="D631" t="s">
        <v>74</v>
      </c>
      <c r="E631" t="s">
        <v>2893</v>
      </c>
      <c r="F631">
        <v>2</v>
      </c>
      <c r="G631" t="s">
        <v>6188</v>
      </c>
      <c r="H631">
        <v>11.25</v>
      </c>
      <c r="I631">
        <v>22.5</v>
      </c>
      <c r="J631" t="s">
        <v>1940</v>
      </c>
      <c r="K631" t="s">
        <v>1950</v>
      </c>
      <c r="L631" t="s">
        <v>6190</v>
      </c>
      <c r="M631">
        <v>1</v>
      </c>
      <c r="N631">
        <v>2021</v>
      </c>
      <c r="O631">
        <f>_xlfn.XLOOKUP(OrderData_1[[#This Row],[Coffee Type]],products!B:B,products!G:G)</f>
        <v>0.34964999999999996</v>
      </c>
    </row>
    <row r="632" spans="1:15" x14ac:dyDescent="0.25">
      <c r="A632" t="s">
        <v>400</v>
      </c>
      <c r="B632" s="6">
        <v>43910</v>
      </c>
      <c r="C632" t="s">
        <v>401</v>
      </c>
      <c r="D632" t="s">
        <v>267</v>
      </c>
      <c r="E632" t="s">
        <v>2771</v>
      </c>
      <c r="F632">
        <v>5</v>
      </c>
      <c r="G632" t="s">
        <v>6194</v>
      </c>
      <c r="H632">
        <v>4.46</v>
      </c>
      <c r="I632">
        <v>22.28</v>
      </c>
      <c r="J632" t="s">
        <v>1940</v>
      </c>
      <c r="K632" t="s">
        <v>1950</v>
      </c>
      <c r="L632" t="s">
        <v>6189</v>
      </c>
      <c r="M632">
        <v>0.2</v>
      </c>
      <c r="N632">
        <v>2020</v>
      </c>
      <c r="O632">
        <f>_xlfn.XLOOKUP(OrderData_1[[#This Row],[Coffee Type]],products!B:B,products!G:G)</f>
        <v>0.49004999999999999</v>
      </c>
    </row>
    <row r="633" spans="1:15" x14ac:dyDescent="0.25">
      <c r="A633" t="s">
        <v>1864</v>
      </c>
      <c r="B633" s="6">
        <v>43865</v>
      </c>
      <c r="C633" t="s">
        <v>1865</v>
      </c>
      <c r="D633" t="s">
        <v>267</v>
      </c>
      <c r="E633" t="s">
        <v>6042</v>
      </c>
      <c r="F633">
        <v>5</v>
      </c>
      <c r="G633" t="s">
        <v>6194</v>
      </c>
      <c r="H633">
        <v>4.46</v>
      </c>
      <c r="I633">
        <v>22.28</v>
      </c>
      <c r="J633" t="s">
        <v>1940</v>
      </c>
      <c r="K633" t="s">
        <v>1950</v>
      </c>
      <c r="L633" t="s">
        <v>6189</v>
      </c>
      <c r="M633">
        <v>0.2</v>
      </c>
      <c r="N633">
        <v>2020</v>
      </c>
      <c r="O633">
        <f>_xlfn.XLOOKUP(OrderData_1[[#This Row],[Coffee Type]],products!B:B,products!G:G)</f>
        <v>0.49004999999999999</v>
      </c>
    </row>
    <row r="634" spans="1:15" x14ac:dyDescent="0.25">
      <c r="A634" t="s">
        <v>896</v>
      </c>
      <c r="B634" s="6">
        <v>44250</v>
      </c>
      <c r="C634" t="s">
        <v>897</v>
      </c>
      <c r="D634" t="s">
        <v>267</v>
      </c>
      <c r="E634" t="s">
        <v>3907</v>
      </c>
      <c r="F634">
        <v>5</v>
      </c>
      <c r="G634" t="s">
        <v>6194</v>
      </c>
      <c r="H634">
        <v>4.46</v>
      </c>
      <c r="I634">
        <v>22.28</v>
      </c>
      <c r="J634" t="s">
        <v>1948</v>
      </c>
      <c r="K634" t="s">
        <v>1941</v>
      </c>
      <c r="L634" t="s">
        <v>6189</v>
      </c>
      <c r="M634">
        <v>0.2</v>
      </c>
      <c r="N634">
        <v>2021</v>
      </c>
      <c r="O634">
        <f>_xlfn.XLOOKUP(OrderData_1[[#This Row],[Coffee Type]],products!B:B,products!G:G)</f>
        <v>0.49004999999999999</v>
      </c>
    </row>
    <row r="635" spans="1:15" x14ac:dyDescent="0.25">
      <c r="A635" t="s">
        <v>1190</v>
      </c>
      <c r="B635" s="6">
        <v>43603</v>
      </c>
      <c r="C635" t="s">
        <v>1191</v>
      </c>
      <c r="D635" t="s">
        <v>267</v>
      </c>
      <c r="E635" t="s">
        <v>4580</v>
      </c>
      <c r="F635">
        <v>5</v>
      </c>
      <c r="G635" t="s">
        <v>6194</v>
      </c>
      <c r="H635">
        <v>4.46</v>
      </c>
      <c r="I635">
        <v>22.28</v>
      </c>
      <c r="J635" t="s">
        <v>1940</v>
      </c>
      <c r="K635" t="s">
        <v>1941</v>
      </c>
      <c r="L635" t="s">
        <v>6189</v>
      </c>
      <c r="M635">
        <v>0.2</v>
      </c>
      <c r="N635">
        <v>2019</v>
      </c>
      <c r="O635">
        <f>_xlfn.XLOOKUP(OrderData_1[[#This Row],[Coffee Type]],products!B:B,products!G:G)</f>
        <v>0.49004999999999999</v>
      </c>
    </row>
    <row r="636" spans="1:15" x14ac:dyDescent="0.25">
      <c r="A636" t="s">
        <v>947</v>
      </c>
      <c r="B636" s="6">
        <v>44375</v>
      </c>
      <c r="C636" t="s">
        <v>948</v>
      </c>
      <c r="D636" t="s">
        <v>267</v>
      </c>
      <c r="E636" t="s">
        <v>4064</v>
      </c>
      <c r="F636">
        <v>5</v>
      </c>
      <c r="G636" t="s">
        <v>6194</v>
      </c>
      <c r="H636">
        <v>4.46</v>
      </c>
      <c r="I636">
        <v>22.28</v>
      </c>
      <c r="J636" t="s">
        <v>1940</v>
      </c>
      <c r="K636" t="s">
        <v>1941</v>
      </c>
      <c r="L636" t="s">
        <v>6189</v>
      </c>
      <c r="M636">
        <v>0.2</v>
      </c>
      <c r="N636">
        <v>2021</v>
      </c>
      <c r="O636">
        <f>_xlfn.XLOOKUP(OrderData_1[[#This Row],[Coffee Type]],products!B:B,products!G:G)</f>
        <v>0.49004999999999999</v>
      </c>
    </row>
    <row r="637" spans="1:15" x14ac:dyDescent="0.25">
      <c r="A637" t="s">
        <v>780</v>
      </c>
      <c r="B637" s="6">
        <v>43840</v>
      </c>
      <c r="C637" t="s">
        <v>781</v>
      </c>
      <c r="D637" t="s">
        <v>29</v>
      </c>
      <c r="E637" t="s">
        <v>3654</v>
      </c>
      <c r="F637">
        <v>3</v>
      </c>
      <c r="G637" t="s">
        <v>6194</v>
      </c>
      <c r="H637">
        <v>7.29</v>
      </c>
      <c r="I637">
        <v>21.87</v>
      </c>
      <c r="J637" t="s">
        <v>1940</v>
      </c>
      <c r="K637" t="s">
        <v>1950</v>
      </c>
      <c r="L637" t="s">
        <v>6191</v>
      </c>
      <c r="M637">
        <v>0.5</v>
      </c>
      <c r="N637">
        <v>2020</v>
      </c>
      <c r="O637">
        <f>_xlfn.XLOOKUP(OrderData_1[[#This Row],[Coffee Type]],products!B:B,products!G:G)</f>
        <v>0.49004999999999999</v>
      </c>
    </row>
    <row r="638" spans="1:15" x14ac:dyDescent="0.25">
      <c r="A638" t="s">
        <v>282</v>
      </c>
      <c r="B638" s="6">
        <v>43760</v>
      </c>
      <c r="C638" t="s">
        <v>283</v>
      </c>
      <c r="D638" t="s">
        <v>29</v>
      </c>
      <c r="E638" t="s">
        <v>2496</v>
      </c>
      <c r="F638">
        <v>3</v>
      </c>
      <c r="G638" t="s">
        <v>6194</v>
      </c>
      <c r="H638">
        <v>7.29</v>
      </c>
      <c r="I638">
        <v>21.87</v>
      </c>
      <c r="J638" t="s">
        <v>1940</v>
      </c>
      <c r="K638" t="s">
        <v>1941</v>
      </c>
      <c r="L638" t="s">
        <v>6191</v>
      </c>
      <c r="M638">
        <v>0.5</v>
      </c>
      <c r="N638">
        <v>2019</v>
      </c>
      <c r="O638">
        <f>_xlfn.XLOOKUP(OrderData_1[[#This Row],[Coffee Type]],products!B:B,products!G:G)</f>
        <v>0.49004999999999999</v>
      </c>
    </row>
    <row r="639" spans="1:15" x14ac:dyDescent="0.25">
      <c r="A639" t="s">
        <v>1784</v>
      </c>
      <c r="B639" s="6">
        <v>44573</v>
      </c>
      <c r="C639" t="s">
        <v>1785</v>
      </c>
      <c r="D639" t="s">
        <v>29</v>
      </c>
      <c r="E639" t="s">
        <v>5852</v>
      </c>
      <c r="F639">
        <v>3</v>
      </c>
      <c r="G639" t="s">
        <v>6194</v>
      </c>
      <c r="H639">
        <v>7.29</v>
      </c>
      <c r="I639">
        <v>21.87</v>
      </c>
      <c r="J639" t="s">
        <v>2115</v>
      </c>
      <c r="K639" t="s">
        <v>1950</v>
      </c>
      <c r="L639" t="s">
        <v>6191</v>
      </c>
      <c r="M639">
        <v>0.5</v>
      </c>
      <c r="N639">
        <v>2022</v>
      </c>
      <c r="O639">
        <f>_xlfn.XLOOKUP(OrderData_1[[#This Row],[Coffee Type]],products!B:B,products!G:G)</f>
        <v>0.49004999999999999</v>
      </c>
    </row>
    <row r="640" spans="1:15" x14ac:dyDescent="0.25">
      <c r="A640" t="s">
        <v>562</v>
      </c>
      <c r="B640" s="6">
        <v>44324</v>
      </c>
      <c r="C640" t="s">
        <v>563</v>
      </c>
      <c r="D640" t="s">
        <v>64</v>
      </c>
      <c r="E640" t="s">
        <v>3165</v>
      </c>
      <c r="F640">
        <v>6</v>
      </c>
      <c r="G640" t="s">
        <v>6194</v>
      </c>
      <c r="H640">
        <v>3.64</v>
      </c>
      <c r="I640">
        <v>21.87</v>
      </c>
      <c r="J640" t="s">
        <v>1940</v>
      </c>
      <c r="K640" t="s">
        <v>1941</v>
      </c>
      <c r="L640" t="s">
        <v>6191</v>
      </c>
      <c r="M640">
        <v>0.2</v>
      </c>
      <c r="N640">
        <v>2021</v>
      </c>
      <c r="O640">
        <f>_xlfn.XLOOKUP(OrderData_1[[#This Row],[Coffee Type]],products!B:B,products!G:G)</f>
        <v>0.49004999999999999</v>
      </c>
    </row>
    <row r="641" spans="1:15" x14ac:dyDescent="0.25">
      <c r="A641" t="s">
        <v>27</v>
      </c>
      <c r="B641" s="6">
        <v>44582</v>
      </c>
      <c r="C641" t="s">
        <v>28</v>
      </c>
      <c r="D641" t="s">
        <v>29</v>
      </c>
      <c r="E641" t="s">
        <v>1971</v>
      </c>
      <c r="F641">
        <v>3</v>
      </c>
      <c r="G641" t="s">
        <v>6194</v>
      </c>
      <c r="H641">
        <v>7.29</v>
      </c>
      <c r="I641">
        <v>21.87</v>
      </c>
      <c r="J641" t="s">
        <v>1940</v>
      </c>
      <c r="K641" t="s">
        <v>1941</v>
      </c>
      <c r="L641" t="s">
        <v>6191</v>
      </c>
      <c r="M641">
        <v>0.5</v>
      </c>
      <c r="N641">
        <v>2022</v>
      </c>
      <c r="O641">
        <f>_xlfn.XLOOKUP(OrderData_1[[#This Row],[Coffee Type]],products!B:B,products!G:G)</f>
        <v>0.49004999999999999</v>
      </c>
    </row>
    <row r="642" spans="1:15" x14ac:dyDescent="0.25">
      <c r="A642" t="s">
        <v>660</v>
      </c>
      <c r="B642" s="6">
        <v>43526</v>
      </c>
      <c r="C642" t="s">
        <v>661</v>
      </c>
      <c r="D642" t="s">
        <v>29</v>
      </c>
      <c r="E642" t="s">
        <v>3378</v>
      </c>
      <c r="F642">
        <v>3</v>
      </c>
      <c r="G642" t="s">
        <v>6194</v>
      </c>
      <c r="H642">
        <v>7.29</v>
      </c>
      <c r="I642">
        <v>21.87</v>
      </c>
      <c r="J642" t="s">
        <v>1940</v>
      </c>
      <c r="K642" t="s">
        <v>1950</v>
      </c>
      <c r="L642" t="s">
        <v>6191</v>
      </c>
      <c r="M642">
        <v>0.5</v>
      </c>
      <c r="N642">
        <v>2019</v>
      </c>
      <c r="O642">
        <f>_xlfn.XLOOKUP(OrderData_1[[#This Row],[Coffee Type]],products!B:B,products!G:G)</f>
        <v>0.49004999999999999</v>
      </c>
    </row>
    <row r="643" spans="1:15" x14ac:dyDescent="0.25">
      <c r="A643" t="s">
        <v>1381</v>
      </c>
      <c r="B643" s="6">
        <v>44716</v>
      </c>
      <c r="C643" t="s">
        <v>1382</v>
      </c>
      <c r="D643" t="s">
        <v>64</v>
      </c>
      <c r="E643" t="s">
        <v>4995</v>
      </c>
      <c r="F643">
        <v>6</v>
      </c>
      <c r="G643" t="s">
        <v>6194</v>
      </c>
      <c r="H643">
        <v>3.64</v>
      </c>
      <c r="I643">
        <v>21.87</v>
      </c>
      <c r="J643" t="s">
        <v>1940</v>
      </c>
      <c r="K643" t="s">
        <v>1941</v>
      </c>
      <c r="L643" t="s">
        <v>6191</v>
      </c>
      <c r="M643">
        <v>0.2</v>
      </c>
      <c r="N643">
        <v>2022</v>
      </c>
      <c r="O643">
        <f>_xlfn.XLOOKUP(OrderData_1[[#This Row],[Coffee Type]],products!B:B,products!G:G)</f>
        <v>0.49004999999999999</v>
      </c>
    </row>
    <row r="644" spans="1:15" x14ac:dyDescent="0.25">
      <c r="A644" t="s">
        <v>1897</v>
      </c>
      <c r="B644" s="6">
        <v>44397</v>
      </c>
      <c r="C644" t="s">
        <v>1898</v>
      </c>
      <c r="D644" t="s">
        <v>64</v>
      </c>
      <c r="E644" t="s">
        <v>6110</v>
      </c>
      <c r="F644">
        <v>6</v>
      </c>
      <c r="G644" t="s">
        <v>6194</v>
      </c>
      <c r="H644">
        <v>3.64</v>
      </c>
      <c r="I644">
        <v>21.87</v>
      </c>
      <c r="J644" t="s">
        <v>1940</v>
      </c>
      <c r="K644" t="s">
        <v>1941</v>
      </c>
      <c r="L644" t="s">
        <v>6191</v>
      </c>
      <c r="M644">
        <v>0.2</v>
      </c>
      <c r="N644">
        <v>2021</v>
      </c>
      <c r="O644">
        <f>_xlfn.XLOOKUP(OrderData_1[[#This Row],[Coffee Type]],products!B:B,products!G:G)</f>
        <v>0.49004999999999999</v>
      </c>
    </row>
    <row r="645" spans="1:15" x14ac:dyDescent="0.25">
      <c r="A645" t="s">
        <v>364</v>
      </c>
      <c r="B645" s="6">
        <v>44515</v>
      </c>
      <c r="C645" t="s">
        <v>365</v>
      </c>
      <c r="D645" t="s">
        <v>29</v>
      </c>
      <c r="E645" t="s">
        <v>2689</v>
      </c>
      <c r="F645">
        <v>3</v>
      </c>
      <c r="G645" t="s">
        <v>6194</v>
      </c>
      <c r="H645">
        <v>7.29</v>
      </c>
      <c r="I645">
        <v>21.87</v>
      </c>
      <c r="J645" t="s">
        <v>1940</v>
      </c>
      <c r="K645" t="s">
        <v>1941</v>
      </c>
      <c r="L645" t="s">
        <v>6191</v>
      </c>
      <c r="M645">
        <v>0.5</v>
      </c>
      <c r="N645">
        <v>2021</v>
      </c>
      <c r="O645">
        <f>_xlfn.XLOOKUP(OrderData_1[[#This Row],[Coffee Type]],products!B:B,products!G:G)</f>
        <v>0.49004999999999999</v>
      </c>
    </row>
    <row r="646" spans="1:15" x14ac:dyDescent="0.25">
      <c r="A646" t="s">
        <v>1442</v>
      </c>
      <c r="B646" s="6">
        <v>44757</v>
      </c>
      <c r="C646" t="s">
        <v>1443</v>
      </c>
      <c r="D646" t="s">
        <v>64</v>
      </c>
      <c r="E646" t="s">
        <v>5119</v>
      </c>
      <c r="F646">
        <v>6</v>
      </c>
      <c r="G646" t="s">
        <v>6194</v>
      </c>
      <c r="H646">
        <v>3.64</v>
      </c>
      <c r="I646">
        <v>21.87</v>
      </c>
      <c r="J646" t="s">
        <v>1940</v>
      </c>
      <c r="K646" t="s">
        <v>1950</v>
      </c>
      <c r="L646" t="s">
        <v>6191</v>
      </c>
      <c r="M646">
        <v>0.2</v>
      </c>
      <c r="N646">
        <v>2022</v>
      </c>
      <c r="O646">
        <f>_xlfn.XLOOKUP(OrderData_1[[#This Row],[Coffee Type]],products!B:B,products!G:G)</f>
        <v>0.49004999999999999</v>
      </c>
    </row>
    <row r="647" spans="1:15" x14ac:dyDescent="0.25">
      <c r="A647" t="s">
        <v>1428</v>
      </c>
      <c r="B647" s="6">
        <v>44155</v>
      </c>
      <c r="C647" t="s">
        <v>1429</v>
      </c>
      <c r="D647" t="s">
        <v>29</v>
      </c>
      <c r="E647" t="s">
        <v>5091</v>
      </c>
      <c r="F647">
        <v>3</v>
      </c>
      <c r="G647" t="s">
        <v>6194</v>
      </c>
      <c r="H647">
        <v>7.29</v>
      </c>
      <c r="I647">
        <v>21.87</v>
      </c>
      <c r="J647" t="s">
        <v>1940</v>
      </c>
      <c r="K647" t="s">
        <v>1941</v>
      </c>
      <c r="L647" t="s">
        <v>6191</v>
      </c>
      <c r="M647">
        <v>0.5</v>
      </c>
      <c r="N647">
        <v>2020</v>
      </c>
      <c r="O647">
        <f>_xlfn.XLOOKUP(OrderData_1[[#This Row],[Coffee Type]],products!B:B,products!G:G)</f>
        <v>0.49004999999999999</v>
      </c>
    </row>
    <row r="648" spans="1:15" x14ac:dyDescent="0.25">
      <c r="A648" t="s">
        <v>384</v>
      </c>
      <c r="B648" s="6">
        <v>44545</v>
      </c>
      <c r="C648" t="s">
        <v>385</v>
      </c>
      <c r="D648" t="s">
        <v>29</v>
      </c>
      <c r="E648" t="s">
        <v>2735</v>
      </c>
      <c r="F648">
        <v>3</v>
      </c>
      <c r="G648" t="s">
        <v>6194</v>
      </c>
      <c r="H648">
        <v>7.29</v>
      </c>
      <c r="I648">
        <v>21.87</v>
      </c>
      <c r="J648" t="s">
        <v>1948</v>
      </c>
      <c r="K648" t="s">
        <v>1950</v>
      </c>
      <c r="L648" t="s">
        <v>6191</v>
      </c>
      <c r="M648">
        <v>0.5</v>
      </c>
      <c r="N648">
        <v>2021</v>
      </c>
      <c r="O648">
        <f>_xlfn.XLOOKUP(OrderData_1[[#This Row],[Coffee Type]],products!B:B,products!G:G)</f>
        <v>0.49004999999999999</v>
      </c>
    </row>
    <row r="649" spans="1:15" x14ac:dyDescent="0.25">
      <c r="A649" t="s">
        <v>88</v>
      </c>
      <c r="B649" s="6">
        <v>44464</v>
      </c>
      <c r="C649" t="s">
        <v>89</v>
      </c>
      <c r="D649" t="s">
        <v>90</v>
      </c>
      <c r="E649" t="s">
        <v>2089</v>
      </c>
      <c r="F649">
        <v>5</v>
      </c>
      <c r="G649" t="s">
        <v>6193</v>
      </c>
      <c r="H649">
        <v>4.3600000000000003</v>
      </c>
      <c r="I649">
        <v>21.82</v>
      </c>
      <c r="J649" t="s">
        <v>1940</v>
      </c>
      <c r="K649" t="s">
        <v>1950</v>
      </c>
      <c r="L649" t="s">
        <v>6190</v>
      </c>
      <c r="M649">
        <v>0.2</v>
      </c>
      <c r="N649">
        <v>2021</v>
      </c>
      <c r="O649">
        <f>_xlfn.XLOOKUP(OrderData_1[[#This Row],[Coffee Type]],products!B:B,products!G:G)</f>
        <v>0.61814999999999998</v>
      </c>
    </row>
    <row r="650" spans="1:15" x14ac:dyDescent="0.25">
      <c r="A650" t="s">
        <v>185</v>
      </c>
      <c r="B650" s="6">
        <v>44362</v>
      </c>
      <c r="C650" t="s">
        <v>186</v>
      </c>
      <c r="D650" t="s">
        <v>90</v>
      </c>
      <c r="E650" t="s">
        <v>2296</v>
      </c>
      <c r="F650">
        <v>5</v>
      </c>
      <c r="G650" t="s">
        <v>6193</v>
      </c>
      <c r="H650">
        <v>4.3600000000000003</v>
      </c>
      <c r="I650">
        <v>21.82</v>
      </c>
      <c r="J650" t="s">
        <v>1940</v>
      </c>
      <c r="K650" t="s">
        <v>1941</v>
      </c>
      <c r="L650" t="s">
        <v>6190</v>
      </c>
      <c r="M650">
        <v>0.2</v>
      </c>
      <c r="N650">
        <v>2021</v>
      </c>
      <c r="O650">
        <f>_xlfn.XLOOKUP(OrderData_1[[#This Row],[Coffee Type]],products!B:B,products!G:G)</f>
        <v>0.61814999999999998</v>
      </c>
    </row>
    <row r="651" spans="1:15" x14ac:dyDescent="0.25">
      <c r="A651" t="s">
        <v>637</v>
      </c>
      <c r="B651" s="6">
        <v>43796</v>
      </c>
      <c r="C651" t="s">
        <v>638</v>
      </c>
      <c r="D651" t="s">
        <v>90</v>
      </c>
      <c r="E651" t="s">
        <v>3325</v>
      </c>
      <c r="F651">
        <v>5</v>
      </c>
      <c r="G651" t="s">
        <v>6193</v>
      </c>
      <c r="H651">
        <v>4.3600000000000003</v>
      </c>
      <c r="I651">
        <v>21.82</v>
      </c>
      <c r="J651" t="s">
        <v>2115</v>
      </c>
      <c r="K651" t="s">
        <v>1950</v>
      </c>
      <c r="L651" t="s">
        <v>6190</v>
      </c>
      <c r="M651">
        <v>0.2</v>
      </c>
      <c r="N651">
        <v>2019</v>
      </c>
      <c r="O651">
        <f>_xlfn.XLOOKUP(OrderData_1[[#This Row],[Coffee Type]],products!B:B,products!G:G)</f>
        <v>0.61814999999999998</v>
      </c>
    </row>
    <row r="652" spans="1:15" x14ac:dyDescent="0.25">
      <c r="A652" t="s">
        <v>290</v>
      </c>
      <c r="B652" s="6">
        <v>43582</v>
      </c>
      <c r="C652" t="s">
        <v>291</v>
      </c>
      <c r="D652" t="s">
        <v>90</v>
      </c>
      <c r="E652" t="s">
        <v>2525</v>
      </c>
      <c r="F652">
        <v>5</v>
      </c>
      <c r="G652" t="s">
        <v>6193</v>
      </c>
      <c r="H652">
        <v>4.3600000000000003</v>
      </c>
      <c r="I652">
        <v>21.82</v>
      </c>
      <c r="J652" t="s">
        <v>1940</v>
      </c>
      <c r="K652" t="s">
        <v>1941</v>
      </c>
      <c r="L652" t="s">
        <v>6190</v>
      </c>
      <c r="M652">
        <v>0.2</v>
      </c>
      <c r="N652">
        <v>2019</v>
      </c>
      <c r="O652">
        <f>_xlfn.XLOOKUP(OrderData_1[[#This Row],[Coffee Type]],products!B:B,products!G:G)</f>
        <v>0.61814999999999998</v>
      </c>
    </row>
    <row r="653" spans="1:15" x14ac:dyDescent="0.25">
      <c r="A653" t="s">
        <v>522</v>
      </c>
      <c r="B653" s="6">
        <v>44131</v>
      </c>
      <c r="C653" t="s">
        <v>523</v>
      </c>
      <c r="D653" t="s">
        <v>195</v>
      </c>
      <c r="E653" t="s">
        <v>3076</v>
      </c>
      <c r="F653">
        <v>6</v>
      </c>
      <c r="G653" t="s">
        <v>6192</v>
      </c>
      <c r="H653">
        <v>3.58</v>
      </c>
      <c r="I653">
        <v>21.51</v>
      </c>
      <c r="J653" t="s">
        <v>1948</v>
      </c>
      <c r="K653" t="s">
        <v>1941</v>
      </c>
      <c r="L653" t="s">
        <v>6189</v>
      </c>
      <c r="M653">
        <v>0.2</v>
      </c>
      <c r="N653">
        <v>2020</v>
      </c>
      <c r="O653">
        <f>_xlfn.XLOOKUP(OrderData_1[[#This Row],[Coffee Type]],products!B:B,products!G:G)</f>
        <v>0.21509999999999996</v>
      </c>
    </row>
    <row r="654" spans="1:15" x14ac:dyDescent="0.25">
      <c r="A654" t="s">
        <v>1155</v>
      </c>
      <c r="B654" s="6">
        <v>44262</v>
      </c>
      <c r="C654" t="s">
        <v>1156</v>
      </c>
      <c r="D654" t="s">
        <v>195</v>
      </c>
      <c r="E654" t="s">
        <v>4512</v>
      </c>
      <c r="F654">
        <v>6</v>
      </c>
      <c r="G654" t="s">
        <v>6192</v>
      </c>
      <c r="H654">
        <v>3.58</v>
      </c>
      <c r="I654">
        <v>21.51</v>
      </c>
      <c r="J654" t="s">
        <v>1940</v>
      </c>
      <c r="K654" t="s">
        <v>1950</v>
      </c>
      <c r="L654" t="s">
        <v>6189</v>
      </c>
      <c r="M654">
        <v>0.2</v>
      </c>
      <c r="N654">
        <v>2021</v>
      </c>
      <c r="O654">
        <f>_xlfn.XLOOKUP(OrderData_1[[#This Row],[Coffee Type]],products!B:B,products!G:G)</f>
        <v>0.21509999999999996</v>
      </c>
    </row>
    <row r="655" spans="1:15" x14ac:dyDescent="0.25">
      <c r="A655" t="s">
        <v>538</v>
      </c>
      <c r="B655" s="6">
        <v>44439</v>
      </c>
      <c r="C655" t="s">
        <v>539</v>
      </c>
      <c r="D655" t="s">
        <v>170</v>
      </c>
      <c r="E655" t="s">
        <v>3112</v>
      </c>
      <c r="F655">
        <v>3</v>
      </c>
      <c r="G655" t="s">
        <v>6192</v>
      </c>
      <c r="H655">
        <v>7.17</v>
      </c>
      <c r="I655">
        <v>21.51</v>
      </c>
      <c r="J655" t="s">
        <v>1940</v>
      </c>
      <c r="K655" t="s">
        <v>1950</v>
      </c>
      <c r="L655" t="s">
        <v>6189</v>
      </c>
      <c r="M655">
        <v>0.5</v>
      </c>
      <c r="N655">
        <v>2021</v>
      </c>
      <c r="O655">
        <f>_xlfn.XLOOKUP(OrderData_1[[#This Row],[Coffee Type]],products!B:B,products!G:G)</f>
        <v>0.21509999999999996</v>
      </c>
    </row>
    <row r="656" spans="1:15" x14ac:dyDescent="0.25">
      <c r="A656" t="s">
        <v>1683</v>
      </c>
      <c r="B656" s="6">
        <v>43759</v>
      </c>
      <c r="C656" t="s">
        <v>1684</v>
      </c>
      <c r="D656" t="s">
        <v>195</v>
      </c>
      <c r="E656" t="s">
        <v>5642</v>
      </c>
      <c r="F656">
        <v>6</v>
      </c>
      <c r="G656" t="s">
        <v>6192</v>
      </c>
      <c r="H656">
        <v>3.58</v>
      </c>
      <c r="I656">
        <v>21.51</v>
      </c>
      <c r="J656" t="s">
        <v>1948</v>
      </c>
      <c r="K656" t="s">
        <v>1950</v>
      </c>
      <c r="L656" t="s">
        <v>6189</v>
      </c>
      <c r="M656">
        <v>0.2</v>
      </c>
      <c r="N656">
        <v>2019</v>
      </c>
      <c r="O656">
        <f>_xlfn.XLOOKUP(OrderData_1[[#This Row],[Coffee Type]],products!B:B,products!G:G)</f>
        <v>0.21509999999999996</v>
      </c>
    </row>
    <row r="657" spans="1:15" x14ac:dyDescent="0.25">
      <c r="A657" t="s">
        <v>1847</v>
      </c>
      <c r="B657" s="6">
        <v>44092</v>
      </c>
      <c r="C657" t="s">
        <v>1848</v>
      </c>
      <c r="D657" t="s">
        <v>195</v>
      </c>
      <c r="E657" t="s">
        <v>5985</v>
      </c>
      <c r="F657">
        <v>6</v>
      </c>
      <c r="G657" t="s">
        <v>6192</v>
      </c>
      <c r="H657">
        <v>3.58</v>
      </c>
      <c r="I657">
        <v>21.51</v>
      </c>
      <c r="J657" t="s">
        <v>1940</v>
      </c>
      <c r="K657" t="s">
        <v>1950</v>
      </c>
      <c r="L657" t="s">
        <v>6189</v>
      </c>
      <c r="M657">
        <v>0.2</v>
      </c>
      <c r="N657">
        <v>2020</v>
      </c>
      <c r="O657">
        <f>_xlfn.XLOOKUP(OrderData_1[[#This Row],[Coffee Type]],products!B:B,products!G:G)</f>
        <v>0.21509999999999996</v>
      </c>
    </row>
    <row r="658" spans="1:15" x14ac:dyDescent="0.25">
      <c r="A658" t="s">
        <v>1027</v>
      </c>
      <c r="B658" s="6">
        <v>44673</v>
      </c>
      <c r="C658" t="s">
        <v>1028</v>
      </c>
      <c r="D658" t="s">
        <v>170</v>
      </c>
      <c r="E658" t="s">
        <v>4225</v>
      </c>
      <c r="F658">
        <v>3</v>
      </c>
      <c r="G658" t="s">
        <v>6192</v>
      </c>
      <c r="H658">
        <v>7.17</v>
      </c>
      <c r="I658">
        <v>21.51</v>
      </c>
      <c r="J658" t="s">
        <v>1940</v>
      </c>
      <c r="K658" t="s">
        <v>1950</v>
      </c>
      <c r="L658" t="s">
        <v>6189</v>
      </c>
      <c r="M658">
        <v>0.5</v>
      </c>
      <c r="N658">
        <v>2022</v>
      </c>
      <c r="O658">
        <f>_xlfn.XLOOKUP(OrderData_1[[#This Row],[Coffee Type]],products!B:B,products!G:G)</f>
        <v>0.21509999999999996</v>
      </c>
    </row>
    <row r="659" spans="1:15" x14ac:dyDescent="0.25">
      <c r="A659" t="s">
        <v>974</v>
      </c>
      <c r="B659" s="6">
        <v>44413</v>
      </c>
      <c r="C659" t="s">
        <v>975</v>
      </c>
      <c r="D659" t="s">
        <v>195</v>
      </c>
      <c r="E659" t="s">
        <v>4094</v>
      </c>
      <c r="F659">
        <v>6</v>
      </c>
      <c r="G659" t="s">
        <v>6192</v>
      </c>
      <c r="H659">
        <v>3.58</v>
      </c>
      <c r="I659">
        <v>21.51</v>
      </c>
      <c r="J659" t="s">
        <v>1948</v>
      </c>
      <c r="K659" t="s">
        <v>1941</v>
      </c>
      <c r="L659" t="s">
        <v>6189</v>
      </c>
      <c r="M659">
        <v>0.2</v>
      </c>
      <c r="N659">
        <v>2021</v>
      </c>
      <c r="O659">
        <f>_xlfn.XLOOKUP(OrderData_1[[#This Row],[Coffee Type]],products!B:B,products!G:G)</f>
        <v>0.21509999999999996</v>
      </c>
    </row>
    <row r="660" spans="1:15" x14ac:dyDescent="0.25">
      <c r="A660" t="s">
        <v>1508</v>
      </c>
      <c r="B660" s="6">
        <v>43468</v>
      </c>
      <c r="C660" t="s">
        <v>1509</v>
      </c>
      <c r="D660" t="s">
        <v>170</v>
      </c>
      <c r="E660" t="s">
        <v>5266</v>
      </c>
      <c r="F660">
        <v>3</v>
      </c>
      <c r="G660" t="s">
        <v>6192</v>
      </c>
      <c r="H660">
        <v>7.17</v>
      </c>
      <c r="I660">
        <v>21.51</v>
      </c>
      <c r="J660" t="s">
        <v>1940</v>
      </c>
      <c r="K660" t="s">
        <v>1950</v>
      </c>
      <c r="L660" t="s">
        <v>6189</v>
      </c>
      <c r="M660">
        <v>0.5</v>
      </c>
      <c r="N660">
        <v>2019</v>
      </c>
      <c r="O660">
        <f>_xlfn.XLOOKUP(OrderData_1[[#This Row],[Coffee Type]],products!B:B,products!G:G)</f>
        <v>0.21509999999999996</v>
      </c>
    </row>
    <row r="661" spans="1:15" x14ac:dyDescent="0.25">
      <c r="A661" t="s">
        <v>737</v>
      </c>
      <c r="B661" s="6">
        <v>43563</v>
      </c>
      <c r="C661" t="s">
        <v>738</v>
      </c>
      <c r="D661" t="s">
        <v>195</v>
      </c>
      <c r="E661" t="s">
        <v>3558</v>
      </c>
      <c r="F661">
        <v>6</v>
      </c>
      <c r="G661" t="s">
        <v>6192</v>
      </c>
      <c r="H661">
        <v>3.58</v>
      </c>
      <c r="I661">
        <v>21.51</v>
      </c>
      <c r="J661" t="s">
        <v>2115</v>
      </c>
      <c r="K661" t="s">
        <v>1950</v>
      </c>
      <c r="L661" t="s">
        <v>6189</v>
      </c>
      <c r="M661">
        <v>0.2</v>
      </c>
      <c r="N661">
        <v>2019</v>
      </c>
      <c r="O661">
        <f>_xlfn.XLOOKUP(OrderData_1[[#This Row],[Coffee Type]],products!B:B,products!G:G)</f>
        <v>0.21509999999999996</v>
      </c>
    </row>
    <row r="662" spans="1:15" x14ac:dyDescent="0.25">
      <c r="A662" t="s">
        <v>1138</v>
      </c>
      <c r="B662" s="6">
        <v>44697</v>
      </c>
      <c r="C662" t="s">
        <v>1139</v>
      </c>
      <c r="D662" t="s">
        <v>195</v>
      </c>
      <c r="E662" t="s">
        <v>4469</v>
      </c>
      <c r="F662">
        <v>6</v>
      </c>
      <c r="G662" t="s">
        <v>6192</v>
      </c>
      <c r="H662">
        <v>3.58</v>
      </c>
      <c r="I662">
        <v>21.51</v>
      </c>
      <c r="J662" t="s">
        <v>1940</v>
      </c>
      <c r="K662" t="s">
        <v>1941</v>
      </c>
      <c r="L662" t="s">
        <v>6189</v>
      </c>
      <c r="M662">
        <v>0.2</v>
      </c>
      <c r="N662">
        <v>2022</v>
      </c>
      <c r="O662">
        <f>_xlfn.XLOOKUP(OrderData_1[[#This Row],[Coffee Type]],products!B:B,products!G:G)</f>
        <v>0.21509999999999996</v>
      </c>
    </row>
    <row r="663" spans="1:15" x14ac:dyDescent="0.25">
      <c r="A663" t="s">
        <v>682</v>
      </c>
      <c r="B663" s="6">
        <v>44781</v>
      </c>
      <c r="C663" t="s">
        <v>683</v>
      </c>
      <c r="D663" t="s">
        <v>159</v>
      </c>
      <c r="E663" t="s">
        <v>3429</v>
      </c>
      <c r="F663">
        <v>4</v>
      </c>
      <c r="G663" t="s">
        <v>6192</v>
      </c>
      <c r="H663">
        <v>5.37</v>
      </c>
      <c r="I663">
        <v>21.48</v>
      </c>
      <c r="J663" t="s">
        <v>1940</v>
      </c>
      <c r="K663" t="s">
        <v>1941</v>
      </c>
      <c r="L663" t="s">
        <v>6191</v>
      </c>
      <c r="M663">
        <v>0.5</v>
      </c>
      <c r="N663">
        <v>2022</v>
      </c>
      <c r="O663">
        <f>_xlfn.XLOOKUP(OrderData_1[[#This Row],[Coffee Type]],products!B:B,products!G:G)</f>
        <v>0.21509999999999996</v>
      </c>
    </row>
    <row r="664" spans="1:15" x14ac:dyDescent="0.25">
      <c r="A664" t="s">
        <v>1060</v>
      </c>
      <c r="B664" s="6">
        <v>44724</v>
      </c>
      <c r="C664" t="s">
        <v>1061</v>
      </c>
      <c r="D664" t="s">
        <v>159</v>
      </c>
      <c r="E664" t="s">
        <v>4302</v>
      </c>
      <c r="F664">
        <v>4</v>
      </c>
      <c r="G664" t="s">
        <v>6192</v>
      </c>
      <c r="H664">
        <v>5.37</v>
      </c>
      <c r="I664">
        <v>21.48</v>
      </c>
      <c r="J664" t="s">
        <v>1940</v>
      </c>
      <c r="K664" t="s">
        <v>1950</v>
      </c>
      <c r="L664" t="s">
        <v>6191</v>
      </c>
      <c r="M664">
        <v>0.5</v>
      </c>
      <c r="N664">
        <v>2022</v>
      </c>
      <c r="O664">
        <f>_xlfn.XLOOKUP(OrderData_1[[#This Row],[Coffee Type]],products!B:B,products!G:G)</f>
        <v>0.21509999999999996</v>
      </c>
    </row>
    <row r="665" spans="1:15" x14ac:dyDescent="0.25">
      <c r="A665" t="s">
        <v>494</v>
      </c>
      <c r="B665" s="6">
        <v>44278</v>
      </c>
      <c r="C665" t="s">
        <v>495</v>
      </c>
      <c r="D665" t="s">
        <v>77</v>
      </c>
      <c r="E665" t="s">
        <v>3015</v>
      </c>
      <c r="F665">
        <v>5</v>
      </c>
      <c r="G665" t="s">
        <v>6194</v>
      </c>
      <c r="H665">
        <v>4.12</v>
      </c>
      <c r="I665">
        <v>20.62</v>
      </c>
      <c r="J665" t="s">
        <v>1940</v>
      </c>
      <c r="K665" t="s">
        <v>1950</v>
      </c>
      <c r="L665" t="s">
        <v>6190</v>
      </c>
      <c r="M665">
        <v>0.2</v>
      </c>
      <c r="N665">
        <v>2021</v>
      </c>
      <c r="O665">
        <f>_xlfn.XLOOKUP(OrderData_1[[#This Row],[Coffee Type]],products!B:B,products!G:G)</f>
        <v>0.49004999999999999</v>
      </c>
    </row>
    <row r="666" spans="1:15" x14ac:dyDescent="0.25">
      <c r="A666" t="s">
        <v>1616</v>
      </c>
      <c r="B666" s="6">
        <v>44540</v>
      </c>
      <c r="C666" t="s">
        <v>1617</v>
      </c>
      <c r="D666" t="s">
        <v>77</v>
      </c>
      <c r="E666" t="s">
        <v>5493</v>
      </c>
      <c r="F666">
        <v>5</v>
      </c>
      <c r="G666" t="s">
        <v>6194</v>
      </c>
      <c r="H666">
        <v>4.12</v>
      </c>
      <c r="I666">
        <v>20.62</v>
      </c>
      <c r="J666" t="s">
        <v>1940</v>
      </c>
      <c r="K666" t="s">
        <v>1950</v>
      </c>
      <c r="L666" t="s">
        <v>6190</v>
      </c>
      <c r="M666">
        <v>0.2</v>
      </c>
      <c r="N666">
        <v>2021</v>
      </c>
      <c r="O666">
        <f>_xlfn.XLOOKUP(OrderData_1[[#This Row],[Coffee Type]],products!B:B,products!G:G)</f>
        <v>0.49004999999999999</v>
      </c>
    </row>
    <row r="667" spans="1:15" x14ac:dyDescent="0.25">
      <c r="A667" t="s">
        <v>1735</v>
      </c>
      <c r="B667" s="6">
        <v>43635</v>
      </c>
      <c r="C667" t="s">
        <v>1736</v>
      </c>
      <c r="D667" t="s">
        <v>77</v>
      </c>
      <c r="E667" t="s">
        <v>5758</v>
      </c>
      <c r="F667">
        <v>5</v>
      </c>
      <c r="G667" t="s">
        <v>6194</v>
      </c>
      <c r="H667">
        <v>4.12</v>
      </c>
      <c r="I667">
        <v>20.62</v>
      </c>
      <c r="J667" t="s">
        <v>2115</v>
      </c>
      <c r="K667" t="s">
        <v>1950</v>
      </c>
      <c r="L667" t="s">
        <v>6190</v>
      </c>
      <c r="M667">
        <v>0.2</v>
      </c>
      <c r="N667">
        <v>2019</v>
      </c>
      <c r="O667">
        <f>_xlfn.XLOOKUP(OrderData_1[[#This Row],[Coffee Type]],products!B:B,products!G:G)</f>
        <v>0.49004999999999999</v>
      </c>
    </row>
    <row r="668" spans="1:15" x14ac:dyDescent="0.25">
      <c r="A668" t="s">
        <v>939</v>
      </c>
      <c r="B668" s="6">
        <v>43814</v>
      </c>
      <c r="C668" t="s">
        <v>940</v>
      </c>
      <c r="D668" t="s">
        <v>48</v>
      </c>
      <c r="E668" t="s">
        <v>4010</v>
      </c>
      <c r="F668">
        <v>1</v>
      </c>
      <c r="G668" t="s">
        <v>6192</v>
      </c>
      <c r="H668">
        <v>20.58</v>
      </c>
      <c r="I668">
        <v>20.58</v>
      </c>
      <c r="J668" t="s">
        <v>1940</v>
      </c>
      <c r="K668" t="s">
        <v>1941</v>
      </c>
      <c r="L668" t="s">
        <v>6191</v>
      </c>
      <c r="M668">
        <v>2.5</v>
      </c>
      <c r="N668">
        <v>2019</v>
      </c>
      <c r="O668">
        <f>_xlfn.XLOOKUP(OrderData_1[[#This Row],[Coffee Type]],products!B:B,products!G:G)</f>
        <v>0.21509999999999996</v>
      </c>
    </row>
    <row r="669" spans="1:15" x14ac:dyDescent="0.25">
      <c r="A669" t="s">
        <v>456</v>
      </c>
      <c r="B669" s="6">
        <v>44646</v>
      </c>
      <c r="C669" t="s">
        <v>457</v>
      </c>
      <c r="D669" t="s">
        <v>48</v>
      </c>
      <c r="E669" t="s">
        <v>2924</v>
      </c>
      <c r="F669">
        <v>1</v>
      </c>
      <c r="G669" t="s">
        <v>6192</v>
      </c>
      <c r="H669">
        <v>20.58</v>
      </c>
      <c r="I669">
        <v>20.58</v>
      </c>
      <c r="J669" t="s">
        <v>1940</v>
      </c>
      <c r="K669" t="s">
        <v>1950</v>
      </c>
      <c r="L669" t="s">
        <v>6191</v>
      </c>
      <c r="M669">
        <v>2.5</v>
      </c>
      <c r="N669">
        <v>2022</v>
      </c>
      <c r="O669">
        <f>_xlfn.XLOOKUP(OrderData_1[[#This Row],[Coffee Type]],products!B:B,products!G:G)</f>
        <v>0.21509999999999996</v>
      </c>
    </row>
    <row r="670" spans="1:15" x14ac:dyDescent="0.25">
      <c r="A670" t="s">
        <v>1732</v>
      </c>
      <c r="B670" s="6">
        <v>44646</v>
      </c>
      <c r="C670" t="s">
        <v>1717</v>
      </c>
      <c r="D670" t="s">
        <v>48</v>
      </c>
      <c r="E670" t="s">
        <v>5750</v>
      </c>
      <c r="F670">
        <v>1</v>
      </c>
      <c r="G670" t="s">
        <v>6192</v>
      </c>
      <c r="H670">
        <v>20.58</v>
      </c>
      <c r="I670">
        <v>20.58</v>
      </c>
      <c r="J670" t="s">
        <v>1940</v>
      </c>
      <c r="K670" t="s">
        <v>1941</v>
      </c>
      <c r="L670" t="s">
        <v>6191</v>
      </c>
      <c r="M670">
        <v>2.5</v>
      </c>
      <c r="N670">
        <v>2022</v>
      </c>
      <c r="O670">
        <f>_xlfn.XLOOKUP(OrderData_1[[#This Row],[Coffee Type]],products!B:B,products!G:G)</f>
        <v>0.21509999999999996</v>
      </c>
    </row>
    <row r="671" spans="1:15" x14ac:dyDescent="0.25">
      <c r="A671" t="s">
        <v>55</v>
      </c>
      <c r="B671" s="6">
        <v>43544</v>
      </c>
      <c r="C671" t="s">
        <v>56</v>
      </c>
      <c r="D671" t="s">
        <v>57</v>
      </c>
      <c r="E671" t="s">
        <v>2017</v>
      </c>
      <c r="F671">
        <v>6</v>
      </c>
      <c r="G671" t="s">
        <v>6188</v>
      </c>
      <c r="H671">
        <v>3.38</v>
      </c>
      <c r="I671">
        <v>20.25</v>
      </c>
      <c r="J671" t="s">
        <v>1940</v>
      </c>
      <c r="K671" t="s">
        <v>1950</v>
      </c>
      <c r="L671" t="s">
        <v>6190</v>
      </c>
      <c r="M671">
        <v>0.2</v>
      </c>
      <c r="N671">
        <v>2019</v>
      </c>
      <c r="O671">
        <f>_xlfn.XLOOKUP(OrderData_1[[#This Row],[Coffee Type]],products!B:B,products!G:G)</f>
        <v>0.34964999999999996</v>
      </c>
    </row>
    <row r="672" spans="1:15" x14ac:dyDescent="0.25">
      <c r="A672" t="s">
        <v>1224</v>
      </c>
      <c r="B672" s="6">
        <v>44217</v>
      </c>
      <c r="C672" t="s">
        <v>1225</v>
      </c>
      <c r="D672" t="s">
        <v>57</v>
      </c>
      <c r="E672" t="s">
        <v>4690</v>
      </c>
      <c r="F672">
        <v>6</v>
      </c>
      <c r="G672" t="s">
        <v>6188</v>
      </c>
      <c r="H672">
        <v>3.38</v>
      </c>
      <c r="I672">
        <v>20.25</v>
      </c>
      <c r="J672" t="s">
        <v>1940</v>
      </c>
      <c r="K672" t="s">
        <v>1950</v>
      </c>
      <c r="L672" t="s">
        <v>6190</v>
      </c>
      <c r="M672">
        <v>0.2</v>
      </c>
      <c r="N672">
        <v>2021</v>
      </c>
      <c r="O672">
        <f>_xlfn.XLOOKUP(OrderData_1[[#This Row],[Coffee Type]],products!B:B,products!G:G)</f>
        <v>0.34964999999999996</v>
      </c>
    </row>
    <row r="673" spans="1:15" x14ac:dyDescent="0.25">
      <c r="A673" t="s">
        <v>1299</v>
      </c>
      <c r="B673" s="6">
        <v>44485</v>
      </c>
      <c r="C673" t="s">
        <v>1300</v>
      </c>
      <c r="D673" t="s">
        <v>57</v>
      </c>
      <c r="E673" t="s">
        <v>4823</v>
      </c>
      <c r="F673">
        <v>6</v>
      </c>
      <c r="G673" t="s">
        <v>6188</v>
      </c>
      <c r="H673">
        <v>3.38</v>
      </c>
      <c r="I673">
        <v>20.25</v>
      </c>
      <c r="J673" t="s">
        <v>1940</v>
      </c>
      <c r="K673" t="s">
        <v>1941</v>
      </c>
      <c r="L673" t="s">
        <v>6190</v>
      </c>
      <c r="M673">
        <v>0.2</v>
      </c>
      <c r="N673">
        <v>2021</v>
      </c>
      <c r="O673">
        <f>_xlfn.XLOOKUP(OrderData_1[[#This Row],[Coffee Type]],products!B:B,products!G:G)</f>
        <v>0.34964999999999996</v>
      </c>
    </row>
    <row r="674" spans="1:15" x14ac:dyDescent="0.25">
      <c r="A674" t="s">
        <v>1798</v>
      </c>
      <c r="B674" s="6">
        <v>44770</v>
      </c>
      <c r="C674" t="s">
        <v>1742</v>
      </c>
      <c r="D674" t="s">
        <v>80</v>
      </c>
      <c r="E674" t="s">
        <v>5769</v>
      </c>
      <c r="F674">
        <v>3</v>
      </c>
      <c r="G674" t="s">
        <v>6188</v>
      </c>
      <c r="H674">
        <v>6.75</v>
      </c>
      <c r="I674">
        <v>20.25</v>
      </c>
      <c r="J674" t="s">
        <v>1940</v>
      </c>
      <c r="K674" t="s">
        <v>1950</v>
      </c>
      <c r="L674" t="s">
        <v>6190</v>
      </c>
      <c r="M674">
        <v>0.5</v>
      </c>
      <c r="N674">
        <v>2022</v>
      </c>
      <c r="O674">
        <f>_xlfn.XLOOKUP(OrderData_1[[#This Row],[Coffee Type]],products!B:B,products!G:G)</f>
        <v>0.34964999999999996</v>
      </c>
    </row>
    <row r="675" spans="1:15" x14ac:dyDescent="0.25">
      <c r="A675" t="s">
        <v>1368</v>
      </c>
      <c r="B675" s="6">
        <v>44547</v>
      </c>
      <c r="C675" t="s">
        <v>1369</v>
      </c>
      <c r="D675" t="s">
        <v>80</v>
      </c>
      <c r="E675" t="s">
        <v>4970</v>
      </c>
      <c r="F675">
        <v>3</v>
      </c>
      <c r="G675" t="s">
        <v>6188</v>
      </c>
      <c r="H675">
        <v>6.75</v>
      </c>
      <c r="I675">
        <v>20.25</v>
      </c>
      <c r="J675" t="s">
        <v>1948</v>
      </c>
      <c r="K675" t="s">
        <v>1950</v>
      </c>
      <c r="L675" t="s">
        <v>6190</v>
      </c>
      <c r="M675">
        <v>0.5</v>
      </c>
      <c r="N675">
        <v>2021</v>
      </c>
      <c r="O675">
        <f>_xlfn.XLOOKUP(OrderData_1[[#This Row],[Coffee Type]],products!B:B,products!G:G)</f>
        <v>0.34964999999999996</v>
      </c>
    </row>
    <row r="676" spans="1:15" x14ac:dyDescent="0.25">
      <c r="A676" t="s">
        <v>1518</v>
      </c>
      <c r="B676" s="6">
        <v>44540</v>
      </c>
      <c r="C676" t="s">
        <v>1519</v>
      </c>
      <c r="D676" t="s">
        <v>80</v>
      </c>
      <c r="E676" t="s">
        <v>5285</v>
      </c>
      <c r="F676">
        <v>3</v>
      </c>
      <c r="G676" t="s">
        <v>6188</v>
      </c>
      <c r="H676">
        <v>6.75</v>
      </c>
      <c r="I676">
        <v>20.25</v>
      </c>
      <c r="J676" t="s">
        <v>1940</v>
      </c>
      <c r="K676" t="s">
        <v>1950</v>
      </c>
      <c r="L676" t="s">
        <v>6190</v>
      </c>
      <c r="M676">
        <v>0.5</v>
      </c>
      <c r="N676">
        <v>2021</v>
      </c>
      <c r="O676">
        <f>_xlfn.XLOOKUP(OrderData_1[[#This Row],[Coffee Type]],products!B:B,products!G:G)</f>
        <v>0.34964999999999996</v>
      </c>
    </row>
    <row r="677" spans="1:15" x14ac:dyDescent="0.25">
      <c r="A677" t="s">
        <v>666</v>
      </c>
      <c r="B677" s="6">
        <v>44170</v>
      </c>
      <c r="C677" t="s">
        <v>667</v>
      </c>
      <c r="D677" t="s">
        <v>57</v>
      </c>
      <c r="E677" t="s">
        <v>3397</v>
      </c>
      <c r="F677">
        <v>6</v>
      </c>
      <c r="G677" t="s">
        <v>6188</v>
      </c>
      <c r="H677">
        <v>3.38</v>
      </c>
      <c r="I677">
        <v>20.25</v>
      </c>
      <c r="J677" t="s">
        <v>1948</v>
      </c>
      <c r="K677" t="s">
        <v>1941</v>
      </c>
      <c r="L677" t="s">
        <v>6190</v>
      </c>
      <c r="M677">
        <v>0.2</v>
      </c>
      <c r="N677">
        <v>2020</v>
      </c>
      <c r="O677">
        <f>_xlfn.XLOOKUP(OrderData_1[[#This Row],[Coffee Type]],products!B:B,products!G:G)</f>
        <v>0.34964999999999996</v>
      </c>
    </row>
    <row r="678" spans="1:15" x14ac:dyDescent="0.25">
      <c r="A678" t="s">
        <v>1123</v>
      </c>
      <c r="B678" s="6">
        <v>44459</v>
      </c>
      <c r="C678" t="s">
        <v>1124</v>
      </c>
      <c r="D678" t="s">
        <v>57</v>
      </c>
      <c r="E678" t="s">
        <v>4436</v>
      </c>
      <c r="F678">
        <v>6</v>
      </c>
      <c r="G678" t="s">
        <v>6188</v>
      </c>
      <c r="H678">
        <v>3.38</v>
      </c>
      <c r="I678">
        <v>20.25</v>
      </c>
      <c r="J678" t="s">
        <v>1940</v>
      </c>
      <c r="K678" t="s">
        <v>1941</v>
      </c>
      <c r="L678" t="s">
        <v>6190</v>
      </c>
      <c r="M678">
        <v>0.2</v>
      </c>
      <c r="N678">
        <v>2021</v>
      </c>
      <c r="O678">
        <f>_xlfn.XLOOKUP(OrderData_1[[#This Row],[Coffee Type]],products!B:B,products!G:G)</f>
        <v>0.34964999999999996</v>
      </c>
    </row>
    <row r="679" spans="1:15" x14ac:dyDescent="0.25">
      <c r="A679" t="s">
        <v>1514</v>
      </c>
      <c r="B679" s="6">
        <v>44756</v>
      </c>
      <c r="C679" t="s">
        <v>1515</v>
      </c>
      <c r="D679" t="s">
        <v>15</v>
      </c>
      <c r="E679" t="s">
        <v>5278</v>
      </c>
      <c r="F679">
        <v>2</v>
      </c>
      <c r="G679" t="s">
        <v>6192</v>
      </c>
      <c r="H679">
        <v>9.9499999999999993</v>
      </c>
      <c r="I679">
        <v>19.899999999999999</v>
      </c>
      <c r="J679" t="s">
        <v>1940</v>
      </c>
      <c r="K679" t="s">
        <v>1941</v>
      </c>
      <c r="L679" t="s">
        <v>6190</v>
      </c>
      <c r="M679">
        <v>1</v>
      </c>
      <c r="N679">
        <v>2022</v>
      </c>
      <c r="O679">
        <f>_xlfn.XLOOKUP(OrderData_1[[#This Row],[Coffee Type]],products!B:B,products!G:G)</f>
        <v>0.21509999999999996</v>
      </c>
    </row>
    <row r="680" spans="1:15" x14ac:dyDescent="0.25">
      <c r="A680" t="s">
        <v>13</v>
      </c>
      <c r="B680" s="6">
        <v>43713</v>
      </c>
      <c r="C680" t="s">
        <v>14</v>
      </c>
      <c r="D680" t="s">
        <v>15</v>
      </c>
      <c r="E680" t="s">
        <v>1935</v>
      </c>
      <c r="F680">
        <v>2</v>
      </c>
      <c r="G680" t="s">
        <v>6192</v>
      </c>
      <c r="H680">
        <v>9.9499999999999993</v>
      </c>
      <c r="I680">
        <v>19.899999999999999</v>
      </c>
      <c r="J680" t="s">
        <v>1940</v>
      </c>
      <c r="K680" t="s">
        <v>1941</v>
      </c>
      <c r="L680" t="s">
        <v>6190</v>
      </c>
      <c r="M680">
        <v>1</v>
      </c>
      <c r="N680">
        <v>2019</v>
      </c>
      <c r="O680">
        <f>_xlfn.XLOOKUP(OrderData_1[[#This Row],[Coffee Type]],products!B:B,products!G:G)</f>
        <v>0.21509999999999996</v>
      </c>
    </row>
    <row r="681" spans="1:15" x14ac:dyDescent="0.25">
      <c r="A681" t="s">
        <v>564</v>
      </c>
      <c r="B681" s="6">
        <v>43790</v>
      </c>
      <c r="C681" t="s">
        <v>451</v>
      </c>
      <c r="D681" t="s">
        <v>40</v>
      </c>
      <c r="E681" t="s">
        <v>2913</v>
      </c>
      <c r="F681">
        <v>2</v>
      </c>
      <c r="G681" t="s">
        <v>6188</v>
      </c>
      <c r="H681">
        <v>9.9499999999999993</v>
      </c>
      <c r="I681">
        <v>19.899999999999999</v>
      </c>
      <c r="J681" t="s">
        <v>1940</v>
      </c>
      <c r="K681" t="s">
        <v>1941</v>
      </c>
      <c r="L681" t="s">
        <v>6191</v>
      </c>
      <c r="M681">
        <v>1</v>
      </c>
      <c r="N681">
        <v>2019</v>
      </c>
      <c r="O681">
        <f>_xlfn.XLOOKUP(OrderData_1[[#This Row],[Coffee Type]],products!B:B,products!G:G)</f>
        <v>0.34964999999999996</v>
      </c>
    </row>
    <row r="682" spans="1:15" x14ac:dyDescent="0.25">
      <c r="A682" t="s">
        <v>1662</v>
      </c>
      <c r="B682" s="6">
        <v>44259</v>
      </c>
      <c r="C682" t="s">
        <v>1663</v>
      </c>
      <c r="D682" t="s">
        <v>40</v>
      </c>
      <c r="E682" t="s">
        <v>5598</v>
      </c>
      <c r="F682">
        <v>2</v>
      </c>
      <c r="G682" t="s">
        <v>6188</v>
      </c>
      <c r="H682">
        <v>9.9499999999999993</v>
      </c>
      <c r="I682">
        <v>19.899999999999999</v>
      </c>
      <c r="J682" t="s">
        <v>1940</v>
      </c>
      <c r="K682" t="s">
        <v>1950</v>
      </c>
      <c r="L682" t="s">
        <v>6191</v>
      </c>
      <c r="M682">
        <v>1</v>
      </c>
      <c r="N682">
        <v>2021</v>
      </c>
      <c r="O682">
        <f>_xlfn.XLOOKUP(OrderData_1[[#This Row],[Coffee Type]],products!B:B,products!G:G)</f>
        <v>0.34964999999999996</v>
      </c>
    </row>
    <row r="683" spans="1:15" x14ac:dyDescent="0.25">
      <c r="A683" t="s">
        <v>708</v>
      </c>
      <c r="B683" s="6">
        <v>44529</v>
      </c>
      <c r="C683" t="s">
        <v>709</v>
      </c>
      <c r="D683" t="s">
        <v>15</v>
      </c>
      <c r="E683" t="s">
        <v>3492</v>
      </c>
      <c r="F683">
        <v>2</v>
      </c>
      <c r="G683" t="s">
        <v>6192</v>
      </c>
      <c r="H683">
        <v>9.9499999999999993</v>
      </c>
      <c r="I683">
        <v>19.899999999999999</v>
      </c>
      <c r="J683" t="s">
        <v>1948</v>
      </c>
      <c r="K683" t="s">
        <v>1941</v>
      </c>
      <c r="L683" t="s">
        <v>6190</v>
      </c>
      <c r="M683">
        <v>1</v>
      </c>
      <c r="N683">
        <v>2021</v>
      </c>
      <c r="O683">
        <f>_xlfn.XLOOKUP(OrderData_1[[#This Row],[Coffee Type]],products!B:B,products!G:G)</f>
        <v>0.21509999999999996</v>
      </c>
    </row>
    <row r="684" spans="1:15" x14ac:dyDescent="0.25">
      <c r="A684" t="s">
        <v>420</v>
      </c>
      <c r="B684" s="6">
        <v>43567</v>
      </c>
      <c r="C684" t="s">
        <v>421</v>
      </c>
      <c r="D684" t="s">
        <v>51</v>
      </c>
      <c r="E684" t="s">
        <v>2821</v>
      </c>
      <c r="F684">
        <v>5</v>
      </c>
      <c r="G684" t="s">
        <v>6193</v>
      </c>
      <c r="H684">
        <v>3.88</v>
      </c>
      <c r="I684">
        <v>19.420000000000002</v>
      </c>
      <c r="J684" t="s">
        <v>1940</v>
      </c>
      <c r="K684" t="s">
        <v>1941</v>
      </c>
      <c r="L684" t="s">
        <v>6191</v>
      </c>
      <c r="M684">
        <v>0.2</v>
      </c>
      <c r="N684">
        <v>2019</v>
      </c>
      <c r="O684">
        <f>_xlfn.XLOOKUP(OrderData_1[[#This Row],[Coffee Type]],products!B:B,products!G:G)</f>
        <v>0.61814999999999998</v>
      </c>
    </row>
    <row r="685" spans="1:15" x14ac:dyDescent="0.25">
      <c r="A685" t="s">
        <v>664</v>
      </c>
      <c r="B685" s="6">
        <v>43676</v>
      </c>
      <c r="C685" t="s">
        <v>665</v>
      </c>
      <c r="D685" t="s">
        <v>128</v>
      </c>
      <c r="E685" t="s">
        <v>3388</v>
      </c>
      <c r="F685">
        <v>5</v>
      </c>
      <c r="G685" t="s">
        <v>6188</v>
      </c>
      <c r="H685">
        <v>3.88</v>
      </c>
      <c r="I685">
        <v>19.420000000000002</v>
      </c>
      <c r="J685" t="s">
        <v>1940</v>
      </c>
      <c r="K685" t="s">
        <v>1941</v>
      </c>
      <c r="L685" t="s">
        <v>6189</v>
      </c>
      <c r="M685">
        <v>0.2</v>
      </c>
      <c r="N685">
        <v>2019</v>
      </c>
      <c r="O685">
        <f>_xlfn.XLOOKUP(OrderData_1[[#This Row],[Coffee Type]],products!B:B,products!G:G)</f>
        <v>0.34964999999999996</v>
      </c>
    </row>
    <row r="686" spans="1:15" x14ac:dyDescent="0.25">
      <c r="A686" t="s">
        <v>1522</v>
      </c>
      <c r="B686" s="6">
        <v>43889</v>
      </c>
      <c r="C686" t="s">
        <v>1523</v>
      </c>
      <c r="D686" t="s">
        <v>96</v>
      </c>
      <c r="E686" t="s">
        <v>5325</v>
      </c>
      <c r="F686">
        <v>2</v>
      </c>
      <c r="G686" t="s">
        <v>6193</v>
      </c>
      <c r="H686">
        <v>9.51</v>
      </c>
      <c r="I686">
        <v>19.02</v>
      </c>
      <c r="J686" t="s">
        <v>1940</v>
      </c>
      <c r="K686" t="s">
        <v>1941</v>
      </c>
      <c r="L686" t="s">
        <v>6189</v>
      </c>
      <c r="M686">
        <v>0.5</v>
      </c>
      <c r="N686">
        <v>2020</v>
      </c>
      <c r="O686">
        <f>_xlfn.XLOOKUP(OrderData_1[[#This Row],[Coffee Type]],products!B:B,products!G:G)</f>
        <v>0.61814999999999998</v>
      </c>
    </row>
    <row r="687" spans="1:15" x14ac:dyDescent="0.25">
      <c r="A687" t="s">
        <v>1127</v>
      </c>
      <c r="B687" s="6">
        <v>44526</v>
      </c>
      <c r="C687" t="s">
        <v>1128</v>
      </c>
      <c r="D687" t="s">
        <v>32</v>
      </c>
      <c r="E687" t="s">
        <v>4443</v>
      </c>
      <c r="F687">
        <v>4</v>
      </c>
      <c r="G687" t="s">
        <v>6193</v>
      </c>
      <c r="H687">
        <v>4.76</v>
      </c>
      <c r="I687">
        <v>19.02</v>
      </c>
      <c r="J687" t="s">
        <v>1940</v>
      </c>
      <c r="K687" t="s">
        <v>1941</v>
      </c>
      <c r="L687" t="s">
        <v>6189</v>
      </c>
      <c r="M687">
        <v>0.2</v>
      </c>
      <c r="N687">
        <v>2021</v>
      </c>
      <c r="O687">
        <f>_xlfn.XLOOKUP(OrderData_1[[#This Row],[Coffee Type]],products!B:B,products!G:G)</f>
        <v>0.61814999999999998</v>
      </c>
    </row>
    <row r="688" spans="1:15" x14ac:dyDescent="0.25">
      <c r="A688" t="s">
        <v>1473</v>
      </c>
      <c r="B688" s="6">
        <v>43847</v>
      </c>
      <c r="C688" t="s">
        <v>1474</v>
      </c>
      <c r="D688" t="s">
        <v>96</v>
      </c>
      <c r="E688" t="s">
        <v>5186</v>
      </c>
      <c r="F688">
        <v>2</v>
      </c>
      <c r="G688" t="s">
        <v>6193</v>
      </c>
      <c r="H688">
        <v>9.51</v>
      </c>
      <c r="I688">
        <v>19.02</v>
      </c>
      <c r="J688" t="s">
        <v>1940</v>
      </c>
      <c r="K688" t="s">
        <v>1950</v>
      </c>
      <c r="L688" t="s">
        <v>6189</v>
      </c>
      <c r="M688">
        <v>0.5</v>
      </c>
      <c r="N688">
        <v>2020</v>
      </c>
      <c r="O688">
        <f>_xlfn.XLOOKUP(OrderData_1[[#This Row],[Coffee Type]],products!B:B,products!G:G)</f>
        <v>0.61814999999999998</v>
      </c>
    </row>
    <row r="689" spans="1:15" x14ac:dyDescent="0.25">
      <c r="A689" t="s">
        <v>1373</v>
      </c>
      <c r="B689" s="6">
        <v>43736</v>
      </c>
      <c r="C689" t="s">
        <v>1374</v>
      </c>
      <c r="D689" t="s">
        <v>96</v>
      </c>
      <c r="E689" t="s">
        <v>4982</v>
      </c>
      <c r="F689">
        <v>2</v>
      </c>
      <c r="G689" t="s">
        <v>6193</v>
      </c>
      <c r="H689">
        <v>9.51</v>
      </c>
      <c r="I689">
        <v>19.02</v>
      </c>
      <c r="J689" t="s">
        <v>1940</v>
      </c>
      <c r="K689" t="s">
        <v>1950</v>
      </c>
      <c r="L689" t="s">
        <v>6189</v>
      </c>
      <c r="M689">
        <v>0.5</v>
      </c>
      <c r="N689">
        <v>2019</v>
      </c>
      <c r="O689">
        <f>_xlfn.XLOOKUP(OrderData_1[[#This Row],[Coffee Type]],products!B:B,products!G:G)</f>
        <v>0.61814999999999998</v>
      </c>
    </row>
    <row r="690" spans="1:15" x14ac:dyDescent="0.25">
      <c r="A690" t="s">
        <v>278</v>
      </c>
      <c r="B690" s="6">
        <v>44054</v>
      </c>
      <c r="C690" t="s">
        <v>279</v>
      </c>
      <c r="D690" t="s">
        <v>32</v>
      </c>
      <c r="E690" t="s">
        <v>2486</v>
      </c>
      <c r="F690">
        <v>4</v>
      </c>
      <c r="G690" t="s">
        <v>6193</v>
      </c>
      <c r="H690">
        <v>4.76</v>
      </c>
      <c r="I690">
        <v>19.02</v>
      </c>
      <c r="J690" t="s">
        <v>1948</v>
      </c>
      <c r="K690" t="s">
        <v>1941</v>
      </c>
      <c r="L690" t="s">
        <v>6189</v>
      </c>
      <c r="M690">
        <v>0.2</v>
      </c>
      <c r="N690">
        <v>2020</v>
      </c>
      <c r="O690">
        <f>_xlfn.XLOOKUP(OrderData_1[[#This Row],[Coffee Type]],products!B:B,products!G:G)</f>
        <v>0.61814999999999998</v>
      </c>
    </row>
    <row r="691" spans="1:15" x14ac:dyDescent="0.25">
      <c r="A691" t="s">
        <v>1450</v>
      </c>
      <c r="B691" s="6">
        <v>44433</v>
      </c>
      <c r="C691" t="s">
        <v>1357</v>
      </c>
      <c r="D691" t="s">
        <v>64</v>
      </c>
      <c r="E691" t="s">
        <v>4974</v>
      </c>
      <c r="F691">
        <v>5</v>
      </c>
      <c r="G691" t="s">
        <v>6194</v>
      </c>
      <c r="H691">
        <v>3.64</v>
      </c>
      <c r="I691">
        <v>18.22</v>
      </c>
      <c r="J691" t="s">
        <v>1948</v>
      </c>
      <c r="K691" t="s">
        <v>1950</v>
      </c>
      <c r="L691" t="s">
        <v>6191</v>
      </c>
      <c r="M691">
        <v>0.2</v>
      </c>
      <c r="N691">
        <v>2021</v>
      </c>
      <c r="O691">
        <f>_xlfn.XLOOKUP(OrderData_1[[#This Row],[Coffee Type]],products!B:B,products!G:G)</f>
        <v>0.49004999999999999</v>
      </c>
    </row>
    <row r="692" spans="1:15" x14ac:dyDescent="0.25">
      <c r="A692" t="s">
        <v>670</v>
      </c>
      <c r="B692" s="6">
        <v>44373</v>
      </c>
      <c r="C692" t="s">
        <v>671</v>
      </c>
      <c r="D692" t="s">
        <v>64</v>
      </c>
      <c r="E692" t="s">
        <v>3407</v>
      </c>
      <c r="F692">
        <v>5</v>
      </c>
      <c r="G692" t="s">
        <v>6194</v>
      </c>
      <c r="H692">
        <v>3.64</v>
      </c>
      <c r="I692">
        <v>18.22</v>
      </c>
      <c r="J692" t="s">
        <v>1940</v>
      </c>
      <c r="K692" t="s">
        <v>1941</v>
      </c>
      <c r="L692" t="s">
        <v>6191</v>
      </c>
      <c r="M692">
        <v>0.2</v>
      </c>
      <c r="N692">
        <v>2021</v>
      </c>
      <c r="O692">
        <f>_xlfn.XLOOKUP(OrderData_1[[#This Row],[Coffee Type]],products!B:B,products!G:G)</f>
        <v>0.49004999999999999</v>
      </c>
    </row>
    <row r="693" spans="1:15" x14ac:dyDescent="0.25">
      <c r="A693" t="s">
        <v>1915</v>
      </c>
      <c r="B693" s="6">
        <v>44718</v>
      </c>
      <c r="C693" t="s">
        <v>1916</v>
      </c>
      <c r="D693" t="s">
        <v>64</v>
      </c>
      <c r="E693" t="s">
        <v>6171</v>
      </c>
      <c r="F693">
        <v>5</v>
      </c>
      <c r="G693" t="s">
        <v>6194</v>
      </c>
      <c r="H693">
        <v>3.64</v>
      </c>
      <c r="I693">
        <v>18.22</v>
      </c>
      <c r="J693" t="s">
        <v>1940</v>
      </c>
      <c r="K693" t="s">
        <v>1950</v>
      </c>
      <c r="L693" t="s">
        <v>6191</v>
      </c>
      <c r="M693">
        <v>0.2</v>
      </c>
      <c r="N693">
        <v>2022</v>
      </c>
      <c r="O693">
        <f>_xlfn.XLOOKUP(OrderData_1[[#This Row],[Coffee Type]],products!B:B,products!G:G)</f>
        <v>0.49004999999999999</v>
      </c>
    </row>
    <row r="694" spans="1:15" x14ac:dyDescent="0.25">
      <c r="A694" t="s">
        <v>336</v>
      </c>
      <c r="B694" s="6">
        <v>44551</v>
      </c>
      <c r="C694" t="s">
        <v>337</v>
      </c>
      <c r="D694" t="s">
        <v>64</v>
      </c>
      <c r="E694" t="s">
        <v>2630</v>
      </c>
      <c r="F694">
        <v>5</v>
      </c>
      <c r="G694" t="s">
        <v>6194</v>
      </c>
      <c r="H694">
        <v>3.64</v>
      </c>
      <c r="I694">
        <v>18.22</v>
      </c>
      <c r="J694" t="s">
        <v>1940</v>
      </c>
      <c r="K694" t="s">
        <v>1941</v>
      </c>
      <c r="L694" t="s">
        <v>6191</v>
      </c>
      <c r="M694">
        <v>0.2</v>
      </c>
      <c r="N694">
        <v>2021</v>
      </c>
      <c r="O694">
        <f>_xlfn.XLOOKUP(OrderData_1[[#This Row],[Coffee Type]],products!B:B,products!G:G)</f>
        <v>0.49004999999999999</v>
      </c>
    </row>
    <row r="695" spans="1:15" x14ac:dyDescent="0.25">
      <c r="A695" t="s">
        <v>484</v>
      </c>
      <c r="B695" s="6">
        <v>44376</v>
      </c>
      <c r="C695" t="s">
        <v>485</v>
      </c>
      <c r="D695" t="s">
        <v>195</v>
      </c>
      <c r="E695" t="s">
        <v>2994</v>
      </c>
      <c r="F695">
        <v>5</v>
      </c>
      <c r="G695" t="s">
        <v>6192</v>
      </c>
      <c r="H695">
        <v>3.58</v>
      </c>
      <c r="I695">
        <v>17.920000000000002</v>
      </c>
      <c r="J695" t="s">
        <v>1940</v>
      </c>
      <c r="K695" t="s">
        <v>1950</v>
      </c>
      <c r="L695" t="s">
        <v>6189</v>
      </c>
      <c r="M695">
        <v>0.2</v>
      </c>
      <c r="N695">
        <v>2021</v>
      </c>
      <c r="O695">
        <f>_xlfn.XLOOKUP(OrderData_1[[#This Row],[Coffee Type]],products!B:B,products!G:G)</f>
        <v>0.21509999999999996</v>
      </c>
    </row>
    <row r="696" spans="1:15" x14ac:dyDescent="0.25">
      <c r="A696" t="s">
        <v>1551</v>
      </c>
      <c r="B696" s="6">
        <v>43629</v>
      </c>
      <c r="C696" t="s">
        <v>1552</v>
      </c>
      <c r="D696" t="s">
        <v>195</v>
      </c>
      <c r="E696" t="s">
        <v>5357</v>
      </c>
      <c r="F696">
        <v>5</v>
      </c>
      <c r="G696" t="s">
        <v>6192</v>
      </c>
      <c r="H696">
        <v>3.58</v>
      </c>
      <c r="I696">
        <v>17.920000000000002</v>
      </c>
      <c r="J696" t="s">
        <v>1940</v>
      </c>
      <c r="K696" t="s">
        <v>1950</v>
      </c>
      <c r="L696" t="s">
        <v>6189</v>
      </c>
      <c r="M696">
        <v>0.2</v>
      </c>
      <c r="N696">
        <v>2019</v>
      </c>
      <c r="O696">
        <f>_xlfn.XLOOKUP(OrderData_1[[#This Row],[Coffee Type]],products!B:B,products!G:G)</f>
        <v>0.21509999999999996</v>
      </c>
    </row>
    <row r="697" spans="1:15" x14ac:dyDescent="0.25">
      <c r="A697" t="s">
        <v>810</v>
      </c>
      <c r="B697" s="6">
        <v>43677</v>
      </c>
      <c r="C697" t="s">
        <v>811</v>
      </c>
      <c r="D697" t="s">
        <v>67</v>
      </c>
      <c r="E697" t="s">
        <v>3718</v>
      </c>
      <c r="F697">
        <v>6</v>
      </c>
      <c r="G697" t="s">
        <v>6188</v>
      </c>
      <c r="H697">
        <v>2.98</v>
      </c>
      <c r="I697">
        <v>17.91</v>
      </c>
      <c r="J697" t="s">
        <v>1940</v>
      </c>
      <c r="K697" t="s">
        <v>1941</v>
      </c>
      <c r="L697" t="s">
        <v>6191</v>
      </c>
      <c r="M697">
        <v>0.2</v>
      </c>
      <c r="N697">
        <v>2019</v>
      </c>
      <c r="O697">
        <f>_xlfn.XLOOKUP(OrderData_1[[#This Row],[Coffee Type]],products!B:B,products!G:G)</f>
        <v>0.34964999999999996</v>
      </c>
    </row>
    <row r="698" spans="1:15" x14ac:dyDescent="0.25">
      <c r="A698" t="s">
        <v>83</v>
      </c>
      <c r="B698" s="6">
        <v>44775</v>
      </c>
      <c r="C698" t="s">
        <v>84</v>
      </c>
      <c r="D698" t="s">
        <v>85</v>
      </c>
      <c r="E698" t="s">
        <v>2077</v>
      </c>
      <c r="F698">
        <v>3</v>
      </c>
      <c r="G698" t="s">
        <v>6188</v>
      </c>
      <c r="H698">
        <v>5.97</v>
      </c>
      <c r="I698">
        <v>17.91</v>
      </c>
      <c r="J698" t="s">
        <v>1948</v>
      </c>
      <c r="K698" t="s">
        <v>1950</v>
      </c>
      <c r="L698" t="s">
        <v>6191</v>
      </c>
      <c r="M698">
        <v>0.5</v>
      </c>
      <c r="N698">
        <v>2022</v>
      </c>
      <c r="O698">
        <f>_xlfn.XLOOKUP(OrderData_1[[#This Row],[Coffee Type]],products!B:B,products!G:G)</f>
        <v>0.34964999999999996</v>
      </c>
    </row>
    <row r="699" spans="1:15" x14ac:dyDescent="0.25">
      <c r="A699" t="s">
        <v>1395</v>
      </c>
      <c r="B699" s="6">
        <v>44600</v>
      </c>
      <c r="C699" t="s">
        <v>1396</v>
      </c>
      <c r="D699" t="s">
        <v>175</v>
      </c>
      <c r="E699" t="s">
        <v>5023</v>
      </c>
      <c r="F699">
        <v>6</v>
      </c>
      <c r="G699" t="s">
        <v>6192</v>
      </c>
      <c r="H699">
        <v>2.98</v>
      </c>
      <c r="I699">
        <v>17.91</v>
      </c>
      <c r="J699" t="s">
        <v>1940</v>
      </c>
      <c r="K699" t="s">
        <v>1950</v>
      </c>
      <c r="L699" t="s">
        <v>6190</v>
      </c>
      <c r="M699">
        <v>0.2</v>
      </c>
      <c r="N699">
        <v>2022</v>
      </c>
      <c r="O699">
        <f>_xlfn.XLOOKUP(OrderData_1[[#This Row],[Coffee Type]],products!B:B,products!G:G)</f>
        <v>0.21509999999999996</v>
      </c>
    </row>
    <row r="700" spans="1:15" x14ac:dyDescent="0.25">
      <c r="A700" t="s">
        <v>1479</v>
      </c>
      <c r="B700" s="6">
        <v>44726</v>
      </c>
      <c r="C700" t="s">
        <v>1357</v>
      </c>
      <c r="D700" t="s">
        <v>67</v>
      </c>
      <c r="E700" t="s">
        <v>4974</v>
      </c>
      <c r="F700">
        <v>6</v>
      </c>
      <c r="G700" t="s">
        <v>6188</v>
      </c>
      <c r="H700">
        <v>2.98</v>
      </c>
      <c r="I700">
        <v>17.91</v>
      </c>
      <c r="J700" t="s">
        <v>1948</v>
      </c>
      <c r="K700" t="s">
        <v>1950</v>
      </c>
      <c r="L700" t="s">
        <v>6191</v>
      </c>
      <c r="M700">
        <v>0.2</v>
      </c>
      <c r="N700">
        <v>2022</v>
      </c>
      <c r="O700">
        <f>_xlfn.XLOOKUP(OrderData_1[[#This Row],[Coffee Type]],products!B:B,products!G:G)</f>
        <v>0.34964999999999996</v>
      </c>
    </row>
    <row r="701" spans="1:15" x14ac:dyDescent="0.25">
      <c r="A701" t="s">
        <v>1457</v>
      </c>
      <c r="B701" s="6">
        <v>44042</v>
      </c>
      <c r="C701" t="s">
        <v>1458</v>
      </c>
      <c r="D701" t="s">
        <v>85</v>
      </c>
      <c r="E701" t="s">
        <v>5150</v>
      </c>
      <c r="F701">
        <v>3</v>
      </c>
      <c r="G701" t="s">
        <v>6188</v>
      </c>
      <c r="H701">
        <v>5.97</v>
      </c>
      <c r="I701">
        <v>17.91</v>
      </c>
      <c r="J701" t="s">
        <v>1940</v>
      </c>
      <c r="K701" t="s">
        <v>1950</v>
      </c>
      <c r="L701" t="s">
        <v>6191</v>
      </c>
      <c r="M701">
        <v>0.5</v>
      </c>
      <c r="N701">
        <v>2020</v>
      </c>
      <c r="O701">
        <f>_xlfn.XLOOKUP(OrderData_1[[#This Row],[Coffee Type]],products!B:B,products!G:G)</f>
        <v>0.34964999999999996</v>
      </c>
    </row>
    <row r="702" spans="1:15" x14ac:dyDescent="0.25">
      <c r="A702" t="s">
        <v>1459</v>
      </c>
      <c r="B702" s="6">
        <v>43539</v>
      </c>
      <c r="C702" t="s">
        <v>1460</v>
      </c>
      <c r="D702" t="s">
        <v>175</v>
      </c>
      <c r="E702" t="s">
        <v>5154</v>
      </c>
      <c r="F702">
        <v>6</v>
      </c>
      <c r="G702" t="s">
        <v>6192</v>
      </c>
      <c r="H702">
        <v>2.98</v>
      </c>
      <c r="I702">
        <v>17.91</v>
      </c>
      <c r="J702" t="s">
        <v>1940</v>
      </c>
      <c r="K702" t="s">
        <v>1941</v>
      </c>
      <c r="L702" t="s">
        <v>6190</v>
      </c>
      <c r="M702">
        <v>0.2</v>
      </c>
      <c r="N702">
        <v>2019</v>
      </c>
      <c r="O702">
        <f>_xlfn.XLOOKUP(OrderData_1[[#This Row],[Coffee Type]],products!B:B,products!G:G)</f>
        <v>0.21509999999999996</v>
      </c>
    </row>
    <row r="703" spans="1:15" x14ac:dyDescent="0.25">
      <c r="A703" t="s">
        <v>904</v>
      </c>
      <c r="B703" s="6">
        <v>43908</v>
      </c>
      <c r="C703" t="s">
        <v>905</v>
      </c>
      <c r="D703" t="s">
        <v>35</v>
      </c>
      <c r="E703" t="s">
        <v>3927</v>
      </c>
      <c r="F703">
        <v>3</v>
      </c>
      <c r="G703" t="s">
        <v>6192</v>
      </c>
      <c r="H703">
        <v>5.97</v>
      </c>
      <c r="I703">
        <v>17.91</v>
      </c>
      <c r="J703" t="s">
        <v>1940</v>
      </c>
      <c r="K703" t="s">
        <v>1950</v>
      </c>
      <c r="L703" t="s">
        <v>6190</v>
      </c>
      <c r="M703">
        <v>0.5</v>
      </c>
      <c r="N703">
        <v>2020</v>
      </c>
      <c r="O703">
        <f>_xlfn.XLOOKUP(OrderData_1[[#This Row],[Coffee Type]],products!B:B,products!G:G)</f>
        <v>0.21509999999999996</v>
      </c>
    </row>
    <row r="704" spans="1:15" x14ac:dyDescent="0.25">
      <c r="A704" t="s">
        <v>857</v>
      </c>
      <c r="B704" s="6">
        <v>44183</v>
      </c>
      <c r="C704" t="s">
        <v>858</v>
      </c>
      <c r="D704" t="s">
        <v>35</v>
      </c>
      <c r="E704" t="s">
        <v>3823</v>
      </c>
      <c r="F704">
        <v>3</v>
      </c>
      <c r="G704" t="s">
        <v>6192</v>
      </c>
      <c r="H704">
        <v>5.97</v>
      </c>
      <c r="I704">
        <v>17.91</v>
      </c>
      <c r="J704" t="s">
        <v>1940</v>
      </c>
      <c r="K704" t="s">
        <v>1950</v>
      </c>
      <c r="L704" t="s">
        <v>6190</v>
      </c>
      <c r="M704">
        <v>0.5</v>
      </c>
      <c r="N704">
        <v>2020</v>
      </c>
      <c r="O704">
        <f>_xlfn.XLOOKUP(OrderData_1[[#This Row],[Coffee Type]],products!B:B,products!G:G)</f>
        <v>0.21509999999999996</v>
      </c>
    </row>
    <row r="705" spans="1:15" x14ac:dyDescent="0.25">
      <c r="A705" t="s">
        <v>763</v>
      </c>
      <c r="B705" s="6">
        <v>44742</v>
      </c>
      <c r="C705" t="s">
        <v>764</v>
      </c>
      <c r="D705" t="s">
        <v>85</v>
      </c>
      <c r="E705" t="s">
        <v>3613</v>
      </c>
      <c r="F705">
        <v>3</v>
      </c>
      <c r="G705" t="s">
        <v>6188</v>
      </c>
      <c r="H705">
        <v>5.97</v>
      </c>
      <c r="I705">
        <v>17.91</v>
      </c>
      <c r="J705" t="s">
        <v>1948</v>
      </c>
      <c r="K705" t="s">
        <v>1941</v>
      </c>
      <c r="L705" t="s">
        <v>6191</v>
      </c>
      <c r="M705">
        <v>0.5</v>
      </c>
      <c r="N705">
        <v>2022</v>
      </c>
      <c r="O705">
        <f>_xlfn.XLOOKUP(OrderData_1[[#This Row],[Coffee Type]],products!B:B,products!G:G)</f>
        <v>0.34964999999999996</v>
      </c>
    </row>
    <row r="706" spans="1:15" x14ac:dyDescent="0.25">
      <c r="A706" t="s">
        <v>1693</v>
      </c>
      <c r="B706" s="6">
        <v>43851</v>
      </c>
      <c r="C706" t="s">
        <v>1694</v>
      </c>
      <c r="D706" t="s">
        <v>35</v>
      </c>
      <c r="E706" t="s">
        <v>5664</v>
      </c>
      <c r="F706">
        <v>3</v>
      </c>
      <c r="G706" t="s">
        <v>6192</v>
      </c>
      <c r="H706">
        <v>5.97</v>
      </c>
      <c r="I706">
        <v>17.91</v>
      </c>
      <c r="J706" t="s">
        <v>1940</v>
      </c>
      <c r="K706" t="s">
        <v>1941</v>
      </c>
      <c r="L706" t="s">
        <v>6190</v>
      </c>
      <c r="M706">
        <v>0.5</v>
      </c>
      <c r="N706">
        <v>2020</v>
      </c>
      <c r="O706">
        <f>_xlfn.XLOOKUP(OrderData_1[[#This Row],[Coffee Type]],products!B:B,products!G:G)</f>
        <v>0.21509999999999996</v>
      </c>
    </row>
    <row r="707" spans="1:15" x14ac:dyDescent="0.25">
      <c r="A707" t="s">
        <v>1113</v>
      </c>
      <c r="B707" s="6">
        <v>43688</v>
      </c>
      <c r="C707" t="s">
        <v>1114</v>
      </c>
      <c r="D707" t="s">
        <v>67</v>
      </c>
      <c r="E707" t="s">
        <v>4412</v>
      </c>
      <c r="F707">
        <v>6</v>
      </c>
      <c r="G707" t="s">
        <v>6188</v>
      </c>
      <c r="H707">
        <v>2.98</v>
      </c>
      <c r="I707">
        <v>17.91</v>
      </c>
      <c r="J707" t="s">
        <v>1948</v>
      </c>
      <c r="K707" t="s">
        <v>1941</v>
      </c>
      <c r="L707" t="s">
        <v>6191</v>
      </c>
      <c r="M707">
        <v>0.2</v>
      </c>
      <c r="N707">
        <v>2019</v>
      </c>
      <c r="O707">
        <f>_xlfn.XLOOKUP(OrderData_1[[#This Row],[Coffee Type]],products!B:B,products!G:G)</f>
        <v>0.34964999999999996</v>
      </c>
    </row>
    <row r="708" spans="1:15" x14ac:dyDescent="0.25">
      <c r="A708" t="s">
        <v>788</v>
      </c>
      <c r="B708" s="6">
        <v>44083</v>
      </c>
      <c r="C708" t="s">
        <v>789</v>
      </c>
      <c r="D708" t="s">
        <v>67</v>
      </c>
      <c r="E708" t="s">
        <v>3669</v>
      </c>
      <c r="F708">
        <v>6</v>
      </c>
      <c r="G708" t="s">
        <v>6188</v>
      </c>
      <c r="H708">
        <v>2.98</v>
      </c>
      <c r="I708">
        <v>17.91</v>
      </c>
      <c r="J708" t="s">
        <v>1940</v>
      </c>
      <c r="K708" t="s">
        <v>1941</v>
      </c>
      <c r="L708" t="s">
        <v>6191</v>
      </c>
      <c r="M708">
        <v>0.2</v>
      </c>
      <c r="N708">
        <v>2020</v>
      </c>
      <c r="O708">
        <f>_xlfn.XLOOKUP(OrderData_1[[#This Row],[Coffee Type]],products!B:B,products!G:G)</f>
        <v>0.34964999999999996</v>
      </c>
    </row>
    <row r="709" spans="1:15" x14ac:dyDescent="0.25">
      <c r="A709" t="s">
        <v>1484</v>
      </c>
      <c r="B709" s="6">
        <v>43977</v>
      </c>
      <c r="C709" t="s">
        <v>1485</v>
      </c>
      <c r="D709" t="s">
        <v>85</v>
      </c>
      <c r="E709" t="s">
        <v>5210</v>
      </c>
      <c r="F709">
        <v>3</v>
      </c>
      <c r="G709" t="s">
        <v>6188</v>
      </c>
      <c r="H709">
        <v>5.97</v>
      </c>
      <c r="I709">
        <v>17.91</v>
      </c>
      <c r="J709" t="s">
        <v>1940</v>
      </c>
      <c r="K709" t="s">
        <v>1941</v>
      </c>
      <c r="L709" t="s">
        <v>6191</v>
      </c>
      <c r="M709">
        <v>0.5</v>
      </c>
      <c r="N709">
        <v>2020</v>
      </c>
      <c r="O709">
        <f>_xlfn.XLOOKUP(OrderData_1[[#This Row],[Coffee Type]],products!B:B,products!G:G)</f>
        <v>0.34964999999999996</v>
      </c>
    </row>
    <row r="710" spans="1:15" x14ac:dyDescent="0.25">
      <c r="A710" t="s">
        <v>687</v>
      </c>
      <c r="B710" s="6">
        <v>43689</v>
      </c>
      <c r="C710" t="s">
        <v>688</v>
      </c>
      <c r="D710" t="s">
        <v>85</v>
      </c>
      <c r="E710" t="s">
        <v>3442</v>
      </c>
      <c r="F710">
        <v>3</v>
      </c>
      <c r="G710" t="s">
        <v>6188</v>
      </c>
      <c r="H710">
        <v>5.97</v>
      </c>
      <c r="I710">
        <v>17.91</v>
      </c>
      <c r="J710" t="s">
        <v>1940</v>
      </c>
      <c r="K710" t="s">
        <v>1941</v>
      </c>
      <c r="L710" t="s">
        <v>6191</v>
      </c>
      <c r="M710">
        <v>0.5</v>
      </c>
      <c r="N710">
        <v>2019</v>
      </c>
      <c r="O710">
        <f>_xlfn.XLOOKUP(OrderData_1[[#This Row],[Coffee Type]],products!B:B,products!G:G)</f>
        <v>0.34964999999999996</v>
      </c>
    </row>
    <row r="711" spans="1:15" x14ac:dyDescent="0.25">
      <c r="A711" t="s">
        <v>33</v>
      </c>
      <c r="B711" s="6">
        <v>43467</v>
      </c>
      <c r="C711" t="s">
        <v>34</v>
      </c>
      <c r="D711" t="s">
        <v>35</v>
      </c>
      <c r="E711" t="s">
        <v>1981</v>
      </c>
      <c r="F711">
        <v>3</v>
      </c>
      <c r="G711" t="s">
        <v>6192</v>
      </c>
      <c r="H711">
        <v>5.97</v>
      </c>
      <c r="I711">
        <v>17.91</v>
      </c>
      <c r="J711" t="s">
        <v>1940</v>
      </c>
      <c r="K711" t="s">
        <v>1950</v>
      </c>
      <c r="L711" t="s">
        <v>6190</v>
      </c>
      <c r="M711">
        <v>0.5</v>
      </c>
      <c r="N711">
        <v>2019</v>
      </c>
      <c r="O711">
        <f>_xlfn.XLOOKUP(OrderData_1[[#This Row],[Coffee Type]],products!B:B,products!G:G)</f>
        <v>0.21509999999999996</v>
      </c>
    </row>
    <row r="712" spans="1:15" x14ac:dyDescent="0.25">
      <c r="A712" t="s">
        <v>232</v>
      </c>
      <c r="B712" s="6">
        <v>44014</v>
      </c>
      <c r="C712" t="s">
        <v>233</v>
      </c>
      <c r="D712" t="s">
        <v>67</v>
      </c>
      <c r="E712" t="s">
        <v>2393</v>
      </c>
      <c r="F712">
        <v>6</v>
      </c>
      <c r="G712" t="s">
        <v>6188</v>
      </c>
      <c r="H712">
        <v>2.98</v>
      </c>
      <c r="I712">
        <v>17.91</v>
      </c>
      <c r="J712" t="s">
        <v>1948</v>
      </c>
      <c r="K712" t="s">
        <v>1941</v>
      </c>
      <c r="L712" t="s">
        <v>6191</v>
      </c>
      <c r="M712">
        <v>0.2</v>
      </c>
      <c r="N712">
        <v>2020</v>
      </c>
      <c r="O712">
        <f>_xlfn.XLOOKUP(OrderData_1[[#This Row],[Coffee Type]],products!B:B,products!G:G)</f>
        <v>0.34964999999999996</v>
      </c>
    </row>
    <row r="713" spans="1:15" x14ac:dyDescent="0.25">
      <c r="A713" t="s">
        <v>259</v>
      </c>
      <c r="B713" s="6">
        <v>43569</v>
      </c>
      <c r="C713" t="s">
        <v>260</v>
      </c>
      <c r="D713" t="s">
        <v>35</v>
      </c>
      <c r="E713" t="s">
        <v>2448</v>
      </c>
      <c r="F713">
        <v>3</v>
      </c>
      <c r="G713" t="s">
        <v>6192</v>
      </c>
      <c r="H713">
        <v>5.97</v>
      </c>
      <c r="I713">
        <v>17.91</v>
      </c>
      <c r="J713" t="s">
        <v>1940</v>
      </c>
      <c r="K713" t="s">
        <v>1941</v>
      </c>
      <c r="L713" t="s">
        <v>6190</v>
      </c>
      <c r="M713">
        <v>0.5</v>
      </c>
      <c r="N713">
        <v>2019</v>
      </c>
      <c r="O713">
        <f>_xlfn.XLOOKUP(OrderData_1[[#This Row],[Coffee Type]],products!B:B,products!G:G)</f>
        <v>0.21509999999999996</v>
      </c>
    </row>
    <row r="714" spans="1:15" x14ac:dyDescent="0.25">
      <c r="A714" t="s">
        <v>1687</v>
      </c>
      <c r="B714" s="6">
        <v>44209</v>
      </c>
      <c r="C714" t="s">
        <v>1688</v>
      </c>
      <c r="D714" t="s">
        <v>85</v>
      </c>
      <c r="E714" t="s">
        <v>5650</v>
      </c>
      <c r="F714">
        <v>3</v>
      </c>
      <c r="G714" t="s">
        <v>6188</v>
      </c>
      <c r="H714">
        <v>5.97</v>
      </c>
      <c r="I714">
        <v>17.91</v>
      </c>
      <c r="J714" t="s">
        <v>1948</v>
      </c>
      <c r="K714" t="s">
        <v>1950</v>
      </c>
      <c r="L714" t="s">
        <v>6191</v>
      </c>
      <c r="M714">
        <v>0.5</v>
      </c>
      <c r="N714">
        <v>2021</v>
      </c>
      <c r="O714">
        <f>_xlfn.XLOOKUP(OrderData_1[[#This Row],[Coffee Type]],products!B:B,products!G:G)</f>
        <v>0.34964999999999996</v>
      </c>
    </row>
    <row r="715" spans="1:15" x14ac:dyDescent="0.25">
      <c r="A715" t="s">
        <v>1142</v>
      </c>
      <c r="B715" s="6">
        <v>44290</v>
      </c>
      <c r="C715" t="s">
        <v>1143</v>
      </c>
      <c r="D715" t="s">
        <v>67</v>
      </c>
      <c r="E715" t="s">
        <v>4476</v>
      </c>
      <c r="F715">
        <v>6</v>
      </c>
      <c r="G715" t="s">
        <v>6188</v>
      </c>
      <c r="H715">
        <v>2.98</v>
      </c>
      <c r="I715">
        <v>17.91</v>
      </c>
      <c r="J715" t="s">
        <v>1940</v>
      </c>
      <c r="K715" t="s">
        <v>1950</v>
      </c>
      <c r="L715" t="s">
        <v>6191</v>
      </c>
      <c r="M715">
        <v>0.2</v>
      </c>
      <c r="N715">
        <v>2021</v>
      </c>
      <c r="O715">
        <f>_xlfn.XLOOKUP(OrderData_1[[#This Row],[Coffee Type]],products!B:B,products!G:G)</f>
        <v>0.34964999999999996</v>
      </c>
    </row>
    <row r="716" spans="1:15" x14ac:dyDescent="0.25">
      <c r="A716" t="s">
        <v>611</v>
      </c>
      <c r="B716" s="6">
        <v>44529</v>
      </c>
      <c r="C716" t="s">
        <v>612</v>
      </c>
      <c r="D716" t="s">
        <v>85</v>
      </c>
      <c r="E716" t="s">
        <v>3272</v>
      </c>
      <c r="F716">
        <v>3</v>
      </c>
      <c r="G716" t="s">
        <v>6188</v>
      </c>
      <c r="H716">
        <v>5.97</v>
      </c>
      <c r="I716">
        <v>17.91</v>
      </c>
      <c r="J716" t="s">
        <v>1940</v>
      </c>
      <c r="K716" t="s">
        <v>1950</v>
      </c>
      <c r="L716" t="s">
        <v>6191</v>
      </c>
      <c r="M716">
        <v>0.5</v>
      </c>
      <c r="N716">
        <v>2021</v>
      </c>
      <c r="O716">
        <f>_xlfn.XLOOKUP(OrderData_1[[#This Row],[Coffee Type]],products!B:B,products!G:G)</f>
        <v>0.34964999999999996</v>
      </c>
    </row>
    <row r="717" spans="1:15" x14ac:dyDescent="0.25">
      <c r="A717" t="s">
        <v>65</v>
      </c>
      <c r="B717" s="6">
        <v>44169</v>
      </c>
      <c r="C717" t="s">
        <v>66</v>
      </c>
      <c r="D717" t="s">
        <v>67</v>
      </c>
      <c r="E717" t="s">
        <v>2043</v>
      </c>
      <c r="F717">
        <v>6</v>
      </c>
      <c r="G717" t="s">
        <v>6188</v>
      </c>
      <c r="H717">
        <v>2.98</v>
      </c>
      <c r="I717">
        <v>17.91</v>
      </c>
      <c r="J717" t="s">
        <v>1940</v>
      </c>
      <c r="K717" t="s">
        <v>1950</v>
      </c>
      <c r="L717" t="s">
        <v>6191</v>
      </c>
      <c r="M717">
        <v>0.2</v>
      </c>
      <c r="N717">
        <v>2020</v>
      </c>
      <c r="O717">
        <f>_xlfn.XLOOKUP(OrderData_1[[#This Row],[Coffee Type]],products!B:B,products!G:G)</f>
        <v>0.34964999999999996</v>
      </c>
    </row>
    <row r="718" spans="1:15" x14ac:dyDescent="0.25">
      <c r="A718" t="s">
        <v>861</v>
      </c>
      <c r="B718" s="6">
        <v>44428</v>
      </c>
      <c r="C718" t="s">
        <v>862</v>
      </c>
      <c r="D718" t="s">
        <v>192</v>
      </c>
      <c r="E718" t="s">
        <v>3830</v>
      </c>
      <c r="F718">
        <v>2</v>
      </c>
      <c r="G718" t="s">
        <v>6192</v>
      </c>
      <c r="H718">
        <v>8.9499999999999993</v>
      </c>
      <c r="I718">
        <v>17.899999999999999</v>
      </c>
      <c r="J718" t="s">
        <v>1940</v>
      </c>
      <c r="K718" t="s">
        <v>1950</v>
      </c>
      <c r="L718" t="s">
        <v>6191</v>
      </c>
      <c r="M718">
        <v>1</v>
      </c>
      <c r="N718">
        <v>2021</v>
      </c>
      <c r="O718">
        <f>_xlfn.XLOOKUP(OrderData_1[[#This Row],[Coffee Type]],products!B:B,products!G:G)</f>
        <v>0.21509999999999996</v>
      </c>
    </row>
    <row r="719" spans="1:15" x14ac:dyDescent="0.25">
      <c r="A719" t="s">
        <v>378</v>
      </c>
      <c r="B719" s="6">
        <v>44643</v>
      </c>
      <c r="C719" t="s">
        <v>379</v>
      </c>
      <c r="D719" t="s">
        <v>192</v>
      </c>
      <c r="E719" t="s">
        <v>2720</v>
      </c>
      <c r="F719">
        <v>2</v>
      </c>
      <c r="G719" t="s">
        <v>6192</v>
      </c>
      <c r="H719">
        <v>8.9499999999999993</v>
      </c>
      <c r="I719">
        <v>17.899999999999999</v>
      </c>
      <c r="J719" t="s">
        <v>1948</v>
      </c>
      <c r="K719" t="s">
        <v>1950</v>
      </c>
      <c r="L719" t="s">
        <v>6191</v>
      </c>
      <c r="M719">
        <v>1</v>
      </c>
      <c r="N719">
        <v>2022</v>
      </c>
      <c r="O719">
        <f>_xlfn.XLOOKUP(OrderData_1[[#This Row],[Coffee Type]],products!B:B,products!G:G)</f>
        <v>0.21509999999999996</v>
      </c>
    </row>
    <row r="720" spans="1:15" x14ac:dyDescent="0.25">
      <c r="A720" t="s">
        <v>1516</v>
      </c>
      <c r="B720" s="6">
        <v>44396</v>
      </c>
      <c r="C720" t="s">
        <v>1517</v>
      </c>
      <c r="D720" t="s">
        <v>189</v>
      </c>
      <c r="E720" t="s">
        <v>5281</v>
      </c>
      <c r="F720">
        <v>2</v>
      </c>
      <c r="G720" t="s">
        <v>6194</v>
      </c>
      <c r="H720">
        <v>8.91</v>
      </c>
      <c r="I720">
        <v>17.82</v>
      </c>
      <c r="J720" t="s">
        <v>1940</v>
      </c>
      <c r="K720" t="s">
        <v>1941</v>
      </c>
      <c r="L720" t="s">
        <v>6189</v>
      </c>
      <c r="M720">
        <v>0.5</v>
      </c>
      <c r="N720">
        <v>2021</v>
      </c>
      <c r="O720">
        <f>_xlfn.XLOOKUP(OrderData_1[[#This Row],[Coffee Type]],products!B:B,products!G:G)</f>
        <v>0.49004999999999999</v>
      </c>
    </row>
    <row r="721" spans="1:15" x14ac:dyDescent="0.25">
      <c r="A721" t="s">
        <v>1096</v>
      </c>
      <c r="B721" s="6">
        <v>43761</v>
      </c>
      <c r="C721" t="s">
        <v>1097</v>
      </c>
      <c r="D721" t="s">
        <v>267</v>
      </c>
      <c r="E721" t="s">
        <v>4376</v>
      </c>
      <c r="F721">
        <v>4</v>
      </c>
      <c r="G721" t="s">
        <v>6194</v>
      </c>
      <c r="H721">
        <v>4.46</v>
      </c>
      <c r="I721">
        <v>17.82</v>
      </c>
      <c r="J721" t="s">
        <v>2115</v>
      </c>
      <c r="K721" t="s">
        <v>1941</v>
      </c>
      <c r="L721" t="s">
        <v>6189</v>
      </c>
      <c r="M721">
        <v>0.2</v>
      </c>
      <c r="N721">
        <v>2019</v>
      </c>
      <c r="O721">
        <f>_xlfn.XLOOKUP(OrderData_1[[#This Row],[Coffee Type]],products!B:B,products!G:G)</f>
        <v>0.49004999999999999</v>
      </c>
    </row>
    <row r="722" spans="1:15" x14ac:dyDescent="0.25">
      <c r="A722" t="s">
        <v>187</v>
      </c>
      <c r="B722" s="6">
        <v>44396</v>
      </c>
      <c r="C722" t="s">
        <v>188</v>
      </c>
      <c r="D722" t="s">
        <v>189</v>
      </c>
      <c r="E722" t="s">
        <v>2300</v>
      </c>
      <c r="F722">
        <v>2</v>
      </c>
      <c r="G722" t="s">
        <v>6194</v>
      </c>
      <c r="H722">
        <v>8.91</v>
      </c>
      <c r="I722">
        <v>17.82</v>
      </c>
      <c r="J722" t="s">
        <v>1940</v>
      </c>
      <c r="K722" t="s">
        <v>1941</v>
      </c>
      <c r="L722" t="s">
        <v>6189</v>
      </c>
      <c r="M722">
        <v>0.5</v>
      </c>
      <c r="N722">
        <v>2021</v>
      </c>
      <c r="O722">
        <f>_xlfn.XLOOKUP(OrderData_1[[#This Row],[Coffee Type]],products!B:B,products!G:G)</f>
        <v>0.49004999999999999</v>
      </c>
    </row>
    <row r="723" spans="1:15" x14ac:dyDescent="0.25">
      <c r="A723" t="s">
        <v>704</v>
      </c>
      <c r="B723" s="6">
        <v>43751</v>
      </c>
      <c r="C723" t="s">
        <v>705</v>
      </c>
      <c r="D723" t="s">
        <v>189</v>
      </c>
      <c r="E723" t="s">
        <v>3478</v>
      </c>
      <c r="F723">
        <v>2</v>
      </c>
      <c r="G723" t="s">
        <v>6194</v>
      </c>
      <c r="H723">
        <v>8.91</v>
      </c>
      <c r="I723">
        <v>17.82</v>
      </c>
      <c r="J723" t="s">
        <v>1940</v>
      </c>
      <c r="K723" t="s">
        <v>1950</v>
      </c>
      <c r="L723" t="s">
        <v>6189</v>
      </c>
      <c r="M723">
        <v>0.5</v>
      </c>
      <c r="N723">
        <v>2019</v>
      </c>
      <c r="O723">
        <f>_xlfn.XLOOKUP(OrderData_1[[#This Row],[Coffee Type]],products!B:B,products!G:G)</f>
        <v>0.49004999999999999</v>
      </c>
    </row>
    <row r="724" spans="1:15" x14ac:dyDescent="0.25">
      <c r="A724" t="s">
        <v>1383</v>
      </c>
      <c r="B724" s="6">
        <v>44114</v>
      </c>
      <c r="C724" t="s">
        <v>1384</v>
      </c>
      <c r="D724" t="s">
        <v>189</v>
      </c>
      <c r="E724" t="s">
        <v>4998</v>
      </c>
      <c r="F724">
        <v>2</v>
      </c>
      <c r="G724" t="s">
        <v>6194</v>
      </c>
      <c r="H724">
        <v>8.91</v>
      </c>
      <c r="I724">
        <v>17.82</v>
      </c>
      <c r="J724" t="s">
        <v>1940</v>
      </c>
      <c r="K724" t="s">
        <v>1950</v>
      </c>
      <c r="L724" t="s">
        <v>6189</v>
      </c>
      <c r="M724">
        <v>0.5</v>
      </c>
      <c r="N724">
        <v>2020</v>
      </c>
      <c r="O724">
        <f>_xlfn.XLOOKUP(OrderData_1[[#This Row],[Coffee Type]],products!B:B,products!G:G)</f>
        <v>0.49004999999999999</v>
      </c>
    </row>
    <row r="725" spans="1:15" x14ac:dyDescent="0.25">
      <c r="A725" t="s">
        <v>1091</v>
      </c>
      <c r="B725" s="6">
        <v>44232</v>
      </c>
      <c r="C725" t="s">
        <v>1088</v>
      </c>
      <c r="D725" t="s">
        <v>267</v>
      </c>
      <c r="E725" t="s">
        <v>4364</v>
      </c>
      <c r="F725">
        <v>4</v>
      </c>
      <c r="G725" t="s">
        <v>6194</v>
      </c>
      <c r="H725">
        <v>4.46</v>
      </c>
      <c r="I725">
        <v>17.82</v>
      </c>
      <c r="J725" t="s">
        <v>1940</v>
      </c>
      <c r="K725" t="s">
        <v>1941</v>
      </c>
      <c r="L725" t="s">
        <v>6189</v>
      </c>
      <c r="M725">
        <v>0.2</v>
      </c>
      <c r="N725">
        <v>2021</v>
      </c>
      <c r="O725">
        <f>_xlfn.XLOOKUP(OrderData_1[[#This Row],[Coffee Type]],products!B:B,products!G:G)</f>
        <v>0.49004999999999999</v>
      </c>
    </row>
    <row r="726" spans="1:15" x14ac:dyDescent="0.25">
      <c r="A726" t="s">
        <v>1391</v>
      </c>
      <c r="B726" s="6">
        <v>43485</v>
      </c>
      <c r="C726" t="s">
        <v>1392</v>
      </c>
      <c r="D726" t="s">
        <v>189</v>
      </c>
      <c r="E726" t="s">
        <v>5015</v>
      </c>
      <c r="F726">
        <v>2</v>
      </c>
      <c r="G726" t="s">
        <v>6194</v>
      </c>
      <c r="H726">
        <v>8.91</v>
      </c>
      <c r="I726">
        <v>17.82</v>
      </c>
      <c r="J726" t="s">
        <v>1940</v>
      </c>
      <c r="K726" t="s">
        <v>1941</v>
      </c>
      <c r="L726" t="s">
        <v>6189</v>
      </c>
      <c r="M726">
        <v>0.5</v>
      </c>
      <c r="N726">
        <v>2019</v>
      </c>
      <c r="O726">
        <f>_xlfn.XLOOKUP(OrderData_1[[#This Row],[Coffee Type]],products!B:B,products!G:G)</f>
        <v>0.49004999999999999</v>
      </c>
    </row>
    <row r="727" spans="1:15" x14ac:dyDescent="0.25">
      <c r="A727" t="s">
        <v>540</v>
      </c>
      <c r="B727" s="6">
        <v>43846</v>
      </c>
      <c r="C727" t="s">
        <v>527</v>
      </c>
      <c r="D727" t="s">
        <v>91</v>
      </c>
      <c r="E727" t="s">
        <v>3116</v>
      </c>
      <c r="F727">
        <v>2</v>
      </c>
      <c r="G727" t="s">
        <v>6193</v>
      </c>
      <c r="H727">
        <v>8.73</v>
      </c>
      <c r="I727">
        <v>17.46</v>
      </c>
      <c r="J727" t="s">
        <v>1940</v>
      </c>
      <c r="K727" t="s">
        <v>1941</v>
      </c>
      <c r="L727" t="s">
        <v>6190</v>
      </c>
      <c r="M727">
        <v>0.5</v>
      </c>
      <c r="N727">
        <v>2020</v>
      </c>
      <c r="O727">
        <f>_xlfn.XLOOKUP(OrderData_1[[#This Row],[Coffee Type]],products!B:B,products!G:G)</f>
        <v>0.61814999999999998</v>
      </c>
    </row>
    <row r="728" spans="1:15" x14ac:dyDescent="0.25">
      <c r="A728" t="s">
        <v>1756</v>
      </c>
      <c r="B728" s="6">
        <v>43905</v>
      </c>
      <c r="C728" t="s">
        <v>1757</v>
      </c>
      <c r="D728" t="s">
        <v>91</v>
      </c>
      <c r="E728" t="s">
        <v>5800</v>
      </c>
      <c r="F728">
        <v>2</v>
      </c>
      <c r="G728" t="s">
        <v>6193</v>
      </c>
      <c r="H728">
        <v>8.73</v>
      </c>
      <c r="I728">
        <v>17.46</v>
      </c>
      <c r="J728" t="s">
        <v>1940</v>
      </c>
      <c r="K728" t="s">
        <v>1950</v>
      </c>
      <c r="L728" t="s">
        <v>6190</v>
      </c>
      <c r="M728">
        <v>0.5</v>
      </c>
      <c r="N728">
        <v>2020</v>
      </c>
      <c r="O728">
        <f>_xlfn.XLOOKUP(OrderData_1[[#This Row],[Coffee Type]],products!B:B,products!G:G)</f>
        <v>0.61814999999999998</v>
      </c>
    </row>
    <row r="729" spans="1:15" x14ac:dyDescent="0.25">
      <c r="A729" t="s">
        <v>1724</v>
      </c>
      <c r="B729" s="6">
        <v>44518</v>
      </c>
      <c r="C729" t="s">
        <v>1725</v>
      </c>
      <c r="D729" t="s">
        <v>91</v>
      </c>
      <c r="E729" t="s">
        <v>5734</v>
      </c>
      <c r="F729">
        <v>2</v>
      </c>
      <c r="G729" t="s">
        <v>6193</v>
      </c>
      <c r="H729">
        <v>8.73</v>
      </c>
      <c r="I729">
        <v>17.46</v>
      </c>
      <c r="J729" t="s">
        <v>1940</v>
      </c>
      <c r="K729" t="s">
        <v>1950</v>
      </c>
      <c r="L729" t="s">
        <v>6190</v>
      </c>
      <c r="M729">
        <v>0.5</v>
      </c>
      <c r="N729">
        <v>2021</v>
      </c>
      <c r="O729">
        <f>_xlfn.XLOOKUP(OrderData_1[[#This Row],[Coffee Type]],products!B:B,products!G:G)</f>
        <v>0.61814999999999998</v>
      </c>
    </row>
    <row r="730" spans="1:15" x14ac:dyDescent="0.25">
      <c r="A730" t="s">
        <v>328</v>
      </c>
      <c r="B730" s="6">
        <v>44083</v>
      </c>
      <c r="C730" t="s">
        <v>329</v>
      </c>
      <c r="D730" t="s">
        <v>91</v>
      </c>
      <c r="E730" t="s">
        <v>2607</v>
      </c>
      <c r="F730">
        <v>2</v>
      </c>
      <c r="G730" t="s">
        <v>6193</v>
      </c>
      <c r="H730">
        <v>8.73</v>
      </c>
      <c r="I730">
        <v>17.46</v>
      </c>
      <c r="J730" t="s">
        <v>1940</v>
      </c>
      <c r="K730" t="s">
        <v>1950</v>
      </c>
      <c r="L730" t="s">
        <v>6190</v>
      </c>
      <c r="M730">
        <v>0.5</v>
      </c>
      <c r="N730">
        <v>2020</v>
      </c>
      <c r="O730">
        <f>_xlfn.XLOOKUP(OrderData_1[[#This Row],[Coffee Type]],products!B:B,products!G:G)</f>
        <v>0.61814999999999998</v>
      </c>
    </row>
    <row r="731" spans="1:15" x14ac:dyDescent="0.25">
      <c r="A731" t="s">
        <v>332</v>
      </c>
      <c r="B731" s="6">
        <v>43562</v>
      </c>
      <c r="C731" t="s">
        <v>333</v>
      </c>
      <c r="D731" t="s">
        <v>90</v>
      </c>
      <c r="E731" t="s">
        <v>2616</v>
      </c>
      <c r="F731">
        <v>4</v>
      </c>
      <c r="G731" t="s">
        <v>6193</v>
      </c>
      <c r="H731">
        <v>4.3600000000000003</v>
      </c>
      <c r="I731">
        <v>17.46</v>
      </c>
      <c r="J731" t="s">
        <v>1940</v>
      </c>
      <c r="K731" t="s">
        <v>1950</v>
      </c>
      <c r="L731" t="s">
        <v>6190</v>
      </c>
      <c r="M731">
        <v>0.2</v>
      </c>
      <c r="N731">
        <v>2019</v>
      </c>
      <c r="O731">
        <f>_xlfn.XLOOKUP(OrderData_1[[#This Row],[Coffee Type]],products!B:B,products!G:G)</f>
        <v>0.61814999999999998</v>
      </c>
    </row>
    <row r="732" spans="1:15" x14ac:dyDescent="0.25">
      <c r="A732" t="s">
        <v>81</v>
      </c>
      <c r="B732" s="6">
        <v>43746</v>
      </c>
      <c r="C732" t="s">
        <v>82</v>
      </c>
      <c r="D732" t="s">
        <v>57</v>
      </c>
      <c r="E732" t="s">
        <v>2071</v>
      </c>
      <c r="F732">
        <v>5</v>
      </c>
      <c r="G732" t="s">
        <v>6188</v>
      </c>
      <c r="H732">
        <v>3.38</v>
      </c>
      <c r="I732">
        <v>16.88</v>
      </c>
      <c r="J732" t="s">
        <v>1948</v>
      </c>
      <c r="K732" t="s">
        <v>1950</v>
      </c>
      <c r="L732" t="s">
        <v>6190</v>
      </c>
      <c r="M732">
        <v>0.2</v>
      </c>
      <c r="N732">
        <v>2019</v>
      </c>
      <c r="O732">
        <f>_xlfn.XLOOKUP(OrderData_1[[#This Row],[Coffee Type]],products!B:B,products!G:G)</f>
        <v>0.34964999999999996</v>
      </c>
    </row>
    <row r="733" spans="1:15" x14ac:dyDescent="0.25">
      <c r="A733" t="s">
        <v>1610</v>
      </c>
      <c r="B733" s="6">
        <v>43781</v>
      </c>
      <c r="C733" t="s">
        <v>1611</v>
      </c>
      <c r="D733" t="s">
        <v>57</v>
      </c>
      <c r="E733" t="s">
        <v>5481</v>
      </c>
      <c r="F733">
        <v>5</v>
      </c>
      <c r="G733" t="s">
        <v>6188</v>
      </c>
      <c r="H733">
        <v>3.38</v>
      </c>
      <c r="I733">
        <v>16.88</v>
      </c>
      <c r="J733" t="s">
        <v>1940</v>
      </c>
      <c r="K733" t="s">
        <v>1941</v>
      </c>
      <c r="L733" t="s">
        <v>6190</v>
      </c>
      <c r="M733">
        <v>0.2</v>
      </c>
      <c r="N733">
        <v>2019</v>
      </c>
      <c r="O733">
        <f>_xlfn.XLOOKUP(OrderData_1[[#This Row],[Coffee Type]],products!B:B,products!G:G)</f>
        <v>0.34964999999999996</v>
      </c>
    </row>
    <row r="734" spans="1:15" x14ac:dyDescent="0.25">
      <c r="A734" t="s">
        <v>62</v>
      </c>
      <c r="B734" s="6">
        <v>44169</v>
      </c>
      <c r="C734" t="s">
        <v>63</v>
      </c>
      <c r="D734" t="s">
        <v>57</v>
      </c>
      <c r="E734" t="s">
        <v>2032</v>
      </c>
      <c r="F734">
        <v>5</v>
      </c>
      <c r="G734" t="s">
        <v>6188</v>
      </c>
      <c r="H734">
        <v>3.38</v>
      </c>
      <c r="I734">
        <v>16.88</v>
      </c>
      <c r="J734" t="s">
        <v>1940</v>
      </c>
      <c r="K734" t="s">
        <v>1941</v>
      </c>
      <c r="L734" t="s">
        <v>6190</v>
      </c>
      <c r="M734">
        <v>0.2</v>
      </c>
      <c r="N734">
        <v>2020</v>
      </c>
      <c r="O734">
        <f>_xlfn.XLOOKUP(OrderData_1[[#This Row],[Coffee Type]],products!B:B,products!G:G)</f>
        <v>0.34964999999999996</v>
      </c>
    </row>
    <row r="735" spans="1:15" x14ac:dyDescent="0.25">
      <c r="A735" t="s">
        <v>1058</v>
      </c>
      <c r="B735" s="6">
        <v>44330</v>
      </c>
      <c r="C735" t="s">
        <v>1059</v>
      </c>
      <c r="D735" t="s">
        <v>16</v>
      </c>
      <c r="E735" t="s">
        <v>4297</v>
      </c>
      <c r="F735">
        <v>2</v>
      </c>
      <c r="G735" t="s">
        <v>6194</v>
      </c>
      <c r="H735">
        <v>8.25</v>
      </c>
      <c r="I735">
        <v>16.5</v>
      </c>
      <c r="J735" t="s">
        <v>1940</v>
      </c>
      <c r="K735" t="s">
        <v>1941</v>
      </c>
      <c r="L735" t="s">
        <v>6190</v>
      </c>
      <c r="M735">
        <v>0.5</v>
      </c>
      <c r="N735">
        <v>2021</v>
      </c>
      <c r="O735">
        <f>_xlfn.XLOOKUP(OrderData_1[[#This Row],[Coffee Type]],products!B:B,products!G:G)</f>
        <v>0.49004999999999999</v>
      </c>
    </row>
    <row r="736" spans="1:15" x14ac:dyDescent="0.25">
      <c r="A736" t="s">
        <v>1006</v>
      </c>
      <c r="B736" s="6">
        <v>43467</v>
      </c>
      <c r="C736" t="s">
        <v>1007</v>
      </c>
      <c r="D736" t="s">
        <v>77</v>
      </c>
      <c r="E736" t="s">
        <v>4160</v>
      </c>
      <c r="F736">
        <v>4</v>
      </c>
      <c r="G736" t="s">
        <v>6194</v>
      </c>
      <c r="H736">
        <v>4.12</v>
      </c>
      <c r="I736">
        <v>16.5</v>
      </c>
      <c r="J736" t="s">
        <v>2115</v>
      </c>
      <c r="K736" t="s">
        <v>1950</v>
      </c>
      <c r="L736" t="s">
        <v>6190</v>
      </c>
      <c r="M736">
        <v>0.2</v>
      </c>
      <c r="N736">
        <v>2019</v>
      </c>
      <c r="O736">
        <f>_xlfn.XLOOKUP(OrderData_1[[#This Row],[Coffee Type]],products!B:B,products!G:G)</f>
        <v>0.49004999999999999</v>
      </c>
    </row>
    <row r="737" spans="1:15" x14ac:dyDescent="0.25">
      <c r="A737" t="s">
        <v>609</v>
      </c>
      <c r="B737" s="6">
        <v>44181</v>
      </c>
      <c r="C737" t="s">
        <v>610</v>
      </c>
      <c r="D737" t="s">
        <v>16</v>
      </c>
      <c r="E737" t="s">
        <v>3270</v>
      </c>
      <c r="F737">
        <v>2</v>
      </c>
      <c r="G737" t="s">
        <v>6194</v>
      </c>
      <c r="H737">
        <v>8.25</v>
      </c>
      <c r="I737">
        <v>16.5</v>
      </c>
      <c r="J737" t="s">
        <v>1948</v>
      </c>
      <c r="K737" t="s">
        <v>1950</v>
      </c>
      <c r="L737" t="s">
        <v>6190</v>
      </c>
      <c r="M737">
        <v>0.5</v>
      </c>
      <c r="N737">
        <v>2020</v>
      </c>
      <c r="O737">
        <f>_xlfn.XLOOKUP(OrderData_1[[#This Row],[Coffee Type]],products!B:B,products!G:G)</f>
        <v>0.49004999999999999</v>
      </c>
    </row>
    <row r="738" spans="1:15" x14ac:dyDescent="0.25">
      <c r="A738" t="s">
        <v>1397</v>
      </c>
      <c r="B738" s="6">
        <v>43646</v>
      </c>
      <c r="C738" t="s">
        <v>1398</v>
      </c>
      <c r="D738" t="s">
        <v>16</v>
      </c>
      <c r="E738" t="s">
        <v>5028</v>
      </c>
      <c r="F738">
        <v>2</v>
      </c>
      <c r="G738" t="s">
        <v>6194</v>
      </c>
      <c r="H738">
        <v>8.25</v>
      </c>
      <c r="I738">
        <v>16.5</v>
      </c>
      <c r="J738" t="s">
        <v>2115</v>
      </c>
      <c r="K738" t="s">
        <v>1950</v>
      </c>
      <c r="L738" t="s">
        <v>6190</v>
      </c>
      <c r="M738">
        <v>0.5</v>
      </c>
      <c r="N738">
        <v>2019</v>
      </c>
      <c r="O738">
        <f>_xlfn.XLOOKUP(OrderData_1[[#This Row],[Coffee Type]],products!B:B,products!G:G)</f>
        <v>0.49004999999999999</v>
      </c>
    </row>
    <row r="739" spans="1:15" x14ac:dyDescent="0.25">
      <c r="A739" t="s">
        <v>1157</v>
      </c>
      <c r="B739" s="6">
        <v>44505</v>
      </c>
      <c r="C739" t="s">
        <v>1158</v>
      </c>
      <c r="D739" t="s">
        <v>16</v>
      </c>
      <c r="E739" t="s">
        <v>4546</v>
      </c>
      <c r="F739">
        <v>2</v>
      </c>
      <c r="G739" t="s">
        <v>6194</v>
      </c>
      <c r="H739">
        <v>8.25</v>
      </c>
      <c r="I739">
        <v>16.5</v>
      </c>
      <c r="J739" t="s">
        <v>2115</v>
      </c>
      <c r="K739" t="s">
        <v>1941</v>
      </c>
      <c r="L739" t="s">
        <v>6190</v>
      </c>
      <c r="M739">
        <v>0.5</v>
      </c>
      <c r="N739">
        <v>2021</v>
      </c>
      <c r="O739">
        <f>_xlfn.XLOOKUP(OrderData_1[[#This Row],[Coffee Type]],products!B:B,products!G:G)</f>
        <v>0.49004999999999999</v>
      </c>
    </row>
    <row r="740" spans="1:15" x14ac:dyDescent="0.25">
      <c r="A740" t="s">
        <v>118</v>
      </c>
      <c r="B740" s="6">
        <v>43932</v>
      </c>
      <c r="C740" t="s">
        <v>119</v>
      </c>
      <c r="D740" t="s">
        <v>16</v>
      </c>
      <c r="E740" t="s">
        <v>2158</v>
      </c>
      <c r="F740">
        <v>2</v>
      </c>
      <c r="G740" t="s">
        <v>6194</v>
      </c>
      <c r="H740">
        <v>8.25</v>
      </c>
      <c r="I740">
        <v>16.5</v>
      </c>
      <c r="J740" t="s">
        <v>1940</v>
      </c>
      <c r="K740" t="s">
        <v>1941</v>
      </c>
      <c r="L740" t="s">
        <v>6190</v>
      </c>
      <c r="M740">
        <v>0.5</v>
      </c>
      <c r="N740">
        <v>2020</v>
      </c>
      <c r="O740">
        <f>_xlfn.XLOOKUP(OrderData_1[[#This Row],[Coffee Type]],products!B:B,products!G:G)</f>
        <v>0.49004999999999999</v>
      </c>
    </row>
    <row r="741" spans="1:15" x14ac:dyDescent="0.25">
      <c r="A741" t="s">
        <v>1348</v>
      </c>
      <c r="B741" s="6">
        <v>43471</v>
      </c>
      <c r="C741" t="s">
        <v>1349</v>
      </c>
      <c r="D741" t="s">
        <v>16</v>
      </c>
      <c r="E741" t="s">
        <v>4929</v>
      </c>
      <c r="F741">
        <v>2</v>
      </c>
      <c r="G741" t="s">
        <v>6194</v>
      </c>
      <c r="H741">
        <v>8.25</v>
      </c>
      <c r="I741">
        <v>16.5</v>
      </c>
      <c r="J741" t="s">
        <v>1940</v>
      </c>
      <c r="K741" t="s">
        <v>1950</v>
      </c>
      <c r="L741" t="s">
        <v>6190</v>
      </c>
      <c r="M741">
        <v>0.5</v>
      </c>
      <c r="N741">
        <v>2019</v>
      </c>
      <c r="O741">
        <f>_xlfn.XLOOKUP(OrderData_1[[#This Row],[Coffee Type]],products!B:B,products!G:G)</f>
        <v>0.49004999999999999</v>
      </c>
    </row>
    <row r="742" spans="1:15" x14ac:dyDescent="0.25">
      <c r="A742" t="s">
        <v>1274</v>
      </c>
      <c r="B742" s="6">
        <v>43884</v>
      </c>
      <c r="C742" t="s">
        <v>1259</v>
      </c>
      <c r="D742" t="s">
        <v>114</v>
      </c>
      <c r="E742" t="s">
        <v>4770</v>
      </c>
      <c r="F742">
        <v>6</v>
      </c>
      <c r="G742" t="s">
        <v>6192</v>
      </c>
      <c r="H742">
        <v>2.68</v>
      </c>
      <c r="I742">
        <v>16.11</v>
      </c>
      <c r="J742" t="s">
        <v>1940</v>
      </c>
      <c r="K742" t="s">
        <v>1950</v>
      </c>
      <c r="L742" t="s">
        <v>6191</v>
      </c>
      <c r="M742">
        <v>0.2</v>
      </c>
      <c r="N742">
        <v>2020</v>
      </c>
      <c r="O742">
        <f>_xlfn.XLOOKUP(OrderData_1[[#This Row],[Coffee Type]],products!B:B,products!G:G)</f>
        <v>0.21509999999999996</v>
      </c>
    </row>
    <row r="743" spans="1:15" x14ac:dyDescent="0.25">
      <c r="A743" t="s">
        <v>482</v>
      </c>
      <c r="B743" s="6">
        <v>43880</v>
      </c>
      <c r="C743" t="s">
        <v>483</v>
      </c>
      <c r="D743" t="s">
        <v>114</v>
      </c>
      <c r="E743" t="s">
        <v>2988</v>
      </c>
      <c r="F743">
        <v>6</v>
      </c>
      <c r="G743" t="s">
        <v>6192</v>
      </c>
      <c r="H743">
        <v>2.68</v>
      </c>
      <c r="I743">
        <v>16.11</v>
      </c>
      <c r="J743" t="s">
        <v>2115</v>
      </c>
      <c r="K743" t="s">
        <v>1941</v>
      </c>
      <c r="L743" t="s">
        <v>6191</v>
      </c>
      <c r="M743">
        <v>0.2</v>
      </c>
      <c r="N743">
        <v>2020</v>
      </c>
      <c r="O743">
        <f>_xlfn.XLOOKUP(OrderData_1[[#This Row],[Coffee Type]],products!B:B,products!G:G)</f>
        <v>0.21509999999999996</v>
      </c>
    </row>
    <row r="744" spans="1:15" x14ac:dyDescent="0.25">
      <c r="A744" t="s">
        <v>684</v>
      </c>
      <c r="B744" s="6">
        <v>43782</v>
      </c>
      <c r="C744" t="s">
        <v>661</v>
      </c>
      <c r="D744" t="s">
        <v>159</v>
      </c>
      <c r="E744" t="s">
        <v>3378</v>
      </c>
      <c r="F744">
        <v>3</v>
      </c>
      <c r="G744" t="s">
        <v>6192</v>
      </c>
      <c r="H744">
        <v>5.37</v>
      </c>
      <c r="I744">
        <v>16.11</v>
      </c>
      <c r="J744" t="s">
        <v>1940</v>
      </c>
      <c r="K744" t="s">
        <v>1950</v>
      </c>
      <c r="L744" t="s">
        <v>6191</v>
      </c>
      <c r="M744">
        <v>0.5</v>
      </c>
      <c r="N744">
        <v>2019</v>
      </c>
      <c r="O744">
        <f>_xlfn.XLOOKUP(OrderData_1[[#This Row],[Coffee Type]],products!B:B,products!G:G)</f>
        <v>0.21509999999999996</v>
      </c>
    </row>
    <row r="745" spans="1:15" x14ac:dyDescent="0.25">
      <c r="A745" t="s">
        <v>621</v>
      </c>
      <c r="B745" s="6">
        <v>44258</v>
      </c>
      <c r="C745" t="s">
        <v>622</v>
      </c>
      <c r="D745" t="s">
        <v>159</v>
      </c>
      <c r="E745" t="s">
        <v>3289</v>
      </c>
      <c r="F745">
        <v>3</v>
      </c>
      <c r="G745" t="s">
        <v>6192</v>
      </c>
      <c r="H745">
        <v>5.37</v>
      </c>
      <c r="I745">
        <v>16.11</v>
      </c>
      <c r="J745" t="s">
        <v>1940</v>
      </c>
      <c r="K745" t="s">
        <v>1941</v>
      </c>
      <c r="L745" t="s">
        <v>6191</v>
      </c>
      <c r="M745">
        <v>0.5</v>
      </c>
      <c r="N745">
        <v>2021</v>
      </c>
      <c r="O745">
        <f>_xlfn.XLOOKUP(OrderData_1[[#This Row],[Coffee Type]],products!B:B,products!G:G)</f>
        <v>0.21509999999999996</v>
      </c>
    </row>
    <row r="746" spans="1:15" x14ac:dyDescent="0.25">
      <c r="A746" t="s">
        <v>1565</v>
      </c>
      <c r="B746" s="6">
        <v>44240</v>
      </c>
      <c r="C746" t="s">
        <v>1566</v>
      </c>
      <c r="D746" t="s">
        <v>114</v>
      </c>
      <c r="E746" t="s">
        <v>5383</v>
      </c>
      <c r="F746">
        <v>6</v>
      </c>
      <c r="G746" t="s">
        <v>6192</v>
      </c>
      <c r="H746">
        <v>2.68</v>
      </c>
      <c r="I746">
        <v>16.11</v>
      </c>
      <c r="J746" t="s">
        <v>1948</v>
      </c>
      <c r="K746" t="s">
        <v>1950</v>
      </c>
      <c r="L746" t="s">
        <v>6191</v>
      </c>
      <c r="M746">
        <v>0.2</v>
      </c>
      <c r="N746">
        <v>2021</v>
      </c>
      <c r="O746">
        <f>_xlfn.XLOOKUP(OrderData_1[[#This Row],[Coffee Type]],products!B:B,products!G:G)</f>
        <v>0.21509999999999996</v>
      </c>
    </row>
    <row r="747" spans="1:15" x14ac:dyDescent="0.25">
      <c r="A747" t="s">
        <v>366</v>
      </c>
      <c r="B747" s="6">
        <v>43619</v>
      </c>
      <c r="C747" t="s">
        <v>367</v>
      </c>
      <c r="D747" t="s">
        <v>114</v>
      </c>
      <c r="E747" t="s">
        <v>2694</v>
      </c>
      <c r="F747">
        <v>6</v>
      </c>
      <c r="G747" t="s">
        <v>6192</v>
      </c>
      <c r="H747">
        <v>2.68</v>
      </c>
      <c r="I747">
        <v>16.11</v>
      </c>
      <c r="J747" t="s">
        <v>1940</v>
      </c>
      <c r="K747" t="s">
        <v>1950</v>
      </c>
      <c r="L747" t="s">
        <v>6191</v>
      </c>
      <c r="M747">
        <v>0.2</v>
      </c>
      <c r="N747">
        <v>2019</v>
      </c>
      <c r="O747">
        <f>_xlfn.XLOOKUP(OrderData_1[[#This Row],[Coffee Type]],products!B:B,products!G:G)</f>
        <v>0.21509999999999996</v>
      </c>
    </row>
    <row r="748" spans="1:15" x14ac:dyDescent="0.25">
      <c r="A748" t="s">
        <v>929</v>
      </c>
      <c r="B748" s="6">
        <v>43602</v>
      </c>
      <c r="C748" t="s">
        <v>930</v>
      </c>
      <c r="D748" t="s">
        <v>159</v>
      </c>
      <c r="E748" t="s">
        <v>3984</v>
      </c>
      <c r="F748">
        <v>3</v>
      </c>
      <c r="G748" t="s">
        <v>6192</v>
      </c>
      <c r="H748">
        <v>5.37</v>
      </c>
      <c r="I748">
        <v>16.11</v>
      </c>
      <c r="J748" t="s">
        <v>1948</v>
      </c>
      <c r="K748" t="s">
        <v>1941</v>
      </c>
      <c r="L748" t="s">
        <v>6191</v>
      </c>
      <c r="M748">
        <v>0.5</v>
      </c>
      <c r="N748">
        <v>2019</v>
      </c>
      <c r="O748">
        <f>_xlfn.XLOOKUP(OrderData_1[[#This Row],[Coffee Type]],products!B:B,products!G:G)</f>
        <v>0.21509999999999996</v>
      </c>
    </row>
    <row r="749" spans="1:15" x14ac:dyDescent="0.25">
      <c r="A749" t="s">
        <v>526</v>
      </c>
      <c r="B749" s="6">
        <v>43861</v>
      </c>
      <c r="C749" t="s">
        <v>527</v>
      </c>
      <c r="D749" t="s">
        <v>145</v>
      </c>
      <c r="E749" t="s">
        <v>3116</v>
      </c>
      <c r="F749">
        <v>1</v>
      </c>
      <c r="G749" t="s">
        <v>6193</v>
      </c>
      <c r="H749">
        <v>15.85</v>
      </c>
      <c r="I749">
        <v>15.85</v>
      </c>
      <c r="J749" t="s">
        <v>1940</v>
      </c>
      <c r="K749" t="s">
        <v>1941</v>
      </c>
      <c r="L749" t="s">
        <v>6189</v>
      </c>
      <c r="M749">
        <v>1</v>
      </c>
      <c r="N749">
        <v>2020</v>
      </c>
      <c r="O749">
        <f>_xlfn.XLOOKUP(OrderData_1[[#This Row],[Coffee Type]],products!B:B,products!G:G)</f>
        <v>0.61814999999999998</v>
      </c>
    </row>
    <row r="750" spans="1:15" x14ac:dyDescent="0.25">
      <c r="A750" t="s">
        <v>276</v>
      </c>
      <c r="B750" s="6">
        <v>43693</v>
      </c>
      <c r="C750" t="s">
        <v>277</v>
      </c>
      <c r="D750" t="s">
        <v>145</v>
      </c>
      <c r="E750" t="s">
        <v>2481</v>
      </c>
      <c r="F750">
        <v>1</v>
      </c>
      <c r="G750" t="s">
        <v>6193</v>
      </c>
      <c r="H750">
        <v>15.85</v>
      </c>
      <c r="I750">
        <v>15.85</v>
      </c>
      <c r="J750" t="s">
        <v>2115</v>
      </c>
      <c r="K750" t="s">
        <v>1950</v>
      </c>
      <c r="L750" t="s">
        <v>6189</v>
      </c>
      <c r="M750">
        <v>1</v>
      </c>
      <c r="N750">
        <v>2019</v>
      </c>
      <c r="O750">
        <f>_xlfn.XLOOKUP(OrderData_1[[#This Row],[Coffee Type]],products!B:B,products!G:G)</f>
        <v>0.61814999999999998</v>
      </c>
    </row>
    <row r="751" spans="1:15" x14ac:dyDescent="0.25">
      <c r="A751" t="s">
        <v>1222</v>
      </c>
      <c r="B751" s="6">
        <v>44682</v>
      </c>
      <c r="C751" t="s">
        <v>1223</v>
      </c>
      <c r="D751" t="s">
        <v>136</v>
      </c>
      <c r="E751" t="s">
        <v>4646</v>
      </c>
      <c r="F751">
        <v>2</v>
      </c>
      <c r="G751" t="s">
        <v>6193</v>
      </c>
      <c r="H751">
        <v>7.77</v>
      </c>
      <c r="I751">
        <v>15.54</v>
      </c>
      <c r="J751" t="s">
        <v>1940</v>
      </c>
      <c r="K751" t="s">
        <v>1941</v>
      </c>
      <c r="L751" t="s">
        <v>6191</v>
      </c>
      <c r="M751">
        <v>0.5</v>
      </c>
      <c r="N751">
        <v>2022</v>
      </c>
      <c r="O751">
        <f>_xlfn.XLOOKUP(OrderData_1[[#This Row],[Coffee Type]],products!B:B,products!G:G)</f>
        <v>0.61814999999999998</v>
      </c>
    </row>
    <row r="752" spans="1:15" x14ac:dyDescent="0.25">
      <c r="A752" t="s">
        <v>1081</v>
      </c>
      <c r="B752" s="6">
        <v>43869</v>
      </c>
      <c r="C752" t="s">
        <v>1082</v>
      </c>
      <c r="D752" t="s">
        <v>205</v>
      </c>
      <c r="E752" t="s">
        <v>4343</v>
      </c>
      <c r="F752">
        <v>2</v>
      </c>
      <c r="G752" t="s">
        <v>6188</v>
      </c>
      <c r="H752">
        <v>7.77</v>
      </c>
      <c r="I752">
        <v>15.54</v>
      </c>
      <c r="J752" t="s">
        <v>1940</v>
      </c>
      <c r="K752" t="s">
        <v>1950</v>
      </c>
      <c r="L752" t="s">
        <v>6189</v>
      </c>
      <c r="M752">
        <v>0.5</v>
      </c>
      <c r="N752">
        <v>2020</v>
      </c>
      <c r="O752">
        <f>_xlfn.XLOOKUP(OrderData_1[[#This Row],[Coffee Type]],products!B:B,products!G:G)</f>
        <v>0.34964999999999996</v>
      </c>
    </row>
    <row r="753" spans="1:15" x14ac:dyDescent="0.25">
      <c r="A753" t="s">
        <v>1500</v>
      </c>
      <c r="B753" s="6">
        <v>43667</v>
      </c>
      <c r="C753" t="s">
        <v>1501</v>
      </c>
      <c r="D753" t="s">
        <v>205</v>
      </c>
      <c r="E753" t="s">
        <v>5241</v>
      </c>
      <c r="F753">
        <v>2</v>
      </c>
      <c r="G753" t="s">
        <v>6188</v>
      </c>
      <c r="H753">
        <v>7.77</v>
      </c>
      <c r="I753">
        <v>15.54</v>
      </c>
      <c r="J753" t="s">
        <v>1940</v>
      </c>
      <c r="K753" t="s">
        <v>1941</v>
      </c>
      <c r="L753" t="s">
        <v>6189</v>
      </c>
      <c r="M753">
        <v>0.5</v>
      </c>
      <c r="N753">
        <v>2019</v>
      </c>
      <c r="O753">
        <f>_xlfn.XLOOKUP(OrderData_1[[#This Row],[Coffee Type]],products!B:B,products!G:G)</f>
        <v>0.34964999999999996</v>
      </c>
    </row>
    <row r="754" spans="1:15" x14ac:dyDescent="0.25">
      <c r="A754" t="s">
        <v>629</v>
      </c>
      <c r="B754" s="6">
        <v>44102</v>
      </c>
      <c r="C754" t="s">
        <v>630</v>
      </c>
      <c r="D754" t="s">
        <v>51</v>
      </c>
      <c r="E754" t="s">
        <v>3307</v>
      </c>
      <c r="F754">
        <v>4</v>
      </c>
      <c r="G754" t="s">
        <v>6193</v>
      </c>
      <c r="H754">
        <v>3.88</v>
      </c>
      <c r="I754">
        <v>15.54</v>
      </c>
      <c r="J754" t="s">
        <v>1940</v>
      </c>
      <c r="K754" t="s">
        <v>1941</v>
      </c>
      <c r="L754" t="s">
        <v>6191</v>
      </c>
      <c r="M754">
        <v>0.2</v>
      </c>
      <c r="N754">
        <v>2020</v>
      </c>
      <c r="O754">
        <f>_xlfn.XLOOKUP(OrderData_1[[#This Row],[Coffee Type]],products!B:B,products!G:G)</f>
        <v>0.61814999999999998</v>
      </c>
    </row>
    <row r="755" spans="1:15" x14ac:dyDescent="0.25">
      <c r="A755" t="s">
        <v>984</v>
      </c>
      <c r="B755" s="6">
        <v>43764</v>
      </c>
      <c r="C755" t="s">
        <v>985</v>
      </c>
      <c r="D755" t="s">
        <v>136</v>
      </c>
      <c r="E755" t="s">
        <v>4118</v>
      </c>
      <c r="F755">
        <v>2</v>
      </c>
      <c r="G755" t="s">
        <v>6193</v>
      </c>
      <c r="H755">
        <v>7.77</v>
      </c>
      <c r="I755">
        <v>15.54</v>
      </c>
      <c r="J755" t="s">
        <v>1940</v>
      </c>
      <c r="K755" t="s">
        <v>1950</v>
      </c>
      <c r="L755" t="s">
        <v>6191</v>
      </c>
      <c r="M755">
        <v>0.5</v>
      </c>
      <c r="N755">
        <v>2019</v>
      </c>
      <c r="O755">
        <f>_xlfn.XLOOKUP(OrderData_1[[#This Row],[Coffee Type]],products!B:B,products!G:G)</f>
        <v>0.61814999999999998</v>
      </c>
    </row>
    <row r="756" spans="1:15" x14ac:dyDescent="0.25">
      <c r="A756" t="s">
        <v>1827</v>
      </c>
      <c r="B756" s="6">
        <v>44674</v>
      </c>
      <c r="C756" t="s">
        <v>1828</v>
      </c>
      <c r="D756" t="s">
        <v>205</v>
      </c>
      <c r="E756" t="s">
        <v>5944</v>
      </c>
      <c r="F756">
        <v>2</v>
      </c>
      <c r="G756" t="s">
        <v>6188</v>
      </c>
      <c r="H756">
        <v>7.77</v>
      </c>
      <c r="I756">
        <v>15.54</v>
      </c>
      <c r="J756" t="s">
        <v>1948</v>
      </c>
      <c r="K756" t="s">
        <v>1941</v>
      </c>
      <c r="L756" t="s">
        <v>6189</v>
      </c>
      <c r="M756">
        <v>0.5</v>
      </c>
      <c r="N756">
        <v>2022</v>
      </c>
      <c r="O756">
        <f>_xlfn.XLOOKUP(OrderData_1[[#This Row],[Coffee Type]],products!B:B,products!G:G)</f>
        <v>0.34964999999999996</v>
      </c>
    </row>
    <row r="757" spans="1:15" x14ac:dyDescent="0.25">
      <c r="A757" t="s">
        <v>1915</v>
      </c>
      <c r="B757" s="6">
        <v>44718</v>
      </c>
      <c r="C757" t="s">
        <v>1916</v>
      </c>
      <c r="D757" t="s">
        <v>136</v>
      </c>
      <c r="E757" t="s">
        <v>6171</v>
      </c>
      <c r="F757">
        <v>2</v>
      </c>
      <c r="G757" t="s">
        <v>6193</v>
      </c>
      <c r="H757">
        <v>7.77</v>
      </c>
      <c r="I757">
        <v>15.54</v>
      </c>
      <c r="J757" t="s">
        <v>1940</v>
      </c>
      <c r="K757" t="s">
        <v>1950</v>
      </c>
      <c r="L757" t="s">
        <v>6191</v>
      </c>
      <c r="M757">
        <v>0.5</v>
      </c>
      <c r="N757">
        <v>2022</v>
      </c>
      <c r="O757">
        <f>_xlfn.XLOOKUP(OrderData_1[[#This Row],[Coffee Type]],products!B:B,products!G:G)</f>
        <v>0.61814999999999998</v>
      </c>
    </row>
    <row r="758" spans="1:15" x14ac:dyDescent="0.25">
      <c r="A758" t="s">
        <v>1597</v>
      </c>
      <c r="B758" s="6">
        <v>43798</v>
      </c>
      <c r="C758" t="s">
        <v>1598</v>
      </c>
      <c r="D758" t="s">
        <v>136</v>
      </c>
      <c r="E758" t="s">
        <v>5453</v>
      </c>
      <c r="F758">
        <v>2</v>
      </c>
      <c r="G758" t="s">
        <v>6193</v>
      </c>
      <c r="H758">
        <v>7.77</v>
      </c>
      <c r="I758">
        <v>15.54</v>
      </c>
      <c r="J758" t="s">
        <v>1940</v>
      </c>
      <c r="K758" t="s">
        <v>1950</v>
      </c>
      <c r="L758" t="s">
        <v>6191</v>
      </c>
      <c r="M758">
        <v>0.5</v>
      </c>
      <c r="N758">
        <v>2019</v>
      </c>
      <c r="O758">
        <f>_xlfn.XLOOKUP(OrderData_1[[#This Row],[Coffee Type]],products!B:B,products!G:G)</f>
        <v>0.61814999999999998</v>
      </c>
    </row>
    <row r="759" spans="1:15" x14ac:dyDescent="0.25">
      <c r="A759" t="s">
        <v>1434</v>
      </c>
      <c r="B759" s="6">
        <v>44222</v>
      </c>
      <c r="C759" t="s">
        <v>1435</v>
      </c>
      <c r="D759" t="s">
        <v>51</v>
      </c>
      <c r="E759" t="s">
        <v>5103</v>
      </c>
      <c r="F759">
        <v>4</v>
      </c>
      <c r="G759" t="s">
        <v>6193</v>
      </c>
      <c r="H759">
        <v>3.88</v>
      </c>
      <c r="I759">
        <v>15.54</v>
      </c>
      <c r="J759" t="s">
        <v>1940</v>
      </c>
      <c r="K759" t="s">
        <v>1941</v>
      </c>
      <c r="L759" t="s">
        <v>6191</v>
      </c>
      <c r="M759">
        <v>0.2</v>
      </c>
      <c r="N759">
        <v>2021</v>
      </c>
      <c r="O759">
        <f>_xlfn.XLOOKUP(OrderData_1[[#This Row],[Coffee Type]],products!B:B,products!G:G)</f>
        <v>0.61814999999999998</v>
      </c>
    </row>
    <row r="760" spans="1:15" x14ac:dyDescent="0.25">
      <c r="A760" t="s">
        <v>324</v>
      </c>
      <c r="B760" s="6">
        <v>43970</v>
      </c>
      <c r="C760" t="s">
        <v>325</v>
      </c>
      <c r="D760" t="s">
        <v>128</v>
      </c>
      <c r="E760" t="s">
        <v>2600</v>
      </c>
      <c r="F760">
        <v>4</v>
      </c>
      <c r="G760" t="s">
        <v>6188</v>
      </c>
      <c r="H760">
        <v>3.88</v>
      </c>
      <c r="I760">
        <v>15.54</v>
      </c>
      <c r="J760" t="s">
        <v>1940</v>
      </c>
      <c r="K760" t="s">
        <v>1941</v>
      </c>
      <c r="L760" t="s">
        <v>6189</v>
      </c>
      <c r="M760">
        <v>0.2</v>
      </c>
      <c r="N760">
        <v>2020</v>
      </c>
      <c r="O760">
        <f>_xlfn.XLOOKUP(OrderData_1[[#This Row],[Coffee Type]],products!B:B,products!G:G)</f>
        <v>0.34964999999999996</v>
      </c>
    </row>
    <row r="761" spans="1:15" x14ac:dyDescent="0.25">
      <c r="A761" t="s">
        <v>834</v>
      </c>
      <c r="B761" s="6">
        <v>44441</v>
      </c>
      <c r="C761" t="s">
        <v>835</v>
      </c>
      <c r="D761" t="s">
        <v>128</v>
      </c>
      <c r="E761" t="s">
        <v>3774</v>
      </c>
      <c r="F761">
        <v>4</v>
      </c>
      <c r="G761" t="s">
        <v>6188</v>
      </c>
      <c r="H761">
        <v>3.88</v>
      </c>
      <c r="I761">
        <v>15.54</v>
      </c>
      <c r="J761" t="s">
        <v>1940</v>
      </c>
      <c r="K761" t="s">
        <v>1950</v>
      </c>
      <c r="L761" t="s">
        <v>6189</v>
      </c>
      <c r="M761">
        <v>0.2</v>
      </c>
      <c r="N761">
        <v>2021</v>
      </c>
      <c r="O761">
        <f>_xlfn.XLOOKUP(OrderData_1[[#This Row],[Coffee Type]],products!B:B,products!G:G)</f>
        <v>0.34964999999999996</v>
      </c>
    </row>
    <row r="762" spans="1:15" x14ac:dyDescent="0.25">
      <c r="A762" t="s">
        <v>1107</v>
      </c>
      <c r="B762" s="6">
        <v>44225</v>
      </c>
      <c r="C762" t="s">
        <v>1108</v>
      </c>
      <c r="D762" t="s">
        <v>51</v>
      </c>
      <c r="E762" t="s">
        <v>4401</v>
      </c>
      <c r="F762">
        <v>4</v>
      </c>
      <c r="G762" t="s">
        <v>6193</v>
      </c>
      <c r="H762">
        <v>3.88</v>
      </c>
      <c r="I762">
        <v>15.54</v>
      </c>
      <c r="J762" t="s">
        <v>1940</v>
      </c>
      <c r="K762" t="s">
        <v>1941</v>
      </c>
      <c r="L762" t="s">
        <v>6191</v>
      </c>
      <c r="M762">
        <v>0.2</v>
      </c>
      <c r="N762">
        <v>2021</v>
      </c>
      <c r="O762">
        <f>_xlfn.XLOOKUP(OrderData_1[[#This Row],[Coffee Type]],products!B:B,products!G:G)</f>
        <v>0.61814999999999998</v>
      </c>
    </row>
    <row r="763" spans="1:15" x14ac:dyDescent="0.25">
      <c r="A763" t="s">
        <v>1083</v>
      </c>
      <c r="B763" s="6">
        <v>44120</v>
      </c>
      <c r="C763" t="s">
        <v>1084</v>
      </c>
      <c r="D763" t="s">
        <v>51</v>
      </c>
      <c r="E763" t="s">
        <v>4347</v>
      </c>
      <c r="F763">
        <v>4</v>
      </c>
      <c r="G763" t="s">
        <v>6193</v>
      </c>
      <c r="H763">
        <v>3.88</v>
      </c>
      <c r="I763">
        <v>15.54</v>
      </c>
      <c r="J763" t="s">
        <v>2115</v>
      </c>
      <c r="K763" t="s">
        <v>1950</v>
      </c>
      <c r="L763" t="s">
        <v>6191</v>
      </c>
      <c r="M763">
        <v>0.2</v>
      </c>
      <c r="N763">
        <v>2020</v>
      </c>
      <c r="O763">
        <f>_xlfn.XLOOKUP(OrderData_1[[#This Row],[Coffee Type]],products!B:B,products!G:G)</f>
        <v>0.61814999999999998</v>
      </c>
    </row>
    <row r="764" spans="1:15" x14ac:dyDescent="0.25">
      <c r="A764" t="s">
        <v>134</v>
      </c>
      <c r="B764" s="6">
        <v>44792</v>
      </c>
      <c r="C764" t="s">
        <v>135</v>
      </c>
      <c r="D764" t="s">
        <v>136</v>
      </c>
      <c r="E764" t="s">
        <v>2186</v>
      </c>
      <c r="F764">
        <v>2</v>
      </c>
      <c r="G764" t="s">
        <v>6193</v>
      </c>
      <c r="H764">
        <v>7.77</v>
      </c>
      <c r="I764">
        <v>15.54</v>
      </c>
      <c r="J764" t="s">
        <v>1940</v>
      </c>
      <c r="K764" t="s">
        <v>1950</v>
      </c>
      <c r="L764" t="s">
        <v>6191</v>
      </c>
      <c r="M764">
        <v>0.5</v>
      </c>
      <c r="N764">
        <v>2022</v>
      </c>
      <c r="O764">
        <f>_xlfn.XLOOKUP(OrderData_1[[#This Row],[Coffee Type]],products!B:B,products!G:G)</f>
        <v>0.61814999999999998</v>
      </c>
    </row>
    <row r="765" spans="1:15" x14ac:dyDescent="0.25">
      <c r="A765" t="s">
        <v>886</v>
      </c>
      <c r="B765" s="6">
        <v>43483</v>
      </c>
      <c r="C765" t="s">
        <v>887</v>
      </c>
      <c r="D765" t="s">
        <v>136</v>
      </c>
      <c r="E765" t="s">
        <v>3950</v>
      </c>
      <c r="F765">
        <v>2</v>
      </c>
      <c r="G765" t="s">
        <v>6193</v>
      </c>
      <c r="H765">
        <v>7.77</v>
      </c>
      <c r="I765">
        <v>15.54</v>
      </c>
      <c r="J765" t="s">
        <v>1940</v>
      </c>
      <c r="K765" t="s">
        <v>1950</v>
      </c>
      <c r="L765" t="s">
        <v>6191</v>
      </c>
      <c r="M765">
        <v>0.5</v>
      </c>
      <c r="N765">
        <v>2019</v>
      </c>
      <c r="O765">
        <f>_xlfn.XLOOKUP(OrderData_1[[#This Row],[Coffee Type]],products!B:B,products!G:G)</f>
        <v>0.61814999999999998</v>
      </c>
    </row>
    <row r="766" spans="1:15" x14ac:dyDescent="0.25">
      <c r="A766" t="s">
        <v>639</v>
      </c>
      <c r="B766" s="6">
        <v>43890</v>
      </c>
      <c r="C766" t="s">
        <v>640</v>
      </c>
      <c r="D766" t="s">
        <v>175</v>
      </c>
      <c r="E766" t="s">
        <v>3331</v>
      </c>
      <c r="F766">
        <v>5</v>
      </c>
      <c r="G766" t="s">
        <v>6192</v>
      </c>
      <c r="H766">
        <v>2.98</v>
      </c>
      <c r="I766">
        <v>14.92</v>
      </c>
      <c r="J766" t="s">
        <v>1940</v>
      </c>
      <c r="K766" t="s">
        <v>1950</v>
      </c>
      <c r="L766" t="s">
        <v>6190</v>
      </c>
      <c r="M766">
        <v>0.2</v>
      </c>
      <c r="N766">
        <v>2020</v>
      </c>
      <c r="O766">
        <f>_xlfn.XLOOKUP(OrderData_1[[#This Row],[Coffee Type]],products!B:B,products!G:G)</f>
        <v>0.21509999999999996</v>
      </c>
    </row>
    <row r="767" spans="1:15" x14ac:dyDescent="0.25">
      <c r="A767" t="s">
        <v>778</v>
      </c>
      <c r="B767" s="6">
        <v>44646</v>
      </c>
      <c r="C767" t="s">
        <v>779</v>
      </c>
      <c r="D767" t="s">
        <v>67</v>
      </c>
      <c r="E767" t="s">
        <v>3650</v>
      </c>
      <c r="F767">
        <v>5</v>
      </c>
      <c r="G767" t="s">
        <v>6188</v>
      </c>
      <c r="H767">
        <v>2.98</v>
      </c>
      <c r="I767">
        <v>14.92</v>
      </c>
      <c r="J767" t="s">
        <v>1940</v>
      </c>
      <c r="K767" t="s">
        <v>1941</v>
      </c>
      <c r="L767" t="s">
        <v>6191</v>
      </c>
      <c r="M767">
        <v>0.2</v>
      </c>
      <c r="N767">
        <v>2022</v>
      </c>
      <c r="O767">
        <f>_xlfn.XLOOKUP(OrderData_1[[#This Row],[Coffee Type]],products!B:B,products!G:G)</f>
        <v>0.34964999999999996</v>
      </c>
    </row>
    <row r="768" spans="1:15" x14ac:dyDescent="0.25">
      <c r="A768" t="s">
        <v>468</v>
      </c>
      <c r="B768" s="6">
        <v>44777</v>
      </c>
      <c r="C768" t="s">
        <v>469</v>
      </c>
      <c r="D768" t="s">
        <v>175</v>
      </c>
      <c r="E768" t="s">
        <v>2952</v>
      </c>
      <c r="F768">
        <v>5</v>
      </c>
      <c r="G768" t="s">
        <v>6192</v>
      </c>
      <c r="H768">
        <v>2.98</v>
      </c>
      <c r="I768">
        <v>14.92</v>
      </c>
      <c r="J768" t="s">
        <v>1940</v>
      </c>
      <c r="K768" t="s">
        <v>1950</v>
      </c>
      <c r="L768" t="s">
        <v>6190</v>
      </c>
      <c r="M768">
        <v>0.2</v>
      </c>
      <c r="N768">
        <v>2022</v>
      </c>
      <c r="O768">
        <f>_xlfn.XLOOKUP(OrderData_1[[#This Row],[Coffee Type]],products!B:B,products!G:G)</f>
        <v>0.21509999999999996</v>
      </c>
    </row>
    <row r="769" spans="1:15" x14ac:dyDescent="0.25">
      <c r="A769" t="s">
        <v>980</v>
      </c>
      <c r="B769" s="6">
        <v>43954</v>
      </c>
      <c r="C769" t="s">
        <v>981</v>
      </c>
      <c r="D769" t="s">
        <v>175</v>
      </c>
      <c r="E769" t="s">
        <v>4109</v>
      </c>
      <c r="F769">
        <v>5</v>
      </c>
      <c r="G769" t="s">
        <v>6192</v>
      </c>
      <c r="H769">
        <v>2.98</v>
      </c>
      <c r="I769">
        <v>14.92</v>
      </c>
      <c r="J769" t="s">
        <v>1948</v>
      </c>
      <c r="K769" t="s">
        <v>1941</v>
      </c>
      <c r="L769" t="s">
        <v>6190</v>
      </c>
      <c r="M769">
        <v>0.2</v>
      </c>
      <c r="N769">
        <v>2020</v>
      </c>
      <c r="O769">
        <f>_xlfn.XLOOKUP(OrderData_1[[#This Row],[Coffee Type]],products!B:B,products!G:G)</f>
        <v>0.21509999999999996</v>
      </c>
    </row>
    <row r="770" spans="1:15" x14ac:dyDescent="0.25">
      <c r="A770" t="s">
        <v>1853</v>
      </c>
      <c r="B770" s="6">
        <v>43582</v>
      </c>
      <c r="C770" t="s">
        <v>1814</v>
      </c>
      <c r="D770" t="s">
        <v>150</v>
      </c>
      <c r="E770" t="s">
        <v>5911</v>
      </c>
      <c r="F770">
        <v>1</v>
      </c>
      <c r="G770" t="s">
        <v>6194</v>
      </c>
      <c r="H770">
        <v>14.85</v>
      </c>
      <c r="I770">
        <v>14.85</v>
      </c>
      <c r="J770" t="s">
        <v>1940</v>
      </c>
      <c r="K770" t="s">
        <v>1941</v>
      </c>
      <c r="L770" t="s">
        <v>6189</v>
      </c>
      <c r="M770">
        <v>1</v>
      </c>
      <c r="N770">
        <v>2019</v>
      </c>
      <c r="O770">
        <f>_xlfn.XLOOKUP(OrderData_1[[#This Row],[Coffee Type]],products!B:B,products!G:G)</f>
        <v>0.49004999999999999</v>
      </c>
    </row>
    <row r="771" spans="1:15" x14ac:dyDescent="0.25">
      <c r="A771" t="s">
        <v>647</v>
      </c>
      <c r="B771" s="6">
        <v>44586</v>
      </c>
      <c r="C771" t="s">
        <v>648</v>
      </c>
      <c r="D771" t="s">
        <v>150</v>
      </c>
      <c r="E771" t="s">
        <v>3348</v>
      </c>
      <c r="F771">
        <v>1</v>
      </c>
      <c r="G771" t="s">
        <v>6194</v>
      </c>
      <c r="H771">
        <v>14.85</v>
      </c>
      <c r="I771">
        <v>14.85</v>
      </c>
      <c r="J771" t="s">
        <v>1948</v>
      </c>
      <c r="K771" t="s">
        <v>1950</v>
      </c>
      <c r="L771" t="s">
        <v>6189</v>
      </c>
      <c r="M771">
        <v>1</v>
      </c>
      <c r="N771">
        <v>2022</v>
      </c>
      <c r="O771">
        <f>_xlfn.XLOOKUP(OrderData_1[[#This Row],[Coffee Type]],products!B:B,products!G:G)</f>
        <v>0.49004999999999999</v>
      </c>
    </row>
    <row r="772" spans="1:15" x14ac:dyDescent="0.25">
      <c r="A772" t="s">
        <v>1176</v>
      </c>
      <c r="B772" s="6">
        <v>44527</v>
      </c>
      <c r="C772" t="s">
        <v>1177</v>
      </c>
      <c r="D772" t="s">
        <v>150</v>
      </c>
      <c r="E772" t="s">
        <v>4553</v>
      </c>
      <c r="F772">
        <v>1</v>
      </c>
      <c r="G772" t="s">
        <v>6194</v>
      </c>
      <c r="H772">
        <v>14.85</v>
      </c>
      <c r="I772">
        <v>14.85</v>
      </c>
      <c r="J772" t="s">
        <v>2115</v>
      </c>
      <c r="K772" t="s">
        <v>1950</v>
      </c>
      <c r="L772" t="s">
        <v>6189</v>
      </c>
      <c r="M772">
        <v>1</v>
      </c>
      <c r="N772">
        <v>2021</v>
      </c>
      <c r="O772">
        <f>_xlfn.XLOOKUP(OrderData_1[[#This Row],[Coffee Type]],products!B:B,products!G:G)</f>
        <v>0.49004999999999999</v>
      </c>
    </row>
    <row r="773" spans="1:15" x14ac:dyDescent="0.25">
      <c r="A773" t="s">
        <v>62</v>
      </c>
      <c r="B773" s="6">
        <v>44169</v>
      </c>
      <c r="C773" t="s">
        <v>63</v>
      </c>
      <c r="D773" t="s">
        <v>64</v>
      </c>
      <c r="E773" t="s">
        <v>2032</v>
      </c>
      <c r="F773">
        <v>4</v>
      </c>
      <c r="G773" t="s">
        <v>6194</v>
      </c>
      <c r="H773">
        <v>3.64</v>
      </c>
      <c r="I773">
        <v>14.58</v>
      </c>
      <c r="J773" t="s">
        <v>1940</v>
      </c>
      <c r="K773" t="s">
        <v>1941</v>
      </c>
      <c r="L773" t="s">
        <v>6191</v>
      </c>
      <c r="M773">
        <v>0.2</v>
      </c>
      <c r="N773">
        <v>2020</v>
      </c>
      <c r="O773">
        <f>_xlfn.XLOOKUP(OrderData_1[[#This Row],[Coffee Type]],products!B:B,products!G:G)</f>
        <v>0.49004999999999999</v>
      </c>
    </row>
    <row r="774" spans="1:15" x14ac:dyDescent="0.25">
      <c r="A774" t="s">
        <v>304</v>
      </c>
      <c r="B774" s="6">
        <v>44196</v>
      </c>
      <c r="C774" t="s">
        <v>305</v>
      </c>
      <c r="D774" t="s">
        <v>29</v>
      </c>
      <c r="E774" t="s">
        <v>2558</v>
      </c>
      <c r="F774">
        <v>2</v>
      </c>
      <c r="G774" t="s">
        <v>6194</v>
      </c>
      <c r="H774">
        <v>7.29</v>
      </c>
      <c r="I774">
        <v>14.58</v>
      </c>
      <c r="J774" t="s">
        <v>1940</v>
      </c>
      <c r="K774" t="s">
        <v>1941</v>
      </c>
      <c r="L774" t="s">
        <v>6191</v>
      </c>
      <c r="M774">
        <v>0.5</v>
      </c>
      <c r="N774">
        <v>2020</v>
      </c>
      <c r="O774">
        <f>_xlfn.XLOOKUP(OrderData_1[[#This Row],[Coffee Type]],products!B:B,products!G:G)</f>
        <v>0.49004999999999999</v>
      </c>
    </row>
    <row r="775" spans="1:15" x14ac:dyDescent="0.25">
      <c r="A775" t="s">
        <v>1461</v>
      </c>
      <c r="B775" s="6">
        <v>44557</v>
      </c>
      <c r="C775" t="s">
        <v>1462</v>
      </c>
      <c r="D775" t="s">
        <v>29</v>
      </c>
      <c r="E775" t="s">
        <v>5157</v>
      </c>
      <c r="F775">
        <v>2</v>
      </c>
      <c r="G775" t="s">
        <v>6194</v>
      </c>
      <c r="H775">
        <v>7.29</v>
      </c>
      <c r="I775">
        <v>14.58</v>
      </c>
      <c r="J775" t="s">
        <v>1948</v>
      </c>
      <c r="K775" t="s">
        <v>1950</v>
      </c>
      <c r="L775" t="s">
        <v>6191</v>
      </c>
      <c r="M775">
        <v>0.5</v>
      </c>
      <c r="N775">
        <v>2021</v>
      </c>
      <c r="O775">
        <f>_xlfn.XLOOKUP(OrderData_1[[#This Row],[Coffee Type]],products!B:B,products!G:G)</f>
        <v>0.49004999999999999</v>
      </c>
    </row>
    <row r="776" spans="1:15" x14ac:dyDescent="0.25">
      <c r="A776" t="s">
        <v>1467</v>
      </c>
      <c r="B776" s="6">
        <v>44074</v>
      </c>
      <c r="C776" t="s">
        <v>1468</v>
      </c>
      <c r="D776" t="s">
        <v>29</v>
      </c>
      <c r="E776" t="s">
        <v>5174</v>
      </c>
      <c r="F776">
        <v>2</v>
      </c>
      <c r="G776" t="s">
        <v>6194</v>
      </c>
      <c r="H776">
        <v>7.29</v>
      </c>
      <c r="I776">
        <v>14.58</v>
      </c>
      <c r="J776" t="s">
        <v>1940</v>
      </c>
      <c r="K776" t="s">
        <v>1950</v>
      </c>
      <c r="L776" t="s">
        <v>6191</v>
      </c>
      <c r="M776">
        <v>0.5</v>
      </c>
      <c r="N776">
        <v>2020</v>
      </c>
      <c r="O776">
        <f>_xlfn.XLOOKUP(OrderData_1[[#This Row],[Coffee Type]],products!B:B,products!G:G)</f>
        <v>0.49004999999999999</v>
      </c>
    </row>
    <row r="777" spans="1:15" x14ac:dyDescent="0.25">
      <c r="A777" t="s">
        <v>796</v>
      </c>
      <c r="B777" s="6">
        <v>44245</v>
      </c>
      <c r="C777" t="s">
        <v>797</v>
      </c>
      <c r="D777" t="s">
        <v>29</v>
      </c>
      <c r="E777" t="s">
        <v>3687</v>
      </c>
      <c r="F777">
        <v>2</v>
      </c>
      <c r="G777" t="s">
        <v>6194</v>
      </c>
      <c r="H777">
        <v>7.29</v>
      </c>
      <c r="I777">
        <v>14.58</v>
      </c>
      <c r="J777" t="s">
        <v>1940</v>
      </c>
      <c r="K777" t="s">
        <v>1941</v>
      </c>
      <c r="L777" t="s">
        <v>6191</v>
      </c>
      <c r="M777">
        <v>0.5</v>
      </c>
      <c r="N777">
        <v>2021</v>
      </c>
      <c r="O777">
        <f>_xlfn.XLOOKUP(OrderData_1[[#This Row],[Coffee Type]],products!B:B,products!G:G)</f>
        <v>0.49004999999999999</v>
      </c>
    </row>
    <row r="778" spans="1:15" x14ac:dyDescent="0.25">
      <c r="A778" t="s">
        <v>454</v>
      </c>
      <c r="B778" s="6">
        <v>43921</v>
      </c>
      <c r="C778" t="s">
        <v>455</v>
      </c>
      <c r="D778" t="s">
        <v>64</v>
      </c>
      <c r="E778" t="s">
        <v>2920</v>
      </c>
      <c r="F778">
        <v>4</v>
      </c>
      <c r="G778" t="s">
        <v>6194</v>
      </c>
      <c r="H778">
        <v>3.64</v>
      </c>
      <c r="I778">
        <v>14.58</v>
      </c>
      <c r="J778" t="s">
        <v>1940</v>
      </c>
      <c r="K778" t="s">
        <v>1941</v>
      </c>
      <c r="L778" t="s">
        <v>6191</v>
      </c>
      <c r="M778">
        <v>0.2</v>
      </c>
      <c r="N778">
        <v>2020</v>
      </c>
      <c r="O778">
        <f>_xlfn.XLOOKUP(OrderData_1[[#This Row],[Coffee Type]],products!B:B,products!G:G)</f>
        <v>0.49004999999999999</v>
      </c>
    </row>
    <row r="779" spans="1:15" x14ac:dyDescent="0.25">
      <c r="A779" t="s">
        <v>1401</v>
      </c>
      <c r="B779" s="6">
        <v>44358</v>
      </c>
      <c r="C779" t="s">
        <v>1402</v>
      </c>
      <c r="D779" t="s">
        <v>64</v>
      </c>
      <c r="E779" t="s">
        <v>5034</v>
      </c>
      <c r="F779">
        <v>4</v>
      </c>
      <c r="G779" t="s">
        <v>6194</v>
      </c>
      <c r="H779">
        <v>3.64</v>
      </c>
      <c r="I779">
        <v>14.58</v>
      </c>
      <c r="J779" t="s">
        <v>1948</v>
      </c>
      <c r="K779" t="s">
        <v>1941</v>
      </c>
      <c r="L779" t="s">
        <v>6191</v>
      </c>
      <c r="M779">
        <v>0.2</v>
      </c>
      <c r="N779">
        <v>2021</v>
      </c>
      <c r="O779">
        <f>_xlfn.XLOOKUP(OrderData_1[[#This Row],[Coffee Type]],products!B:B,products!G:G)</f>
        <v>0.49004999999999999</v>
      </c>
    </row>
    <row r="780" spans="1:15" x14ac:dyDescent="0.25">
      <c r="A780" t="s">
        <v>272</v>
      </c>
      <c r="B780" s="6">
        <v>43556</v>
      </c>
      <c r="C780" t="s">
        <v>273</v>
      </c>
      <c r="D780" t="s">
        <v>109</v>
      </c>
      <c r="E780" t="s">
        <v>2471</v>
      </c>
      <c r="F780">
        <v>1</v>
      </c>
      <c r="G780" t="s">
        <v>6193</v>
      </c>
      <c r="H780">
        <v>14.55</v>
      </c>
      <c r="I780">
        <v>14.55</v>
      </c>
      <c r="J780" t="s">
        <v>1948</v>
      </c>
      <c r="K780" t="s">
        <v>1950</v>
      </c>
      <c r="L780" t="s">
        <v>6190</v>
      </c>
      <c r="M780">
        <v>1</v>
      </c>
      <c r="N780">
        <v>2019</v>
      </c>
      <c r="O780">
        <f>_xlfn.XLOOKUP(OrderData_1[[#This Row],[Coffee Type]],products!B:B,products!G:G)</f>
        <v>0.61814999999999998</v>
      </c>
    </row>
    <row r="781" spans="1:15" x14ac:dyDescent="0.25">
      <c r="A781" t="s">
        <v>718</v>
      </c>
      <c r="B781" s="6">
        <v>44743</v>
      </c>
      <c r="C781" t="s">
        <v>719</v>
      </c>
      <c r="D781" t="s">
        <v>195</v>
      </c>
      <c r="E781" t="s">
        <v>3515</v>
      </c>
      <c r="F781">
        <v>4</v>
      </c>
      <c r="G781" t="s">
        <v>6192</v>
      </c>
      <c r="H781">
        <v>3.58</v>
      </c>
      <c r="I781">
        <v>14.34</v>
      </c>
      <c r="J781" t="s">
        <v>1940</v>
      </c>
      <c r="K781" t="s">
        <v>1950</v>
      </c>
      <c r="L781" t="s">
        <v>6189</v>
      </c>
      <c r="M781">
        <v>0.2</v>
      </c>
      <c r="N781">
        <v>2022</v>
      </c>
      <c r="O781">
        <f>_xlfn.XLOOKUP(OrderData_1[[#This Row],[Coffee Type]],products!B:B,products!G:G)</f>
        <v>0.21509999999999996</v>
      </c>
    </row>
    <row r="782" spans="1:15" x14ac:dyDescent="0.25">
      <c r="A782" t="s">
        <v>478</v>
      </c>
      <c r="B782" s="6">
        <v>44337</v>
      </c>
      <c r="C782" t="s">
        <v>479</v>
      </c>
      <c r="D782" t="s">
        <v>195</v>
      </c>
      <c r="E782" t="s">
        <v>2979</v>
      </c>
      <c r="F782">
        <v>4</v>
      </c>
      <c r="G782" t="s">
        <v>6192</v>
      </c>
      <c r="H782">
        <v>3.58</v>
      </c>
      <c r="I782">
        <v>14.34</v>
      </c>
      <c r="J782" t="s">
        <v>1948</v>
      </c>
      <c r="K782" t="s">
        <v>1950</v>
      </c>
      <c r="L782" t="s">
        <v>6189</v>
      </c>
      <c r="M782">
        <v>0.2</v>
      </c>
      <c r="N782">
        <v>2021</v>
      </c>
      <c r="O782">
        <f>_xlfn.XLOOKUP(OrderData_1[[#This Row],[Coffee Type]],products!B:B,products!G:G)</f>
        <v>0.21509999999999996</v>
      </c>
    </row>
    <row r="783" spans="1:15" x14ac:dyDescent="0.25">
      <c r="A783" t="s">
        <v>863</v>
      </c>
      <c r="B783" s="6">
        <v>43556</v>
      </c>
      <c r="C783" t="s">
        <v>864</v>
      </c>
      <c r="D783" t="s">
        <v>195</v>
      </c>
      <c r="E783" t="s">
        <v>3834</v>
      </c>
      <c r="F783">
        <v>4</v>
      </c>
      <c r="G783" t="s">
        <v>6192</v>
      </c>
      <c r="H783">
        <v>3.58</v>
      </c>
      <c r="I783">
        <v>14.34</v>
      </c>
      <c r="J783" t="s">
        <v>1948</v>
      </c>
      <c r="K783" t="s">
        <v>1941</v>
      </c>
      <c r="L783" t="s">
        <v>6189</v>
      </c>
      <c r="M783">
        <v>0.2</v>
      </c>
      <c r="N783">
        <v>2019</v>
      </c>
      <c r="O783">
        <f>_xlfn.XLOOKUP(OrderData_1[[#This Row],[Coffee Type]],products!B:B,products!G:G)</f>
        <v>0.21509999999999996</v>
      </c>
    </row>
    <row r="784" spans="1:15" x14ac:dyDescent="0.25">
      <c r="A784" t="s">
        <v>1119</v>
      </c>
      <c r="B784" s="6">
        <v>43883</v>
      </c>
      <c r="C784" t="s">
        <v>1120</v>
      </c>
      <c r="D784" t="s">
        <v>170</v>
      </c>
      <c r="E784" t="s">
        <v>4428</v>
      </c>
      <c r="F784">
        <v>2</v>
      </c>
      <c r="G784" t="s">
        <v>6192</v>
      </c>
      <c r="H784">
        <v>7.17</v>
      </c>
      <c r="I784">
        <v>14.34</v>
      </c>
      <c r="J784" t="s">
        <v>1940</v>
      </c>
      <c r="K784" t="s">
        <v>1950</v>
      </c>
      <c r="L784" t="s">
        <v>6189</v>
      </c>
      <c r="M784">
        <v>0.5</v>
      </c>
      <c r="N784">
        <v>2020</v>
      </c>
      <c r="O784">
        <f>_xlfn.XLOOKUP(OrderData_1[[#This Row],[Coffee Type]],products!B:B,products!G:G)</f>
        <v>0.21509999999999996</v>
      </c>
    </row>
    <row r="785" spans="1:15" x14ac:dyDescent="0.25">
      <c r="A785" t="s">
        <v>601</v>
      </c>
      <c r="B785" s="6">
        <v>44697</v>
      </c>
      <c r="C785" t="s">
        <v>602</v>
      </c>
      <c r="D785" t="s">
        <v>195</v>
      </c>
      <c r="E785" t="s">
        <v>3254</v>
      </c>
      <c r="F785">
        <v>4</v>
      </c>
      <c r="G785" t="s">
        <v>6192</v>
      </c>
      <c r="H785">
        <v>3.58</v>
      </c>
      <c r="I785">
        <v>14.34</v>
      </c>
      <c r="J785" t="s">
        <v>1940</v>
      </c>
      <c r="K785" t="s">
        <v>1950</v>
      </c>
      <c r="L785" t="s">
        <v>6189</v>
      </c>
      <c r="M785">
        <v>0.2</v>
      </c>
      <c r="N785">
        <v>2022</v>
      </c>
      <c r="O785">
        <f>_xlfn.XLOOKUP(OrderData_1[[#This Row],[Coffee Type]],products!B:B,products!G:G)</f>
        <v>0.21509999999999996</v>
      </c>
    </row>
    <row r="786" spans="1:15" x14ac:dyDescent="0.25">
      <c r="A786" t="s">
        <v>274</v>
      </c>
      <c r="B786" s="6">
        <v>44265</v>
      </c>
      <c r="C786" t="s">
        <v>275</v>
      </c>
      <c r="D786" t="s">
        <v>195</v>
      </c>
      <c r="E786" t="s">
        <v>2477</v>
      </c>
      <c r="F786">
        <v>4</v>
      </c>
      <c r="G786" t="s">
        <v>6192</v>
      </c>
      <c r="H786">
        <v>3.58</v>
      </c>
      <c r="I786">
        <v>14.34</v>
      </c>
      <c r="J786" t="s">
        <v>1940</v>
      </c>
      <c r="K786" t="s">
        <v>1950</v>
      </c>
      <c r="L786" t="s">
        <v>6189</v>
      </c>
      <c r="M786">
        <v>0.2</v>
      </c>
      <c r="N786">
        <v>2021</v>
      </c>
      <c r="O786">
        <f>_xlfn.XLOOKUP(OrderData_1[[#This Row],[Coffee Type]],products!B:B,products!G:G)</f>
        <v>0.21509999999999996</v>
      </c>
    </row>
    <row r="787" spans="1:15" x14ac:dyDescent="0.25">
      <c r="A787" t="s">
        <v>1825</v>
      </c>
      <c r="B787" s="6">
        <v>44332</v>
      </c>
      <c r="C787" t="s">
        <v>1826</v>
      </c>
      <c r="D787" t="s">
        <v>170</v>
      </c>
      <c r="E787" t="s">
        <v>5940</v>
      </c>
      <c r="F787">
        <v>2</v>
      </c>
      <c r="G787" t="s">
        <v>6192</v>
      </c>
      <c r="H787">
        <v>7.17</v>
      </c>
      <c r="I787">
        <v>14.34</v>
      </c>
      <c r="J787" t="s">
        <v>1940</v>
      </c>
      <c r="K787" t="s">
        <v>1941</v>
      </c>
      <c r="L787" t="s">
        <v>6189</v>
      </c>
      <c r="M787">
        <v>0.5</v>
      </c>
      <c r="N787">
        <v>2021</v>
      </c>
      <c r="O787">
        <f>_xlfn.XLOOKUP(OrderData_1[[#This Row],[Coffee Type]],products!B:B,products!G:G)</f>
        <v>0.21509999999999996</v>
      </c>
    </row>
    <row r="788" spans="1:15" x14ac:dyDescent="0.25">
      <c r="A788" t="s">
        <v>1845</v>
      </c>
      <c r="B788" s="6">
        <v>44703</v>
      </c>
      <c r="C788" t="s">
        <v>1846</v>
      </c>
      <c r="D788" t="s">
        <v>195</v>
      </c>
      <c r="E788" t="s">
        <v>5982</v>
      </c>
      <c r="F788">
        <v>4</v>
      </c>
      <c r="G788" t="s">
        <v>6192</v>
      </c>
      <c r="H788">
        <v>3.58</v>
      </c>
      <c r="I788">
        <v>14.34</v>
      </c>
      <c r="J788" t="s">
        <v>1940</v>
      </c>
      <c r="K788" t="s">
        <v>1941</v>
      </c>
      <c r="L788" t="s">
        <v>6189</v>
      </c>
      <c r="M788">
        <v>0.2</v>
      </c>
      <c r="N788">
        <v>2022</v>
      </c>
      <c r="O788">
        <f>_xlfn.XLOOKUP(OrderData_1[[#This Row],[Coffee Type]],products!B:B,products!G:G)</f>
        <v>0.21509999999999996</v>
      </c>
    </row>
    <row r="789" spans="1:15" x14ac:dyDescent="0.25">
      <c r="A789" t="s">
        <v>1006</v>
      </c>
      <c r="B789" s="6">
        <v>43467</v>
      </c>
      <c r="C789" t="s">
        <v>1007</v>
      </c>
      <c r="D789" t="s">
        <v>32</v>
      </c>
      <c r="E789" t="s">
        <v>4160</v>
      </c>
      <c r="F789">
        <v>3</v>
      </c>
      <c r="G789" t="s">
        <v>6193</v>
      </c>
      <c r="H789">
        <v>4.76</v>
      </c>
      <c r="I789">
        <v>14.26</v>
      </c>
      <c r="J789" t="s">
        <v>2115</v>
      </c>
      <c r="K789" t="s">
        <v>1950</v>
      </c>
      <c r="L789" t="s">
        <v>6189</v>
      </c>
      <c r="M789">
        <v>0.2</v>
      </c>
      <c r="N789">
        <v>2019</v>
      </c>
      <c r="O789">
        <f>_xlfn.XLOOKUP(OrderData_1[[#This Row],[Coffee Type]],products!B:B,products!G:G)</f>
        <v>0.61814999999999998</v>
      </c>
    </row>
    <row r="790" spans="1:15" x14ac:dyDescent="0.25">
      <c r="A790" t="s">
        <v>672</v>
      </c>
      <c r="B790" s="6">
        <v>43666</v>
      </c>
      <c r="C790" t="s">
        <v>673</v>
      </c>
      <c r="D790" t="s">
        <v>22</v>
      </c>
      <c r="E790" t="s">
        <v>3412</v>
      </c>
      <c r="F790">
        <v>1</v>
      </c>
      <c r="G790" t="s">
        <v>6194</v>
      </c>
      <c r="H790">
        <v>13.75</v>
      </c>
      <c r="I790">
        <v>13.75</v>
      </c>
      <c r="J790" t="s">
        <v>1940</v>
      </c>
      <c r="K790" t="s">
        <v>1950</v>
      </c>
      <c r="L790" t="s">
        <v>6190</v>
      </c>
      <c r="M790">
        <v>1</v>
      </c>
      <c r="N790">
        <v>2019</v>
      </c>
      <c r="O790">
        <f>_xlfn.XLOOKUP(OrderData_1[[#This Row],[Coffee Type]],products!B:B,products!G:G)</f>
        <v>0.49004999999999999</v>
      </c>
    </row>
    <row r="791" spans="1:15" x14ac:dyDescent="0.25">
      <c r="A791" t="s">
        <v>1019</v>
      </c>
      <c r="B791" s="6">
        <v>44043</v>
      </c>
      <c r="C791" t="s">
        <v>1020</v>
      </c>
      <c r="D791" t="s">
        <v>57</v>
      </c>
      <c r="E791" t="s">
        <v>4209</v>
      </c>
      <c r="F791">
        <v>4</v>
      </c>
      <c r="G791" t="s">
        <v>6188</v>
      </c>
      <c r="H791">
        <v>3.38</v>
      </c>
      <c r="I791">
        <v>13.5</v>
      </c>
      <c r="J791" t="s">
        <v>1940</v>
      </c>
      <c r="K791" t="s">
        <v>1941</v>
      </c>
      <c r="L791" t="s">
        <v>6190</v>
      </c>
      <c r="M791">
        <v>0.2</v>
      </c>
      <c r="N791">
        <v>2020</v>
      </c>
      <c r="O791">
        <f>_xlfn.XLOOKUP(OrderData_1[[#This Row],[Coffee Type]],products!B:B,products!G:G)</f>
        <v>0.34964999999999996</v>
      </c>
    </row>
    <row r="792" spans="1:15" x14ac:dyDescent="0.25">
      <c r="A792" t="s">
        <v>1291</v>
      </c>
      <c r="B792" s="6">
        <v>43831</v>
      </c>
      <c r="C792" t="s">
        <v>1292</v>
      </c>
      <c r="D792" t="s">
        <v>80</v>
      </c>
      <c r="E792" t="s">
        <v>4806</v>
      </c>
      <c r="F792">
        <v>2</v>
      </c>
      <c r="G792" t="s">
        <v>6188</v>
      </c>
      <c r="H792">
        <v>6.75</v>
      </c>
      <c r="I792">
        <v>13.5</v>
      </c>
      <c r="J792" t="s">
        <v>1940</v>
      </c>
      <c r="K792" t="s">
        <v>1941</v>
      </c>
      <c r="L792" t="s">
        <v>6190</v>
      </c>
      <c r="M792">
        <v>0.5</v>
      </c>
      <c r="N792">
        <v>2020</v>
      </c>
      <c r="O792">
        <f>_xlfn.XLOOKUP(OrderData_1[[#This Row],[Coffee Type]],products!B:B,products!G:G)</f>
        <v>0.34964999999999996</v>
      </c>
    </row>
    <row r="793" spans="1:15" x14ac:dyDescent="0.25">
      <c r="A793" t="s">
        <v>599</v>
      </c>
      <c r="B793" s="6">
        <v>43755</v>
      </c>
      <c r="C793" t="s">
        <v>600</v>
      </c>
      <c r="D793" t="s">
        <v>57</v>
      </c>
      <c r="E793" t="s">
        <v>3250</v>
      </c>
      <c r="F793">
        <v>4</v>
      </c>
      <c r="G793" t="s">
        <v>6188</v>
      </c>
      <c r="H793">
        <v>3.38</v>
      </c>
      <c r="I793">
        <v>13.5</v>
      </c>
      <c r="J793" t="s">
        <v>1940</v>
      </c>
      <c r="K793" t="s">
        <v>1941</v>
      </c>
      <c r="L793" t="s">
        <v>6190</v>
      </c>
      <c r="M793">
        <v>0.2</v>
      </c>
      <c r="N793">
        <v>2019</v>
      </c>
      <c r="O793">
        <f>_xlfn.XLOOKUP(OrderData_1[[#This Row],[Coffee Type]],products!B:B,products!G:G)</f>
        <v>0.34964999999999996</v>
      </c>
    </row>
    <row r="794" spans="1:15" x14ac:dyDescent="0.25">
      <c r="A794" t="s">
        <v>1209</v>
      </c>
      <c r="B794" s="6">
        <v>43896</v>
      </c>
      <c r="C794" t="s">
        <v>1210</v>
      </c>
      <c r="D794" t="s">
        <v>57</v>
      </c>
      <c r="E794" t="s">
        <v>4618</v>
      </c>
      <c r="F794">
        <v>4</v>
      </c>
      <c r="G794" t="s">
        <v>6188</v>
      </c>
      <c r="H794">
        <v>3.38</v>
      </c>
      <c r="I794">
        <v>13.5</v>
      </c>
      <c r="J794" t="s">
        <v>1948</v>
      </c>
      <c r="K794" t="s">
        <v>1950</v>
      </c>
      <c r="L794" t="s">
        <v>6190</v>
      </c>
      <c r="M794">
        <v>0.2</v>
      </c>
      <c r="N794">
        <v>2020</v>
      </c>
      <c r="O794">
        <f>_xlfn.XLOOKUP(OrderData_1[[#This Row],[Coffee Type]],products!B:B,products!G:G)</f>
        <v>0.34964999999999996</v>
      </c>
    </row>
    <row r="795" spans="1:15" x14ac:dyDescent="0.25">
      <c r="A795" t="s">
        <v>238</v>
      </c>
      <c r="B795" s="6">
        <v>44259</v>
      </c>
      <c r="C795" t="s">
        <v>239</v>
      </c>
      <c r="D795" t="s">
        <v>80</v>
      </c>
      <c r="E795" t="s">
        <v>2403</v>
      </c>
      <c r="F795">
        <v>2</v>
      </c>
      <c r="G795" t="s">
        <v>6188</v>
      </c>
      <c r="H795">
        <v>6.75</v>
      </c>
      <c r="I795">
        <v>13.5</v>
      </c>
      <c r="J795" t="s">
        <v>1940</v>
      </c>
      <c r="K795" t="s">
        <v>1950</v>
      </c>
      <c r="L795" t="s">
        <v>6190</v>
      </c>
      <c r="M795">
        <v>0.5</v>
      </c>
      <c r="N795">
        <v>2021</v>
      </c>
      <c r="O795">
        <f>_xlfn.XLOOKUP(OrderData_1[[#This Row],[Coffee Type]],products!B:B,products!G:G)</f>
        <v>0.34964999999999996</v>
      </c>
    </row>
    <row r="796" spans="1:15" x14ac:dyDescent="0.25">
      <c r="A796" t="s">
        <v>1389</v>
      </c>
      <c r="B796" s="6">
        <v>43804</v>
      </c>
      <c r="C796" t="s">
        <v>1390</v>
      </c>
      <c r="D796" t="s">
        <v>80</v>
      </c>
      <c r="E796" t="s">
        <v>5011</v>
      </c>
      <c r="F796">
        <v>2</v>
      </c>
      <c r="G796" t="s">
        <v>6188</v>
      </c>
      <c r="H796">
        <v>6.75</v>
      </c>
      <c r="I796">
        <v>13.5</v>
      </c>
      <c r="J796" t="s">
        <v>1940</v>
      </c>
      <c r="K796" t="s">
        <v>1941</v>
      </c>
      <c r="L796" t="s">
        <v>6190</v>
      </c>
      <c r="M796">
        <v>0.5</v>
      </c>
      <c r="N796">
        <v>2019</v>
      </c>
      <c r="O796">
        <f>_xlfn.XLOOKUP(OrderData_1[[#This Row],[Coffee Type]],products!B:B,products!G:G)</f>
        <v>0.34964999999999996</v>
      </c>
    </row>
    <row r="797" spans="1:15" x14ac:dyDescent="0.25">
      <c r="A797" t="s">
        <v>798</v>
      </c>
      <c r="B797" s="6">
        <v>44133</v>
      </c>
      <c r="C797" t="s">
        <v>799</v>
      </c>
      <c r="D797" t="s">
        <v>80</v>
      </c>
      <c r="E797" t="s">
        <v>3690</v>
      </c>
      <c r="F797">
        <v>2</v>
      </c>
      <c r="G797" t="s">
        <v>6188</v>
      </c>
      <c r="H797">
        <v>6.75</v>
      </c>
      <c r="I797">
        <v>13.5</v>
      </c>
      <c r="J797" t="s">
        <v>1940</v>
      </c>
      <c r="K797" t="s">
        <v>1950</v>
      </c>
      <c r="L797" t="s">
        <v>6190</v>
      </c>
      <c r="M797">
        <v>0.5</v>
      </c>
      <c r="N797">
        <v>2020</v>
      </c>
      <c r="O797">
        <f>_xlfn.XLOOKUP(OrderData_1[[#This Row],[Coffee Type]],products!B:B,products!G:G)</f>
        <v>0.34964999999999996</v>
      </c>
    </row>
    <row r="798" spans="1:15" x14ac:dyDescent="0.25">
      <c r="A798" t="s">
        <v>1786</v>
      </c>
      <c r="B798" s="6">
        <v>44181</v>
      </c>
      <c r="C798" t="s">
        <v>1787</v>
      </c>
      <c r="D798" t="s">
        <v>114</v>
      </c>
      <c r="E798" t="s">
        <v>5862</v>
      </c>
      <c r="F798">
        <v>5</v>
      </c>
      <c r="G798" t="s">
        <v>6192</v>
      </c>
      <c r="H798">
        <v>2.68</v>
      </c>
      <c r="I798">
        <v>13.42</v>
      </c>
      <c r="J798" t="s">
        <v>1940</v>
      </c>
      <c r="K798" t="s">
        <v>1941</v>
      </c>
      <c r="L798" t="s">
        <v>6191</v>
      </c>
      <c r="M798">
        <v>0.2</v>
      </c>
      <c r="N798">
        <v>2020</v>
      </c>
      <c r="O798">
        <f>_xlfn.XLOOKUP(OrderData_1[[#This Row],[Coffee Type]],products!B:B,products!G:G)</f>
        <v>0.21509999999999996</v>
      </c>
    </row>
    <row r="799" spans="1:15" x14ac:dyDescent="0.25">
      <c r="A799" t="s">
        <v>605</v>
      </c>
      <c r="B799" s="6">
        <v>43772</v>
      </c>
      <c r="C799" t="s">
        <v>606</v>
      </c>
      <c r="D799" t="s">
        <v>114</v>
      </c>
      <c r="E799" t="s">
        <v>3263</v>
      </c>
      <c r="F799">
        <v>5</v>
      </c>
      <c r="G799" t="s">
        <v>6192</v>
      </c>
      <c r="H799">
        <v>2.68</v>
      </c>
      <c r="I799">
        <v>13.42</v>
      </c>
      <c r="J799" t="s">
        <v>1940</v>
      </c>
      <c r="K799" t="s">
        <v>1941</v>
      </c>
      <c r="L799" t="s">
        <v>6191</v>
      </c>
      <c r="M799">
        <v>0.2</v>
      </c>
      <c r="N799">
        <v>2019</v>
      </c>
      <c r="O799">
        <f>_xlfn.XLOOKUP(OrderData_1[[#This Row],[Coffee Type]],products!B:B,products!G:G)</f>
        <v>0.21509999999999996</v>
      </c>
    </row>
    <row r="800" spans="1:15" x14ac:dyDescent="0.25">
      <c r="A800" t="s">
        <v>1440</v>
      </c>
      <c r="B800" s="6">
        <v>43697</v>
      </c>
      <c r="C800" t="s">
        <v>1441</v>
      </c>
      <c r="D800" t="s">
        <v>114</v>
      </c>
      <c r="E800" t="s">
        <v>5115</v>
      </c>
      <c r="F800">
        <v>5</v>
      </c>
      <c r="G800" t="s">
        <v>6192</v>
      </c>
      <c r="H800">
        <v>2.68</v>
      </c>
      <c r="I800">
        <v>13.42</v>
      </c>
      <c r="J800" t="s">
        <v>1940</v>
      </c>
      <c r="K800" t="s">
        <v>1950</v>
      </c>
      <c r="L800" t="s">
        <v>6191</v>
      </c>
      <c r="M800">
        <v>0.2</v>
      </c>
      <c r="N800">
        <v>2019</v>
      </c>
      <c r="O800">
        <f>_xlfn.XLOOKUP(OrderData_1[[#This Row],[Coffee Type]],products!B:B,products!G:G)</f>
        <v>0.21509999999999996</v>
      </c>
    </row>
    <row r="801" spans="1:15" x14ac:dyDescent="0.25">
      <c r="A801" t="s">
        <v>1044</v>
      </c>
      <c r="B801" s="6">
        <v>44038</v>
      </c>
      <c r="C801" t="s">
        <v>1045</v>
      </c>
      <c r="D801" t="s">
        <v>114</v>
      </c>
      <c r="E801" t="s">
        <v>4268</v>
      </c>
      <c r="F801">
        <v>5</v>
      </c>
      <c r="G801" t="s">
        <v>6192</v>
      </c>
      <c r="H801">
        <v>2.68</v>
      </c>
      <c r="I801">
        <v>13.42</v>
      </c>
      <c r="J801" t="s">
        <v>1940</v>
      </c>
      <c r="K801" t="s">
        <v>1941</v>
      </c>
      <c r="L801" t="s">
        <v>6191</v>
      </c>
      <c r="M801">
        <v>0.2</v>
      </c>
      <c r="N801">
        <v>2020</v>
      </c>
      <c r="O801">
        <f>_xlfn.XLOOKUP(OrderData_1[[#This Row],[Coffee Type]],products!B:B,products!G:G)</f>
        <v>0.21509999999999996</v>
      </c>
    </row>
    <row r="802" spans="1:15" x14ac:dyDescent="0.25">
      <c r="A802" t="s">
        <v>1726</v>
      </c>
      <c r="B802" s="6">
        <v>44002</v>
      </c>
      <c r="C802" t="s">
        <v>1727</v>
      </c>
      <c r="D802" t="s">
        <v>267</v>
      </c>
      <c r="E802" t="s">
        <v>5738</v>
      </c>
      <c r="F802">
        <v>3</v>
      </c>
      <c r="G802" t="s">
        <v>6194</v>
      </c>
      <c r="H802">
        <v>4.46</v>
      </c>
      <c r="I802">
        <v>13.36</v>
      </c>
      <c r="J802" t="s">
        <v>1940</v>
      </c>
      <c r="K802" t="s">
        <v>1950</v>
      </c>
      <c r="L802" t="s">
        <v>6189</v>
      </c>
      <c r="M802">
        <v>0.2</v>
      </c>
      <c r="N802">
        <v>2020</v>
      </c>
      <c r="O802">
        <f>_xlfn.XLOOKUP(OrderData_1[[#This Row],[Coffee Type]],products!B:B,products!G:G)</f>
        <v>0.49004999999999999</v>
      </c>
    </row>
    <row r="803" spans="1:15" x14ac:dyDescent="0.25">
      <c r="A803" t="s">
        <v>1145</v>
      </c>
      <c r="B803" s="6">
        <v>44720</v>
      </c>
      <c r="C803" t="s">
        <v>1146</v>
      </c>
      <c r="D803" t="s">
        <v>267</v>
      </c>
      <c r="E803" t="s">
        <v>4486</v>
      </c>
      <c r="F803">
        <v>3</v>
      </c>
      <c r="G803" t="s">
        <v>6194</v>
      </c>
      <c r="H803">
        <v>4.46</v>
      </c>
      <c r="I803">
        <v>13.36</v>
      </c>
      <c r="J803" t="s">
        <v>1948</v>
      </c>
      <c r="K803" t="s">
        <v>1950</v>
      </c>
      <c r="L803" t="s">
        <v>6189</v>
      </c>
      <c r="M803">
        <v>0.2</v>
      </c>
      <c r="N803">
        <v>2022</v>
      </c>
      <c r="O803">
        <f>_xlfn.XLOOKUP(OrderData_1[[#This Row],[Coffee Type]],products!B:B,products!G:G)</f>
        <v>0.49004999999999999</v>
      </c>
    </row>
    <row r="804" spans="1:15" x14ac:dyDescent="0.25">
      <c r="A804" t="s">
        <v>265</v>
      </c>
      <c r="B804" s="6">
        <v>44727</v>
      </c>
      <c r="C804" t="s">
        <v>266</v>
      </c>
      <c r="D804" t="s">
        <v>267</v>
      </c>
      <c r="E804" t="s">
        <v>2460</v>
      </c>
      <c r="F804">
        <v>3</v>
      </c>
      <c r="G804" t="s">
        <v>6194</v>
      </c>
      <c r="H804">
        <v>4.46</v>
      </c>
      <c r="I804">
        <v>13.36</v>
      </c>
      <c r="J804" t="s">
        <v>1940</v>
      </c>
      <c r="K804" t="s">
        <v>1941</v>
      </c>
      <c r="L804" t="s">
        <v>6189</v>
      </c>
      <c r="M804">
        <v>0.2</v>
      </c>
      <c r="N804">
        <v>2022</v>
      </c>
      <c r="O804">
        <f>_xlfn.XLOOKUP(OrderData_1[[#This Row],[Coffee Type]],products!B:B,products!G:G)</f>
        <v>0.49004999999999999</v>
      </c>
    </row>
    <row r="805" spans="1:15" x14ac:dyDescent="0.25">
      <c r="A805" t="s">
        <v>1089</v>
      </c>
      <c r="B805" s="6">
        <v>44384</v>
      </c>
      <c r="C805" t="s">
        <v>1090</v>
      </c>
      <c r="D805" t="s">
        <v>267</v>
      </c>
      <c r="E805" t="s">
        <v>4360</v>
      </c>
      <c r="F805">
        <v>3</v>
      </c>
      <c r="G805" t="s">
        <v>6194</v>
      </c>
      <c r="H805">
        <v>4.46</v>
      </c>
      <c r="I805">
        <v>13.36</v>
      </c>
      <c r="J805" t="s">
        <v>1940</v>
      </c>
      <c r="K805" t="s">
        <v>1941</v>
      </c>
      <c r="L805" t="s">
        <v>6189</v>
      </c>
      <c r="M805">
        <v>0.2</v>
      </c>
      <c r="N805">
        <v>2021</v>
      </c>
      <c r="O805">
        <f>_xlfn.XLOOKUP(OrderData_1[[#This Row],[Coffee Type]],products!B:B,products!G:G)</f>
        <v>0.49004999999999999</v>
      </c>
    </row>
    <row r="806" spans="1:15" x14ac:dyDescent="0.25">
      <c r="A806" t="s">
        <v>242</v>
      </c>
      <c r="B806" s="6">
        <v>44139</v>
      </c>
      <c r="C806" t="s">
        <v>243</v>
      </c>
      <c r="D806" t="s">
        <v>90</v>
      </c>
      <c r="E806" t="s">
        <v>2412</v>
      </c>
      <c r="F806">
        <v>3</v>
      </c>
      <c r="G806" t="s">
        <v>6193</v>
      </c>
      <c r="H806">
        <v>4.3600000000000003</v>
      </c>
      <c r="I806">
        <v>13.1</v>
      </c>
      <c r="J806" t="s">
        <v>1940</v>
      </c>
      <c r="K806" t="s">
        <v>1941</v>
      </c>
      <c r="L806" t="s">
        <v>6190</v>
      </c>
      <c r="M806">
        <v>0.2</v>
      </c>
      <c r="N806">
        <v>2020</v>
      </c>
      <c r="O806">
        <f>_xlfn.XLOOKUP(OrderData_1[[#This Row],[Coffee Type]],products!B:B,products!G:G)</f>
        <v>0.61814999999999998</v>
      </c>
    </row>
    <row r="807" spans="1:15" x14ac:dyDescent="0.25">
      <c r="A807" t="s">
        <v>1314</v>
      </c>
      <c r="B807" s="6">
        <v>43606</v>
      </c>
      <c r="C807" t="s">
        <v>1315</v>
      </c>
      <c r="D807" t="s">
        <v>90</v>
      </c>
      <c r="E807" t="s">
        <v>4861</v>
      </c>
      <c r="F807">
        <v>3</v>
      </c>
      <c r="G807" t="s">
        <v>6193</v>
      </c>
      <c r="H807">
        <v>4.3600000000000003</v>
      </c>
      <c r="I807">
        <v>13.1</v>
      </c>
      <c r="J807" t="s">
        <v>1940</v>
      </c>
      <c r="K807" t="s">
        <v>1941</v>
      </c>
      <c r="L807" t="s">
        <v>6190</v>
      </c>
      <c r="M807">
        <v>0.2</v>
      </c>
      <c r="N807">
        <v>2019</v>
      </c>
      <c r="O807">
        <f>_xlfn.XLOOKUP(OrderData_1[[#This Row],[Coffee Type]],products!B:B,products!G:G)</f>
        <v>0.61814999999999998</v>
      </c>
    </row>
    <row r="808" spans="1:15" x14ac:dyDescent="0.25">
      <c r="A808" t="s">
        <v>17</v>
      </c>
      <c r="B808" s="6">
        <v>44364</v>
      </c>
      <c r="C808" t="s">
        <v>18</v>
      </c>
      <c r="D808" t="s">
        <v>19</v>
      </c>
      <c r="E808" t="s">
        <v>1951</v>
      </c>
      <c r="F808">
        <v>1</v>
      </c>
      <c r="G808" t="s">
        <v>6188</v>
      </c>
      <c r="H808">
        <v>12.95</v>
      </c>
      <c r="I808">
        <v>12.95</v>
      </c>
      <c r="J808" t="s">
        <v>1940</v>
      </c>
      <c r="K808" t="s">
        <v>1941</v>
      </c>
      <c r="L808" t="s">
        <v>6189</v>
      </c>
      <c r="M808">
        <v>1</v>
      </c>
      <c r="N808">
        <v>2021</v>
      </c>
      <c r="O808">
        <f>_xlfn.XLOOKUP(OrderData_1[[#This Row],[Coffee Type]],products!B:B,products!G:G)</f>
        <v>0.34964999999999996</v>
      </c>
    </row>
    <row r="809" spans="1:15" x14ac:dyDescent="0.25">
      <c r="A809" t="s">
        <v>1358</v>
      </c>
      <c r="B809" s="6">
        <v>43720</v>
      </c>
      <c r="C809" t="s">
        <v>1359</v>
      </c>
      <c r="D809" t="s">
        <v>26</v>
      </c>
      <c r="E809" t="s">
        <v>4949</v>
      </c>
      <c r="F809">
        <v>1</v>
      </c>
      <c r="G809" t="s">
        <v>6193</v>
      </c>
      <c r="H809">
        <v>12.95</v>
      </c>
      <c r="I809">
        <v>12.95</v>
      </c>
      <c r="J809" t="s">
        <v>1940</v>
      </c>
      <c r="K809" t="s">
        <v>1950</v>
      </c>
      <c r="L809" t="s">
        <v>6191</v>
      </c>
      <c r="M809">
        <v>1</v>
      </c>
      <c r="N809">
        <v>2019</v>
      </c>
      <c r="O809">
        <f>_xlfn.XLOOKUP(OrderData_1[[#This Row],[Coffee Type]],products!B:B,products!G:G)</f>
        <v>0.61814999999999998</v>
      </c>
    </row>
    <row r="810" spans="1:15" x14ac:dyDescent="0.25">
      <c r="A810" t="s">
        <v>1874</v>
      </c>
      <c r="B810" s="6">
        <v>43649</v>
      </c>
      <c r="C810" t="s">
        <v>1875</v>
      </c>
      <c r="D810" t="s">
        <v>26</v>
      </c>
      <c r="E810" t="s">
        <v>6063</v>
      </c>
      <c r="F810">
        <v>1</v>
      </c>
      <c r="G810" t="s">
        <v>6193</v>
      </c>
      <c r="H810">
        <v>12.95</v>
      </c>
      <c r="I810">
        <v>12.95</v>
      </c>
      <c r="J810" t="s">
        <v>1940</v>
      </c>
      <c r="K810" t="s">
        <v>1941</v>
      </c>
      <c r="L810" t="s">
        <v>6191</v>
      </c>
      <c r="M810">
        <v>1</v>
      </c>
      <c r="N810">
        <v>2019</v>
      </c>
      <c r="O810">
        <f>_xlfn.XLOOKUP(OrderData_1[[#This Row],[Coffee Type]],products!B:B,products!G:G)</f>
        <v>0.61814999999999998</v>
      </c>
    </row>
    <row r="811" spans="1:15" x14ac:dyDescent="0.25">
      <c r="A811" t="s">
        <v>308</v>
      </c>
      <c r="B811" s="6">
        <v>44340</v>
      </c>
      <c r="C811" t="s">
        <v>309</v>
      </c>
      <c r="D811" t="s">
        <v>26</v>
      </c>
      <c r="E811" t="s">
        <v>2567</v>
      </c>
      <c r="F811">
        <v>1</v>
      </c>
      <c r="G811" t="s">
        <v>6193</v>
      </c>
      <c r="H811">
        <v>12.95</v>
      </c>
      <c r="I811">
        <v>12.95</v>
      </c>
      <c r="J811" t="s">
        <v>1940</v>
      </c>
      <c r="K811" t="s">
        <v>1950</v>
      </c>
      <c r="L811" t="s">
        <v>6191</v>
      </c>
      <c r="M811">
        <v>1</v>
      </c>
      <c r="N811">
        <v>2021</v>
      </c>
      <c r="O811">
        <f>_xlfn.XLOOKUP(OrderData_1[[#This Row],[Coffee Type]],products!B:B,products!G:G)</f>
        <v>0.61814999999999998</v>
      </c>
    </row>
    <row r="812" spans="1:15" x14ac:dyDescent="0.25">
      <c r="A812" t="s">
        <v>340</v>
      </c>
      <c r="B812" s="6">
        <v>44051</v>
      </c>
      <c r="C812" t="s">
        <v>341</v>
      </c>
      <c r="D812" t="s">
        <v>26</v>
      </c>
      <c r="E812" t="s">
        <v>2638</v>
      </c>
      <c r="F812">
        <v>1</v>
      </c>
      <c r="G812" t="s">
        <v>6193</v>
      </c>
      <c r="H812">
        <v>12.95</v>
      </c>
      <c r="I812">
        <v>12.95</v>
      </c>
      <c r="J812" t="s">
        <v>1940</v>
      </c>
      <c r="K812" t="s">
        <v>1941</v>
      </c>
      <c r="L812" t="s">
        <v>6191</v>
      </c>
      <c r="M812">
        <v>1</v>
      </c>
      <c r="N812">
        <v>2020</v>
      </c>
      <c r="O812">
        <f>_xlfn.XLOOKUP(OrderData_1[[#This Row],[Coffee Type]],products!B:B,products!G:G)</f>
        <v>0.61814999999999998</v>
      </c>
    </row>
    <row r="813" spans="1:15" x14ac:dyDescent="0.25">
      <c r="A813" t="s">
        <v>1385</v>
      </c>
      <c r="B813" s="6">
        <v>44353</v>
      </c>
      <c r="C813" t="s">
        <v>1386</v>
      </c>
      <c r="D813" t="s">
        <v>77</v>
      </c>
      <c r="E813" t="s">
        <v>5002</v>
      </c>
      <c r="F813">
        <v>3</v>
      </c>
      <c r="G813" t="s">
        <v>6194</v>
      </c>
      <c r="H813">
        <v>4.12</v>
      </c>
      <c r="I813">
        <v>12.38</v>
      </c>
      <c r="J813" t="s">
        <v>1940</v>
      </c>
      <c r="K813" t="s">
        <v>1950</v>
      </c>
      <c r="L813" t="s">
        <v>6190</v>
      </c>
      <c r="M813">
        <v>0.2</v>
      </c>
      <c r="N813">
        <v>2021</v>
      </c>
      <c r="O813">
        <f>_xlfn.XLOOKUP(OrderData_1[[#This Row],[Coffee Type]],products!B:B,products!G:G)</f>
        <v>0.49004999999999999</v>
      </c>
    </row>
    <row r="814" spans="1:15" x14ac:dyDescent="0.25">
      <c r="A814" t="s">
        <v>75</v>
      </c>
      <c r="B814" s="6">
        <v>44128</v>
      </c>
      <c r="C814" t="s">
        <v>76</v>
      </c>
      <c r="D814" t="s">
        <v>77</v>
      </c>
      <c r="E814" t="s">
        <v>2063</v>
      </c>
      <c r="F814">
        <v>3</v>
      </c>
      <c r="G814" t="s">
        <v>6194</v>
      </c>
      <c r="H814">
        <v>4.12</v>
      </c>
      <c r="I814">
        <v>12.38</v>
      </c>
      <c r="J814" t="s">
        <v>1940</v>
      </c>
      <c r="K814" t="s">
        <v>1941</v>
      </c>
      <c r="L814" t="s">
        <v>6190</v>
      </c>
      <c r="M814">
        <v>0.2</v>
      </c>
      <c r="N814">
        <v>2020</v>
      </c>
      <c r="O814">
        <f>_xlfn.XLOOKUP(OrderData_1[[#This Row],[Coffee Type]],products!B:B,products!G:G)</f>
        <v>0.49004999999999999</v>
      </c>
    </row>
    <row r="815" spans="1:15" x14ac:dyDescent="0.25">
      <c r="A815" t="s">
        <v>1929</v>
      </c>
      <c r="B815" s="6">
        <v>44119</v>
      </c>
      <c r="C815" t="s">
        <v>1930</v>
      </c>
      <c r="D815" t="s">
        <v>77</v>
      </c>
      <c r="E815" t="s">
        <v>6182</v>
      </c>
      <c r="F815">
        <v>3</v>
      </c>
      <c r="G815" t="s">
        <v>6194</v>
      </c>
      <c r="H815">
        <v>4.12</v>
      </c>
      <c r="I815">
        <v>12.38</v>
      </c>
      <c r="J815" t="s">
        <v>2115</v>
      </c>
      <c r="K815" t="s">
        <v>1941</v>
      </c>
      <c r="L815" t="s">
        <v>6190</v>
      </c>
      <c r="M815">
        <v>0.2</v>
      </c>
      <c r="N815">
        <v>2020</v>
      </c>
      <c r="O815">
        <f>_xlfn.XLOOKUP(OrderData_1[[#This Row],[Coffee Type]],products!B:B,products!G:G)</f>
        <v>0.49004999999999999</v>
      </c>
    </row>
    <row r="816" spans="1:15" x14ac:dyDescent="0.25">
      <c r="A816" t="s">
        <v>1807</v>
      </c>
      <c r="B816" s="6">
        <v>43546</v>
      </c>
      <c r="C816" t="s">
        <v>1808</v>
      </c>
      <c r="D816" t="s">
        <v>258</v>
      </c>
      <c r="E816" t="s">
        <v>5902</v>
      </c>
      <c r="F816">
        <v>1</v>
      </c>
      <c r="G816" t="s">
        <v>6194</v>
      </c>
      <c r="H816">
        <v>12.15</v>
      </c>
      <c r="I816">
        <v>12.15</v>
      </c>
      <c r="J816" t="s">
        <v>1940</v>
      </c>
      <c r="K816" t="s">
        <v>1941</v>
      </c>
      <c r="L816" t="s">
        <v>6191</v>
      </c>
      <c r="M816">
        <v>1</v>
      </c>
      <c r="N816">
        <v>2019</v>
      </c>
      <c r="O816">
        <f>_xlfn.XLOOKUP(OrderData_1[[#This Row],[Coffee Type]],products!B:B,products!G:G)</f>
        <v>0.49004999999999999</v>
      </c>
    </row>
    <row r="817" spans="1:15" x14ac:dyDescent="0.25">
      <c r="A817" t="s">
        <v>300</v>
      </c>
      <c r="B817" s="6">
        <v>43652</v>
      </c>
      <c r="C817" t="s">
        <v>301</v>
      </c>
      <c r="D817" t="s">
        <v>258</v>
      </c>
      <c r="E817" t="s">
        <v>2550</v>
      </c>
      <c r="F817">
        <v>1</v>
      </c>
      <c r="G817" t="s">
        <v>6194</v>
      </c>
      <c r="H817">
        <v>12.15</v>
      </c>
      <c r="I817">
        <v>12.15</v>
      </c>
      <c r="J817" t="s">
        <v>1940</v>
      </c>
      <c r="K817" t="s">
        <v>1941</v>
      </c>
      <c r="L817" t="s">
        <v>6191</v>
      </c>
      <c r="M817">
        <v>1</v>
      </c>
      <c r="N817">
        <v>2019</v>
      </c>
      <c r="O817">
        <f>_xlfn.XLOOKUP(OrderData_1[[#This Row],[Coffee Type]],products!B:B,products!G:G)</f>
        <v>0.49004999999999999</v>
      </c>
    </row>
    <row r="818" spans="1:15" x14ac:dyDescent="0.25">
      <c r="A818" t="s">
        <v>1230</v>
      </c>
      <c r="B818" s="6">
        <v>44224</v>
      </c>
      <c r="C818" t="s">
        <v>1231</v>
      </c>
      <c r="D818" t="s">
        <v>258</v>
      </c>
      <c r="E818" t="s">
        <v>4663</v>
      </c>
      <c r="F818">
        <v>1</v>
      </c>
      <c r="G818" t="s">
        <v>6194</v>
      </c>
      <c r="H818">
        <v>12.15</v>
      </c>
      <c r="I818">
        <v>12.15</v>
      </c>
      <c r="J818" t="s">
        <v>2115</v>
      </c>
      <c r="K818" t="s">
        <v>1950</v>
      </c>
      <c r="L818" t="s">
        <v>6191</v>
      </c>
      <c r="M818">
        <v>1</v>
      </c>
      <c r="N818">
        <v>2021</v>
      </c>
      <c r="O818">
        <f>_xlfn.XLOOKUP(OrderData_1[[#This Row],[Coffee Type]],products!B:B,products!G:G)</f>
        <v>0.49004999999999999</v>
      </c>
    </row>
    <row r="819" spans="1:15" x14ac:dyDescent="0.25">
      <c r="A819" t="s">
        <v>1006</v>
      </c>
      <c r="B819" s="6">
        <v>43467</v>
      </c>
      <c r="C819" t="s">
        <v>1007</v>
      </c>
      <c r="D819" t="s">
        <v>175</v>
      </c>
      <c r="E819" t="s">
        <v>4160</v>
      </c>
      <c r="F819">
        <v>4</v>
      </c>
      <c r="G819" t="s">
        <v>6192</v>
      </c>
      <c r="H819">
        <v>2.98</v>
      </c>
      <c r="I819">
        <v>11.94</v>
      </c>
      <c r="J819" t="s">
        <v>2115</v>
      </c>
      <c r="K819" t="s">
        <v>1950</v>
      </c>
      <c r="L819" t="s">
        <v>6190</v>
      </c>
      <c r="M819">
        <v>0.2</v>
      </c>
      <c r="N819">
        <v>2019</v>
      </c>
      <c r="O819">
        <f>_xlfn.XLOOKUP(OrderData_1[[#This Row],[Coffee Type]],products!B:B,products!G:G)</f>
        <v>0.21509999999999996</v>
      </c>
    </row>
    <row r="820" spans="1:15" x14ac:dyDescent="0.25">
      <c r="A820" t="s">
        <v>1632</v>
      </c>
      <c r="B820" s="6">
        <v>44486</v>
      </c>
      <c r="C820" t="s">
        <v>1633</v>
      </c>
      <c r="D820" t="s">
        <v>67</v>
      </c>
      <c r="E820" t="s">
        <v>5530</v>
      </c>
      <c r="F820">
        <v>4</v>
      </c>
      <c r="G820" t="s">
        <v>6188</v>
      </c>
      <c r="H820">
        <v>2.98</v>
      </c>
      <c r="I820">
        <v>11.94</v>
      </c>
      <c r="J820" t="s">
        <v>1940</v>
      </c>
      <c r="K820" t="s">
        <v>1950</v>
      </c>
      <c r="L820" t="s">
        <v>6191</v>
      </c>
      <c r="M820">
        <v>0.2</v>
      </c>
      <c r="N820">
        <v>2021</v>
      </c>
      <c r="O820">
        <f>_xlfn.XLOOKUP(OrderData_1[[#This Row],[Coffee Type]],products!B:B,products!G:G)</f>
        <v>0.34964999999999996</v>
      </c>
    </row>
    <row r="821" spans="1:15" x14ac:dyDescent="0.25">
      <c r="A821" t="s">
        <v>569</v>
      </c>
      <c r="B821" s="6">
        <v>43971</v>
      </c>
      <c r="C821" t="s">
        <v>570</v>
      </c>
      <c r="D821" t="s">
        <v>67</v>
      </c>
      <c r="E821" t="s">
        <v>3183</v>
      </c>
      <c r="F821">
        <v>4</v>
      </c>
      <c r="G821" t="s">
        <v>6188</v>
      </c>
      <c r="H821">
        <v>2.98</v>
      </c>
      <c r="I821">
        <v>11.94</v>
      </c>
      <c r="J821" t="s">
        <v>1940</v>
      </c>
      <c r="K821" t="s">
        <v>1941</v>
      </c>
      <c r="L821" t="s">
        <v>6191</v>
      </c>
      <c r="M821">
        <v>0.2</v>
      </c>
      <c r="N821">
        <v>2020</v>
      </c>
      <c r="O821">
        <f>_xlfn.XLOOKUP(OrderData_1[[#This Row],[Coffee Type]],products!B:B,products!G:G)</f>
        <v>0.34964999999999996</v>
      </c>
    </row>
    <row r="822" spans="1:15" x14ac:dyDescent="0.25">
      <c r="A822" t="s">
        <v>1163</v>
      </c>
      <c r="B822" s="6">
        <v>44046</v>
      </c>
      <c r="C822" t="s">
        <v>1164</v>
      </c>
      <c r="D822" t="s">
        <v>35</v>
      </c>
      <c r="E822" t="s">
        <v>4527</v>
      </c>
      <c r="F822">
        <v>2</v>
      </c>
      <c r="G822" t="s">
        <v>6192</v>
      </c>
      <c r="H822">
        <v>5.97</v>
      </c>
      <c r="I822">
        <v>11.94</v>
      </c>
      <c r="J822" t="s">
        <v>1940</v>
      </c>
      <c r="K822" t="s">
        <v>1941</v>
      </c>
      <c r="L822" t="s">
        <v>6190</v>
      </c>
      <c r="M822">
        <v>0.5</v>
      </c>
      <c r="N822">
        <v>2020</v>
      </c>
      <c r="O822">
        <f>_xlfn.XLOOKUP(OrderData_1[[#This Row],[Coffee Type]],products!B:B,products!G:G)</f>
        <v>0.21509999999999996</v>
      </c>
    </row>
    <row r="823" spans="1:15" x14ac:dyDescent="0.25">
      <c r="A823" t="s">
        <v>314</v>
      </c>
      <c r="B823" s="6">
        <v>44406</v>
      </c>
      <c r="C823" t="s">
        <v>315</v>
      </c>
      <c r="D823" t="s">
        <v>67</v>
      </c>
      <c r="E823" t="s">
        <v>2581</v>
      </c>
      <c r="F823">
        <v>4</v>
      </c>
      <c r="G823" t="s">
        <v>6188</v>
      </c>
      <c r="H823">
        <v>2.98</v>
      </c>
      <c r="I823">
        <v>11.94</v>
      </c>
      <c r="J823" t="s">
        <v>1940</v>
      </c>
      <c r="K823" t="s">
        <v>1950</v>
      </c>
      <c r="L823" t="s">
        <v>6191</v>
      </c>
      <c r="M823">
        <v>0.2</v>
      </c>
      <c r="N823">
        <v>2021</v>
      </c>
      <c r="O823">
        <f>_xlfn.XLOOKUP(OrderData_1[[#This Row],[Coffee Type]],products!B:B,products!G:G)</f>
        <v>0.34964999999999996</v>
      </c>
    </row>
    <row r="824" spans="1:15" x14ac:dyDescent="0.25">
      <c r="A824" t="s">
        <v>250</v>
      </c>
      <c r="B824" s="6">
        <v>44750</v>
      </c>
      <c r="C824" t="s">
        <v>251</v>
      </c>
      <c r="D824" t="s">
        <v>175</v>
      </c>
      <c r="E824" t="s">
        <v>2430</v>
      </c>
      <c r="F824">
        <v>4</v>
      </c>
      <c r="G824" t="s">
        <v>6192</v>
      </c>
      <c r="H824">
        <v>2.98</v>
      </c>
      <c r="I824">
        <v>11.94</v>
      </c>
      <c r="J824" t="s">
        <v>1940</v>
      </c>
      <c r="K824" t="s">
        <v>1950</v>
      </c>
      <c r="L824" t="s">
        <v>6190</v>
      </c>
      <c r="M824">
        <v>0.2</v>
      </c>
      <c r="N824">
        <v>2022</v>
      </c>
      <c r="O824">
        <f>_xlfn.XLOOKUP(OrderData_1[[#This Row],[Coffee Type]],products!B:B,products!G:G)</f>
        <v>0.21509999999999996</v>
      </c>
    </row>
    <row r="825" spans="1:15" x14ac:dyDescent="0.25">
      <c r="A825" t="s">
        <v>1184</v>
      </c>
      <c r="B825" s="6">
        <v>44321</v>
      </c>
      <c r="C825" t="s">
        <v>1185</v>
      </c>
      <c r="D825" t="s">
        <v>67</v>
      </c>
      <c r="E825" t="s">
        <v>4569</v>
      </c>
      <c r="F825">
        <v>4</v>
      </c>
      <c r="G825" t="s">
        <v>6188</v>
      </c>
      <c r="H825">
        <v>2.98</v>
      </c>
      <c r="I825">
        <v>11.94</v>
      </c>
      <c r="J825" t="s">
        <v>1940</v>
      </c>
      <c r="K825" t="s">
        <v>1941</v>
      </c>
      <c r="L825" t="s">
        <v>6191</v>
      </c>
      <c r="M825">
        <v>0.2</v>
      </c>
      <c r="N825">
        <v>2021</v>
      </c>
      <c r="O825">
        <f>_xlfn.XLOOKUP(OrderData_1[[#This Row],[Coffee Type]],products!B:B,products!G:G)</f>
        <v>0.34964999999999996</v>
      </c>
    </row>
    <row r="826" spans="1:15" x14ac:dyDescent="0.25">
      <c r="A826" t="s">
        <v>215</v>
      </c>
      <c r="B826" s="6">
        <v>43664</v>
      </c>
      <c r="C826" t="s">
        <v>216</v>
      </c>
      <c r="D826" t="s">
        <v>67</v>
      </c>
      <c r="E826" t="s">
        <v>2355</v>
      </c>
      <c r="F826">
        <v>4</v>
      </c>
      <c r="G826" t="s">
        <v>6188</v>
      </c>
      <c r="H826">
        <v>2.98</v>
      </c>
      <c r="I826">
        <v>11.94</v>
      </c>
      <c r="J826" t="s">
        <v>1940</v>
      </c>
      <c r="K826" t="s">
        <v>1950</v>
      </c>
      <c r="L826" t="s">
        <v>6191</v>
      </c>
      <c r="M826">
        <v>0.2</v>
      </c>
      <c r="N826">
        <v>2019</v>
      </c>
      <c r="O826">
        <f>_xlfn.XLOOKUP(OrderData_1[[#This Row],[Coffee Type]],products!B:B,products!G:G)</f>
        <v>0.34964999999999996</v>
      </c>
    </row>
    <row r="827" spans="1:15" x14ac:dyDescent="0.25">
      <c r="A827" t="s">
        <v>1182</v>
      </c>
      <c r="B827" s="6">
        <v>43471</v>
      </c>
      <c r="C827" t="s">
        <v>1183</v>
      </c>
      <c r="D827" t="s">
        <v>175</v>
      </c>
      <c r="E827" t="s">
        <v>4565</v>
      </c>
      <c r="F827">
        <v>4</v>
      </c>
      <c r="G827" t="s">
        <v>6192</v>
      </c>
      <c r="H827">
        <v>2.98</v>
      </c>
      <c r="I827">
        <v>11.94</v>
      </c>
      <c r="J827" t="s">
        <v>1940</v>
      </c>
      <c r="K827" t="s">
        <v>1941</v>
      </c>
      <c r="L827" t="s">
        <v>6190</v>
      </c>
      <c r="M827">
        <v>0.2</v>
      </c>
      <c r="N827">
        <v>2019</v>
      </c>
      <c r="O827">
        <f>_xlfn.XLOOKUP(OrderData_1[[#This Row],[Coffee Type]],products!B:B,products!G:G)</f>
        <v>0.21509999999999996</v>
      </c>
    </row>
    <row r="828" spans="1:15" x14ac:dyDescent="0.25">
      <c r="A828" t="s">
        <v>1035</v>
      </c>
      <c r="B828" s="6">
        <v>44026</v>
      </c>
      <c r="C828" t="s">
        <v>1001</v>
      </c>
      <c r="D828" t="s">
        <v>85</v>
      </c>
      <c r="E828" t="s">
        <v>4199</v>
      </c>
      <c r="F828">
        <v>2</v>
      </c>
      <c r="G828" t="s">
        <v>6188</v>
      </c>
      <c r="H828">
        <v>5.97</v>
      </c>
      <c r="I828">
        <v>11.94</v>
      </c>
      <c r="J828" t="s">
        <v>1948</v>
      </c>
      <c r="K828" t="s">
        <v>1941</v>
      </c>
      <c r="L828" t="s">
        <v>6191</v>
      </c>
      <c r="M828">
        <v>0.5</v>
      </c>
      <c r="N828">
        <v>2020</v>
      </c>
      <c r="O828">
        <f>_xlfn.XLOOKUP(OrderData_1[[#This Row],[Coffee Type]],products!B:B,products!G:G)</f>
        <v>0.34964999999999996</v>
      </c>
    </row>
    <row r="829" spans="1:15" x14ac:dyDescent="0.25">
      <c r="A829" t="s">
        <v>1701</v>
      </c>
      <c r="B829" s="6">
        <v>43725</v>
      </c>
      <c r="C829" t="s">
        <v>1686</v>
      </c>
      <c r="D829" t="s">
        <v>175</v>
      </c>
      <c r="E829" t="s">
        <v>5681</v>
      </c>
      <c r="F829">
        <v>4</v>
      </c>
      <c r="G829" t="s">
        <v>6192</v>
      </c>
      <c r="H829">
        <v>2.98</v>
      </c>
      <c r="I829">
        <v>11.94</v>
      </c>
      <c r="J829" t="s">
        <v>1940</v>
      </c>
      <c r="K829" t="s">
        <v>1941</v>
      </c>
      <c r="L829" t="s">
        <v>6190</v>
      </c>
      <c r="M829">
        <v>0.2</v>
      </c>
      <c r="N829">
        <v>2019</v>
      </c>
      <c r="O829">
        <f>_xlfn.XLOOKUP(OrderData_1[[#This Row],[Coffee Type]],products!B:B,products!G:G)</f>
        <v>0.21509999999999996</v>
      </c>
    </row>
    <row r="830" spans="1:15" x14ac:dyDescent="0.25">
      <c r="A830" t="s">
        <v>70</v>
      </c>
      <c r="B830" s="6">
        <v>44603</v>
      </c>
      <c r="C830" t="s">
        <v>71</v>
      </c>
      <c r="D830" t="s">
        <v>67</v>
      </c>
      <c r="E830" t="s">
        <v>2053</v>
      </c>
      <c r="F830">
        <v>4</v>
      </c>
      <c r="G830" t="s">
        <v>6188</v>
      </c>
      <c r="H830">
        <v>2.98</v>
      </c>
      <c r="I830">
        <v>11.94</v>
      </c>
      <c r="J830" t="s">
        <v>1940</v>
      </c>
      <c r="K830" t="s">
        <v>1941</v>
      </c>
      <c r="L830" t="s">
        <v>6191</v>
      </c>
      <c r="M830">
        <v>0.2</v>
      </c>
      <c r="N830">
        <v>2022</v>
      </c>
      <c r="O830">
        <f>_xlfn.XLOOKUP(OrderData_1[[#This Row],[Coffee Type]],products!B:B,products!G:G)</f>
        <v>0.34964999999999996</v>
      </c>
    </row>
    <row r="831" spans="1:15" x14ac:dyDescent="0.25">
      <c r="A831" t="s">
        <v>792</v>
      </c>
      <c r="B831" s="6">
        <v>44130</v>
      </c>
      <c r="C831" t="s">
        <v>793</v>
      </c>
      <c r="D831" t="s">
        <v>51</v>
      </c>
      <c r="E831" t="s">
        <v>3677</v>
      </c>
      <c r="F831">
        <v>3</v>
      </c>
      <c r="G831" t="s">
        <v>6193</v>
      </c>
      <c r="H831">
        <v>3.88</v>
      </c>
      <c r="I831">
        <v>11.66</v>
      </c>
      <c r="J831" t="s">
        <v>1940</v>
      </c>
      <c r="K831" t="s">
        <v>1941</v>
      </c>
      <c r="L831" t="s">
        <v>6191</v>
      </c>
      <c r="M831">
        <v>0.2</v>
      </c>
      <c r="N831">
        <v>2020</v>
      </c>
      <c r="O831">
        <f>_xlfn.XLOOKUP(OrderData_1[[#This Row],[Coffee Type]],products!B:B,products!G:G)</f>
        <v>0.61814999999999998</v>
      </c>
    </row>
    <row r="832" spans="1:15" x14ac:dyDescent="0.25">
      <c r="A832" t="s">
        <v>914</v>
      </c>
      <c r="B832" s="6">
        <v>44524</v>
      </c>
      <c r="C832" t="s">
        <v>887</v>
      </c>
      <c r="D832" t="s">
        <v>128</v>
      </c>
      <c r="E832" t="s">
        <v>3950</v>
      </c>
      <c r="F832">
        <v>3</v>
      </c>
      <c r="G832" t="s">
        <v>6188</v>
      </c>
      <c r="H832">
        <v>3.88</v>
      </c>
      <c r="I832">
        <v>11.66</v>
      </c>
      <c r="J832" t="s">
        <v>1940</v>
      </c>
      <c r="K832" t="s">
        <v>1950</v>
      </c>
      <c r="L832" t="s">
        <v>6189</v>
      </c>
      <c r="M832">
        <v>0.2</v>
      </c>
      <c r="N832">
        <v>2021</v>
      </c>
      <c r="O832">
        <f>_xlfn.XLOOKUP(OrderData_1[[#This Row],[Coffee Type]],products!B:B,products!G:G)</f>
        <v>0.34964999999999996</v>
      </c>
    </row>
    <row r="833" spans="1:15" x14ac:dyDescent="0.25">
      <c r="A833" t="s">
        <v>49</v>
      </c>
      <c r="B833" s="6">
        <v>44656</v>
      </c>
      <c r="C833" t="s">
        <v>50</v>
      </c>
      <c r="D833" t="s">
        <v>51</v>
      </c>
      <c r="E833" t="s">
        <v>2008</v>
      </c>
      <c r="F833">
        <v>3</v>
      </c>
      <c r="G833" t="s">
        <v>6193</v>
      </c>
      <c r="H833">
        <v>3.88</v>
      </c>
      <c r="I833">
        <v>11.66</v>
      </c>
      <c r="J833" t="s">
        <v>1940</v>
      </c>
      <c r="K833" t="s">
        <v>1941</v>
      </c>
      <c r="L833" t="s">
        <v>6191</v>
      </c>
      <c r="M833">
        <v>0.2</v>
      </c>
      <c r="N833">
        <v>2022</v>
      </c>
      <c r="O833">
        <f>_xlfn.XLOOKUP(OrderData_1[[#This Row],[Coffee Type]],products!B:B,products!G:G)</f>
        <v>0.61814999999999998</v>
      </c>
    </row>
    <row r="834" spans="1:15" x14ac:dyDescent="0.25">
      <c r="A834" t="s">
        <v>294</v>
      </c>
      <c r="B834" s="6">
        <v>44026</v>
      </c>
      <c r="C834" t="s">
        <v>295</v>
      </c>
      <c r="D834" t="s">
        <v>74</v>
      </c>
      <c r="E834" t="s">
        <v>2536</v>
      </c>
      <c r="F834">
        <v>1</v>
      </c>
      <c r="G834" t="s">
        <v>6188</v>
      </c>
      <c r="H834">
        <v>11.25</v>
      </c>
      <c r="I834">
        <v>11.25</v>
      </c>
      <c r="J834" t="s">
        <v>1940</v>
      </c>
      <c r="K834" t="s">
        <v>1950</v>
      </c>
      <c r="L834" t="s">
        <v>6190</v>
      </c>
      <c r="M834">
        <v>1</v>
      </c>
      <c r="N834">
        <v>2020</v>
      </c>
      <c r="O834">
        <f>_xlfn.XLOOKUP(OrderData_1[[#This Row],[Coffee Type]],products!B:B,products!G:G)</f>
        <v>0.34964999999999996</v>
      </c>
    </row>
    <row r="835" spans="1:15" x14ac:dyDescent="0.25">
      <c r="A835" t="s">
        <v>1839</v>
      </c>
      <c r="B835" s="6">
        <v>44294</v>
      </c>
      <c r="C835" t="s">
        <v>1840</v>
      </c>
      <c r="D835" t="s">
        <v>74</v>
      </c>
      <c r="E835" t="s">
        <v>5968</v>
      </c>
      <c r="F835">
        <v>1</v>
      </c>
      <c r="G835" t="s">
        <v>6188</v>
      </c>
      <c r="H835">
        <v>11.25</v>
      </c>
      <c r="I835">
        <v>11.25</v>
      </c>
      <c r="J835" t="s">
        <v>1948</v>
      </c>
      <c r="K835" t="s">
        <v>1950</v>
      </c>
      <c r="L835" t="s">
        <v>6190</v>
      </c>
      <c r="M835">
        <v>1</v>
      </c>
      <c r="N835">
        <v>2021</v>
      </c>
      <c r="O835">
        <f>_xlfn.XLOOKUP(OrderData_1[[#This Row],[Coffee Type]],products!B:B,products!G:G)</f>
        <v>0.34964999999999996</v>
      </c>
    </row>
    <row r="836" spans="1:15" x14ac:dyDescent="0.25">
      <c r="A836" t="s">
        <v>270</v>
      </c>
      <c r="B836" s="6">
        <v>44481</v>
      </c>
      <c r="C836" t="s">
        <v>271</v>
      </c>
      <c r="D836" t="s">
        <v>74</v>
      </c>
      <c r="E836" t="s">
        <v>2467</v>
      </c>
      <c r="F836">
        <v>1</v>
      </c>
      <c r="G836" t="s">
        <v>6188</v>
      </c>
      <c r="H836">
        <v>11.25</v>
      </c>
      <c r="I836">
        <v>11.25</v>
      </c>
      <c r="J836" t="s">
        <v>1940</v>
      </c>
      <c r="K836" t="s">
        <v>1950</v>
      </c>
      <c r="L836" t="s">
        <v>6190</v>
      </c>
      <c r="M836">
        <v>1</v>
      </c>
      <c r="N836">
        <v>2021</v>
      </c>
      <c r="O836">
        <f>_xlfn.XLOOKUP(OrderData_1[[#This Row],[Coffee Type]],products!B:B,products!G:G)</f>
        <v>0.34964999999999996</v>
      </c>
    </row>
    <row r="837" spans="1:15" x14ac:dyDescent="0.25">
      <c r="A837" t="s">
        <v>72</v>
      </c>
      <c r="B837" s="6">
        <v>44454</v>
      </c>
      <c r="C837" t="s">
        <v>73</v>
      </c>
      <c r="D837" t="s">
        <v>74</v>
      </c>
      <c r="E837" t="s">
        <v>2058</v>
      </c>
      <c r="F837">
        <v>1</v>
      </c>
      <c r="G837" t="s">
        <v>6188</v>
      </c>
      <c r="H837">
        <v>11.25</v>
      </c>
      <c r="I837">
        <v>11.25</v>
      </c>
      <c r="J837" t="s">
        <v>1940</v>
      </c>
      <c r="K837" t="s">
        <v>1950</v>
      </c>
      <c r="L837" t="s">
        <v>6190</v>
      </c>
      <c r="M837">
        <v>1</v>
      </c>
      <c r="N837">
        <v>2021</v>
      </c>
      <c r="O837">
        <f>_xlfn.XLOOKUP(OrderData_1[[#This Row],[Coffee Type]],products!B:B,products!G:G)</f>
        <v>0.34964999999999996</v>
      </c>
    </row>
    <row r="838" spans="1:15" x14ac:dyDescent="0.25">
      <c r="A838" t="s">
        <v>1710</v>
      </c>
      <c r="B838" s="6">
        <v>43630</v>
      </c>
      <c r="C838" t="s">
        <v>1711</v>
      </c>
      <c r="D838" t="s">
        <v>64</v>
      </c>
      <c r="E838" t="s">
        <v>5705</v>
      </c>
      <c r="F838">
        <v>3</v>
      </c>
      <c r="G838" t="s">
        <v>6194</v>
      </c>
      <c r="H838">
        <v>3.64</v>
      </c>
      <c r="I838">
        <v>10.94</v>
      </c>
      <c r="J838" t="s">
        <v>1940</v>
      </c>
      <c r="K838" t="s">
        <v>1950</v>
      </c>
      <c r="L838" t="s">
        <v>6191</v>
      </c>
      <c r="M838">
        <v>0.2</v>
      </c>
      <c r="N838">
        <v>2019</v>
      </c>
      <c r="O838">
        <f>_xlfn.XLOOKUP(OrderData_1[[#This Row],[Coffee Type]],products!B:B,products!G:G)</f>
        <v>0.49004999999999999</v>
      </c>
    </row>
    <row r="839" spans="1:15" x14ac:dyDescent="0.25">
      <c r="A839" t="s">
        <v>146</v>
      </c>
      <c r="B839" s="6">
        <v>43857</v>
      </c>
      <c r="C839" t="s">
        <v>147</v>
      </c>
      <c r="D839" t="s">
        <v>64</v>
      </c>
      <c r="E839" t="s">
        <v>2215</v>
      </c>
      <c r="F839">
        <v>3</v>
      </c>
      <c r="G839" t="s">
        <v>6194</v>
      </c>
      <c r="H839">
        <v>3.64</v>
      </c>
      <c r="I839">
        <v>10.94</v>
      </c>
      <c r="J839" t="s">
        <v>1940</v>
      </c>
      <c r="K839" t="s">
        <v>1941</v>
      </c>
      <c r="L839" t="s">
        <v>6191</v>
      </c>
      <c r="M839">
        <v>0.2</v>
      </c>
      <c r="N839">
        <v>2020</v>
      </c>
      <c r="O839">
        <f>_xlfn.XLOOKUP(OrderData_1[[#This Row],[Coffee Type]],products!B:B,products!G:G)</f>
        <v>0.49004999999999999</v>
      </c>
    </row>
    <row r="840" spans="1:15" x14ac:dyDescent="0.25">
      <c r="A840" t="s">
        <v>996</v>
      </c>
      <c r="B840" s="6">
        <v>44438</v>
      </c>
      <c r="C840" t="s">
        <v>997</v>
      </c>
      <c r="D840" t="s">
        <v>64</v>
      </c>
      <c r="E840" t="s">
        <v>4140</v>
      </c>
      <c r="F840">
        <v>3</v>
      </c>
      <c r="G840" t="s">
        <v>6194</v>
      </c>
      <c r="H840">
        <v>3.64</v>
      </c>
      <c r="I840">
        <v>10.94</v>
      </c>
      <c r="J840" t="s">
        <v>1940</v>
      </c>
      <c r="K840" t="s">
        <v>1950</v>
      </c>
      <c r="L840" t="s">
        <v>6191</v>
      </c>
      <c r="M840">
        <v>0.2</v>
      </c>
      <c r="N840">
        <v>2021</v>
      </c>
      <c r="O840">
        <f>_xlfn.XLOOKUP(OrderData_1[[#This Row],[Coffee Type]],products!B:B,products!G:G)</f>
        <v>0.49004999999999999</v>
      </c>
    </row>
    <row r="841" spans="1:15" x14ac:dyDescent="0.25">
      <c r="A841" t="s">
        <v>1017</v>
      </c>
      <c r="B841" s="6">
        <v>43803</v>
      </c>
      <c r="C841" t="s">
        <v>1018</v>
      </c>
      <c r="D841" t="s">
        <v>195</v>
      </c>
      <c r="E841" t="s">
        <v>4205</v>
      </c>
      <c r="F841">
        <v>3</v>
      </c>
      <c r="G841" t="s">
        <v>6192</v>
      </c>
      <c r="H841">
        <v>3.58</v>
      </c>
      <c r="I841">
        <v>10.76</v>
      </c>
      <c r="J841" t="s">
        <v>1948</v>
      </c>
      <c r="K841" t="s">
        <v>1941</v>
      </c>
      <c r="L841" t="s">
        <v>6189</v>
      </c>
      <c r="M841">
        <v>0.2</v>
      </c>
      <c r="N841">
        <v>2019</v>
      </c>
      <c r="O841">
        <f>_xlfn.XLOOKUP(OrderData_1[[#This Row],[Coffee Type]],products!B:B,products!G:G)</f>
        <v>0.21509999999999996</v>
      </c>
    </row>
    <row r="842" spans="1:15" x14ac:dyDescent="0.25">
      <c r="A842" t="s">
        <v>1768</v>
      </c>
      <c r="B842" s="6">
        <v>44635</v>
      </c>
      <c r="C842" t="s">
        <v>1769</v>
      </c>
      <c r="D842" t="s">
        <v>195</v>
      </c>
      <c r="E842" t="s">
        <v>5823</v>
      </c>
      <c r="F842">
        <v>3</v>
      </c>
      <c r="G842" t="s">
        <v>6192</v>
      </c>
      <c r="H842">
        <v>3.58</v>
      </c>
      <c r="I842">
        <v>10.76</v>
      </c>
      <c r="J842" t="s">
        <v>1940</v>
      </c>
      <c r="K842" t="s">
        <v>1950</v>
      </c>
      <c r="L842" t="s">
        <v>6189</v>
      </c>
      <c r="M842">
        <v>0.2</v>
      </c>
      <c r="N842">
        <v>2022</v>
      </c>
      <c r="O842">
        <f>_xlfn.XLOOKUP(OrderData_1[[#This Row],[Coffee Type]],products!B:B,products!G:G)</f>
        <v>0.21509999999999996</v>
      </c>
    </row>
    <row r="843" spans="1:15" x14ac:dyDescent="0.25">
      <c r="A843" t="s">
        <v>1087</v>
      </c>
      <c r="B843" s="6">
        <v>44265</v>
      </c>
      <c r="C843" t="s">
        <v>1088</v>
      </c>
      <c r="D843" t="s">
        <v>195</v>
      </c>
      <c r="E843" t="s">
        <v>4364</v>
      </c>
      <c r="F843">
        <v>3</v>
      </c>
      <c r="G843" t="s">
        <v>6192</v>
      </c>
      <c r="H843">
        <v>3.58</v>
      </c>
      <c r="I843">
        <v>10.76</v>
      </c>
      <c r="J843" t="s">
        <v>1940</v>
      </c>
      <c r="K843" t="s">
        <v>1941</v>
      </c>
      <c r="L843" t="s">
        <v>6189</v>
      </c>
      <c r="M843">
        <v>0.2</v>
      </c>
      <c r="N843">
        <v>2021</v>
      </c>
      <c r="O843">
        <f>_xlfn.XLOOKUP(OrderData_1[[#This Row],[Coffee Type]],products!B:B,products!G:G)</f>
        <v>0.21509999999999996</v>
      </c>
    </row>
    <row r="844" spans="1:15" x14ac:dyDescent="0.25">
      <c r="A844" t="s">
        <v>842</v>
      </c>
      <c r="B844" s="6">
        <v>43802</v>
      </c>
      <c r="C844" t="s">
        <v>843</v>
      </c>
      <c r="D844" t="s">
        <v>195</v>
      </c>
      <c r="E844" t="s">
        <v>3790</v>
      </c>
      <c r="F844">
        <v>3</v>
      </c>
      <c r="G844" t="s">
        <v>6192</v>
      </c>
      <c r="H844">
        <v>3.58</v>
      </c>
      <c r="I844">
        <v>10.76</v>
      </c>
      <c r="J844" t="s">
        <v>1940</v>
      </c>
      <c r="K844" t="s">
        <v>1941</v>
      </c>
      <c r="L844" t="s">
        <v>6189</v>
      </c>
      <c r="M844">
        <v>0.2</v>
      </c>
      <c r="N844">
        <v>2019</v>
      </c>
      <c r="O844">
        <f>_xlfn.XLOOKUP(OrderData_1[[#This Row],[Coffee Type]],products!B:B,products!G:G)</f>
        <v>0.21509999999999996</v>
      </c>
    </row>
    <row r="845" spans="1:15" x14ac:dyDescent="0.25">
      <c r="A845" t="s">
        <v>1448</v>
      </c>
      <c r="B845" s="6">
        <v>43812</v>
      </c>
      <c r="C845" t="s">
        <v>1449</v>
      </c>
      <c r="D845" t="s">
        <v>195</v>
      </c>
      <c r="E845" t="s">
        <v>5130</v>
      </c>
      <c r="F845">
        <v>3</v>
      </c>
      <c r="G845" t="s">
        <v>6192</v>
      </c>
      <c r="H845">
        <v>3.58</v>
      </c>
      <c r="I845">
        <v>10.76</v>
      </c>
      <c r="J845" t="s">
        <v>2115</v>
      </c>
      <c r="K845" t="s">
        <v>1950</v>
      </c>
      <c r="L845" t="s">
        <v>6189</v>
      </c>
      <c r="M845">
        <v>0.2</v>
      </c>
      <c r="N845">
        <v>2019</v>
      </c>
      <c r="O845">
        <f>_xlfn.XLOOKUP(OrderData_1[[#This Row],[Coffee Type]],products!B:B,products!G:G)</f>
        <v>0.21509999999999996</v>
      </c>
    </row>
    <row r="846" spans="1:15" x14ac:dyDescent="0.25">
      <c r="A846" t="s">
        <v>468</v>
      </c>
      <c r="B846" s="6">
        <v>44777</v>
      </c>
      <c r="C846" t="s">
        <v>469</v>
      </c>
      <c r="D846" t="s">
        <v>195</v>
      </c>
      <c r="E846" t="s">
        <v>2952</v>
      </c>
      <c r="F846">
        <v>3</v>
      </c>
      <c r="G846" t="s">
        <v>6192</v>
      </c>
      <c r="H846">
        <v>3.58</v>
      </c>
      <c r="I846">
        <v>10.76</v>
      </c>
      <c r="J846" t="s">
        <v>1940</v>
      </c>
      <c r="K846" t="s">
        <v>1950</v>
      </c>
      <c r="L846" t="s">
        <v>6189</v>
      </c>
      <c r="M846">
        <v>0.2</v>
      </c>
      <c r="N846">
        <v>2022</v>
      </c>
      <c r="O846">
        <f>_xlfn.XLOOKUP(OrderData_1[[#This Row],[Coffee Type]],products!B:B,products!G:G)</f>
        <v>0.21509999999999996</v>
      </c>
    </row>
    <row r="847" spans="1:15" x14ac:dyDescent="0.25">
      <c r="A847" t="s">
        <v>1569</v>
      </c>
      <c r="B847" s="6">
        <v>43902</v>
      </c>
      <c r="C847" t="s">
        <v>1570</v>
      </c>
      <c r="D847" t="s">
        <v>114</v>
      </c>
      <c r="E847" t="s">
        <v>5391</v>
      </c>
      <c r="F847">
        <v>4</v>
      </c>
      <c r="G847" t="s">
        <v>6192</v>
      </c>
      <c r="H847">
        <v>2.68</v>
      </c>
      <c r="I847">
        <v>10.74</v>
      </c>
      <c r="J847" t="s">
        <v>1940</v>
      </c>
      <c r="K847" t="s">
        <v>1950</v>
      </c>
      <c r="L847" t="s">
        <v>6191</v>
      </c>
      <c r="M847">
        <v>0.2</v>
      </c>
      <c r="N847">
        <v>2020</v>
      </c>
      <c r="O847">
        <f>_xlfn.XLOOKUP(OrderData_1[[#This Row],[Coffee Type]],products!B:B,products!G:G)</f>
        <v>0.21509999999999996</v>
      </c>
    </row>
    <row r="848" spans="1:15" x14ac:dyDescent="0.25">
      <c r="A848" t="s">
        <v>1893</v>
      </c>
      <c r="B848" s="6">
        <v>43856</v>
      </c>
      <c r="C848" t="s">
        <v>1894</v>
      </c>
      <c r="D848" t="s">
        <v>159</v>
      </c>
      <c r="E848" t="s">
        <v>6103</v>
      </c>
      <c r="F848">
        <v>2</v>
      </c>
      <c r="G848" t="s">
        <v>6192</v>
      </c>
      <c r="H848">
        <v>5.37</v>
      </c>
      <c r="I848">
        <v>10.74</v>
      </c>
      <c r="J848" t="s">
        <v>1940</v>
      </c>
      <c r="K848" t="s">
        <v>1950</v>
      </c>
      <c r="L848" t="s">
        <v>6191</v>
      </c>
      <c r="M848">
        <v>0.5</v>
      </c>
      <c r="N848">
        <v>2020</v>
      </c>
      <c r="O848">
        <f>_xlfn.XLOOKUP(OrderData_1[[#This Row],[Coffee Type]],products!B:B,products!G:G)</f>
        <v>0.21509999999999996</v>
      </c>
    </row>
    <row r="849" spans="1:15" x14ac:dyDescent="0.25">
      <c r="A849" t="s">
        <v>1069</v>
      </c>
      <c r="B849" s="6">
        <v>44482</v>
      </c>
      <c r="C849" t="s">
        <v>1070</v>
      </c>
      <c r="D849" t="s">
        <v>114</v>
      </c>
      <c r="E849" t="s">
        <v>4320</v>
      </c>
      <c r="F849">
        <v>4</v>
      </c>
      <c r="G849" t="s">
        <v>6192</v>
      </c>
      <c r="H849">
        <v>2.68</v>
      </c>
      <c r="I849">
        <v>10.74</v>
      </c>
      <c r="J849" t="s">
        <v>1940</v>
      </c>
      <c r="K849" t="s">
        <v>1941</v>
      </c>
      <c r="L849" t="s">
        <v>6191</v>
      </c>
      <c r="M849">
        <v>0.2</v>
      </c>
      <c r="N849">
        <v>2021</v>
      </c>
      <c r="O849">
        <f>_xlfn.XLOOKUP(OrderData_1[[#This Row],[Coffee Type]],products!B:B,products!G:G)</f>
        <v>0.21509999999999996</v>
      </c>
    </row>
    <row r="850" spans="1:15" x14ac:dyDescent="0.25">
      <c r="A850" t="s">
        <v>931</v>
      </c>
      <c r="B850" s="6">
        <v>44036</v>
      </c>
      <c r="C850" t="s">
        <v>932</v>
      </c>
      <c r="D850" t="s">
        <v>114</v>
      </c>
      <c r="E850" t="s">
        <v>3990</v>
      </c>
      <c r="F850">
        <v>4</v>
      </c>
      <c r="G850" t="s">
        <v>6192</v>
      </c>
      <c r="H850">
        <v>2.68</v>
      </c>
      <c r="I850">
        <v>10.74</v>
      </c>
      <c r="J850" t="s">
        <v>2115</v>
      </c>
      <c r="K850" t="s">
        <v>1941</v>
      </c>
      <c r="L850" t="s">
        <v>6191</v>
      </c>
      <c r="M850">
        <v>0.2</v>
      </c>
      <c r="N850">
        <v>2020</v>
      </c>
      <c r="O850">
        <f>_xlfn.XLOOKUP(OrderData_1[[#This Row],[Coffee Type]],products!B:B,products!G:G)</f>
        <v>0.21509999999999996</v>
      </c>
    </row>
    <row r="851" spans="1:15" x14ac:dyDescent="0.25">
      <c r="A851" t="s">
        <v>524</v>
      </c>
      <c r="B851" s="6">
        <v>44019</v>
      </c>
      <c r="C851" t="s">
        <v>525</v>
      </c>
      <c r="D851" t="s">
        <v>40</v>
      </c>
      <c r="E851" t="s">
        <v>3081</v>
      </c>
      <c r="F851">
        <v>1</v>
      </c>
      <c r="G851" t="s">
        <v>6188</v>
      </c>
      <c r="H851">
        <v>9.9499999999999993</v>
      </c>
      <c r="I851">
        <v>9.9499999999999993</v>
      </c>
      <c r="J851" t="s">
        <v>1940</v>
      </c>
      <c r="K851" t="s">
        <v>1941</v>
      </c>
      <c r="L851" t="s">
        <v>6191</v>
      </c>
      <c r="M851">
        <v>1</v>
      </c>
      <c r="N851">
        <v>2020</v>
      </c>
      <c r="O851">
        <f>_xlfn.XLOOKUP(OrderData_1[[#This Row],[Coffee Type]],products!B:B,products!G:G)</f>
        <v>0.34964999999999996</v>
      </c>
    </row>
    <row r="852" spans="1:15" x14ac:dyDescent="0.25">
      <c r="A852" t="s">
        <v>1506</v>
      </c>
      <c r="B852" s="6">
        <v>44092</v>
      </c>
      <c r="C852" t="s">
        <v>1507</v>
      </c>
      <c r="D852" t="s">
        <v>40</v>
      </c>
      <c r="E852" t="s">
        <v>5263</v>
      </c>
      <c r="F852">
        <v>1</v>
      </c>
      <c r="G852" t="s">
        <v>6188</v>
      </c>
      <c r="H852">
        <v>9.9499999999999993</v>
      </c>
      <c r="I852">
        <v>9.9499999999999993</v>
      </c>
      <c r="J852" t="s">
        <v>1940</v>
      </c>
      <c r="K852" t="s">
        <v>1950</v>
      </c>
      <c r="L852" t="s">
        <v>6191</v>
      </c>
      <c r="M852">
        <v>1</v>
      </c>
      <c r="N852">
        <v>2020</v>
      </c>
      <c r="O852">
        <f>_xlfn.XLOOKUP(OrderData_1[[#This Row],[Coffee Type]],products!B:B,products!G:G)</f>
        <v>0.34964999999999996</v>
      </c>
    </row>
    <row r="853" spans="1:15" x14ac:dyDescent="0.25">
      <c r="A853" t="s">
        <v>1679</v>
      </c>
      <c r="B853" s="6">
        <v>43725</v>
      </c>
      <c r="C853" t="s">
        <v>1680</v>
      </c>
      <c r="D853" t="s">
        <v>15</v>
      </c>
      <c r="E853" t="s">
        <v>5634</v>
      </c>
      <c r="F853">
        <v>1</v>
      </c>
      <c r="G853" t="s">
        <v>6192</v>
      </c>
      <c r="H853">
        <v>9.9499999999999993</v>
      </c>
      <c r="I853">
        <v>9.9499999999999993</v>
      </c>
      <c r="J853" t="s">
        <v>1940</v>
      </c>
      <c r="K853" t="s">
        <v>1941</v>
      </c>
      <c r="L853" t="s">
        <v>6190</v>
      </c>
      <c r="M853">
        <v>1</v>
      </c>
      <c r="N853">
        <v>2019</v>
      </c>
      <c r="O853">
        <f>_xlfn.XLOOKUP(OrderData_1[[#This Row],[Coffee Type]],products!B:B,products!G:G)</f>
        <v>0.21509999999999996</v>
      </c>
    </row>
    <row r="854" spans="1:15" x14ac:dyDescent="0.25">
      <c r="A854" t="s">
        <v>1927</v>
      </c>
      <c r="B854" s="6">
        <v>44411</v>
      </c>
      <c r="C854" t="s">
        <v>1928</v>
      </c>
      <c r="D854" t="s">
        <v>40</v>
      </c>
      <c r="E854" t="s">
        <v>6178</v>
      </c>
      <c r="F854">
        <v>1</v>
      </c>
      <c r="G854" t="s">
        <v>6188</v>
      </c>
      <c r="H854">
        <v>9.9499999999999993</v>
      </c>
      <c r="I854">
        <v>9.9499999999999993</v>
      </c>
      <c r="J854" t="s">
        <v>1940</v>
      </c>
      <c r="K854" t="s">
        <v>1950</v>
      </c>
      <c r="L854" t="s">
        <v>6191</v>
      </c>
      <c r="M854">
        <v>1</v>
      </c>
      <c r="N854">
        <v>2021</v>
      </c>
      <c r="O854">
        <f>_xlfn.XLOOKUP(OrderData_1[[#This Row],[Coffee Type]],products!B:B,products!G:G)</f>
        <v>0.34964999999999996</v>
      </c>
    </row>
    <row r="855" spans="1:15" x14ac:dyDescent="0.25">
      <c r="A855" t="s">
        <v>1270</v>
      </c>
      <c r="B855" s="6">
        <v>44532</v>
      </c>
      <c r="C855" t="s">
        <v>1271</v>
      </c>
      <c r="D855" t="s">
        <v>40</v>
      </c>
      <c r="E855" t="s">
        <v>4760</v>
      </c>
      <c r="F855">
        <v>1</v>
      </c>
      <c r="G855" t="s">
        <v>6188</v>
      </c>
      <c r="H855">
        <v>9.9499999999999993</v>
      </c>
      <c r="I855">
        <v>9.9499999999999993</v>
      </c>
      <c r="J855" t="s">
        <v>1940</v>
      </c>
      <c r="K855" t="s">
        <v>1941</v>
      </c>
      <c r="L855" t="s">
        <v>6191</v>
      </c>
      <c r="M855">
        <v>1</v>
      </c>
      <c r="N855">
        <v>2021</v>
      </c>
      <c r="O855">
        <f>_xlfn.XLOOKUP(OrderData_1[[#This Row],[Coffee Type]],products!B:B,products!G:G)</f>
        <v>0.34964999999999996</v>
      </c>
    </row>
    <row r="856" spans="1:15" x14ac:dyDescent="0.25">
      <c r="A856" t="s">
        <v>1064</v>
      </c>
      <c r="B856" s="6">
        <v>44585</v>
      </c>
      <c r="C856" t="s">
        <v>1065</v>
      </c>
      <c r="D856" t="s">
        <v>32</v>
      </c>
      <c r="E856" t="s">
        <v>4309</v>
      </c>
      <c r="F856">
        <v>2</v>
      </c>
      <c r="G856" t="s">
        <v>6193</v>
      </c>
      <c r="H856">
        <v>4.76</v>
      </c>
      <c r="I856">
        <v>9.51</v>
      </c>
      <c r="J856" t="s">
        <v>1948</v>
      </c>
      <c r="K856" t="s">
        <v>1950</v>
      </c>
      <c r="L856" t="s">
        <v>6189</v>
      </c>
      <c r="M856">
        <v>0.2</v>
      </c>
      <c r="N856">
        <v>2022</v>
      </c>
      <c r="O856">
        <f>_xlfn.XLOOKUP(OrderData_1[[#This Row],[Coffee Type]],products!B:B,products!G:G)</f>
        <v>0.61814999999999998</v>
      </c>
    </row>
    <row r="857" spans="1:15" x14ac:dyDescent="0.25">
      <c r="A857" t="s">
        <v>180</v>
      </c>
      <c r="B857" s="6">
        <v>44200</v>
      </c>
      <c r="C857" t="s">
        <v>181</v>
      </c>
      <c r="D857" t="s">
        <v>32</v>
      </c>
      <c r="E857" t="s">
        <v>2287</v>
      </c>
      <c r="F857">
        <v>2</v>
      </c>
      <c r="G857" t="s">
        <v>6193</v>
      </c>
      <c r="H857">
        <v>4.76</v>
      </c>
      <c r="I857">
        <v>9.51</v>
      </c>
      <c r="J857" t="s">
        <v>1948</v>
      </c>
      <c r="K857" t="s">
        <v>1950</v>
      </c>
      <c r="L857" t="s">
        <v>6189</v>
      </c>
      <c r="M857">
        <v>0.2</v>
      </c>
      <c r="N857">
        <v>2021</v>
      </c>
      <c r="O857">
        <f>_xlfn.XLOOKUP(OrderData_1[[#This Row],[Coffee Type]],products!B:B,products!G:G)</f>
        <v>0.61814999999999998</v>
      </c>
    </row>
    <row r="858" spans="1:15" x14ac:dyDescent="0.25">
      <c r="A858" t="s">
        <v>171</v>
      </c>
      <c r="B858" s="6">
        <v>44519</v>
      </c>
      <c r="C858" t="s">
        <v>172</v>
      </c>
      <c r="D858" t="s">
        <v>32</v>
      </c>
      <c r="E858" t="s">
        <v>2266</v>
      </c>
      <c r="F858">
        <v>2</v>
      </c>
      <c r="G858" t="s">
        <v>6193</v>
      </c>
      <c r="H858">
        <v>4.76</v>
      </c>
      <c r="I858">
        <v>9.51</v>
      </c>
      <c r="J858" t="s">
        <v>1940</v>
      </c>
      <c r="K858" t="s">
        <v>1950</v>
      </c>
      <c r="L858" t="s">
        <v>6189</v>
      </c>
      <c r="M858">
        <v>0.2</v>
      </c>
      <c r="N858">
        <v>2021</v>
      </c>
      <c r="O858">
        <f>_xlfn.XLOOKUP(OrderData_1[[#This Row],[Coffee Type]],products!B:B,products!G:G)</f>
        <v>0.61814999999999998</v>
      </c>
    </row>
    <row r="859" spans="1:15" x14ac:dyDescent="0.25">
      <c r="A859" t="s">
        <v>213</v>
      </c>
      <c r="B859" s="6">
        <v>43783</v>
      </c>
      <c r="C859" t="s">
        <v>214</v>
      </c>
      <c r="D859" t="s">
        <v>96</v>
      </c>
      <c r="E859" t="s">
        <v>2350</v>
      </c>
      <c r="F859">
        <v>1</v>
      </c>
      <c r="G859" t="s">
        <v>6193</v>
      </c>
      <c r="H859">
        <v>9.51</v>
      </c>
      <c r="I859">
        <v>9.51</v>
      </c>
      <c r="J859" t="s">
        <v>1940</v>
      </c>
      <c r="K859" t="s">
        <v>1950</v>
      </c>
      <c r="L859" t="s">
        <v>6189</v>
      </c>
      <c r="M859">
        <v>0.5</v>
      </c>
      <c r="N859">
        <v>2019</v>
      </c>
      <c r="O859">
        <f>_xlfn.XLOOKUP(OrderData_1[[#This Row],[Coffee Type]],products!B:B,products!G:G)</f>
        <v>0.61814999999999998</v>
      </c>
    </row>
    <row r="860" spans="1:15" x14ac:dyDescent="0.25">
      <c r="A860" t="s">
        <v>919</v>
      </c>
      <c r="B860" s="6">
        <v>43841</v>
      </c>
      <c r="C860" t="s">
        <v>920</v>
      </c>
      <c r="D860" t="s">
        <v>32</v>
      </c>
      <c r="E860" t="s">
        <v>3962</v>
      </c>
      <c r="F860">
        <v>2</v>
      </c>
      <c r="G860" t="s">
        <v>6193</v>
      </c>
      <c r="H860">
        <v>4.76</v>
      </c>
      <c r="I860">
        <v>9.51</v>
      </c>
      <c r="J860" t="s">
        <v>1948</v>
      </c>
      <c r="K860" t="s">
        <v>1941</v>
      </c>
      <c r="L860" t="s">
        <v>6189</v>
      </c>
      <c r="M860">
        <v>0.2</v>
      </c>
      <c r="N860">
        <v>2020</v>
      </c>
      <c r="O860">
        <f>_xlfn.XLOOKUP(OrderData_1[[#This Row],[Coffee Type]],products!B:B,products!G:G)</f>
        <v>0.61814999999999998</v>
      </c>
    </row>
    <row r="861" spans="1:15" x14ac:dyDescent="0.25">
      <c r="A861" t="s">
        <v>1336</v>
      </c>
      <c r="B861" s="6">
        <v>44080</v>
      </c>
      <c r="C861" t="s">
        <v>1337</v>
      </c>
      <c r="D861" t="s">
        <v>32</v>
      </c>
      <c r="E861" t="s">
        <v>4906</v>
      </c>
      <c r="F861">
        <v>2</v>
      </c>
      <c r="G861" t="s">
        <v>6193</v>
      </c>
      <c r="H861">
        <v>4.76</v>
      </c>
      <c r="I861">
        <v>9.51</v>
      </c>
      <c r="J861" t="s">
        <v>2115</v>
      </c>
      <c r="K861" t="s">
        <v>1941</v>
      </c>
      <c r="L861" t="s">
        <v>6189</v>
      </c>
      <c r="M861">
        <v>0.2</v>
      </c>
      <c r="N861">
        <v>2020</v>
      </c>
      <c r="O861">
        <f>_xlfn.XLOOKUP(OrderData_1[[#This Row],[Coffee Type]],products!B:B,products!G:G)</f>
        <v>0.61814999999999998</v>
      </c>
    </row>
    <row r="862" spans="1:15" x14ac:dyDescent="0.25">
      <c r="A862" t="s">
        <v>1557</v>
      </c>
      <c r="B862" s="6">
        <v>44533</v>
      </c>
      <c r="C862" t="s">
        <v>1558</v>
      </c>
      <c r="D862" t="s">
        <v>96</v>
      </c>
      <c r="E862" t="s">
        <v>5370</v>
      </c>
      <c r="F862">
        <v>1</v>
      </c>
      <c r="G862" t="s">
        <v>6193</v>
      </c>
      <c r="H862">
        <v>9.51</v>
      </c>
      <c r="I862">
        <v>9.51</v>
      </c>
      <c r="J862" t="s">
        <v>1940</v>
      </c>
      <c r="K862" t="s">
        <v>1950</v>
      </c>
      <c r="L862" t="s">
        <v>6189</v>
      </c>
      <c r="M862">
        <v>0.5</v>
      </c>
      <c r="N862">
        <v>2021</v>
      </c>
      <c r="O862">
        <f>_xlfn.XLOOKUP(OrderData_1[[#This Row],[Coffee Type]],products!B:B,products!G:G)</f>
        <v>0.61814999999999998</v>
      </c>
    </row>
    <row r="863" spans="1:15" x14ac:dyDescent="0.25">
      <c r="A863" t="s">
        <v>882</v>
      </c>
      <c r="B863" s="6">
        <v>44631</v>
      </c>
      <c r="C863" t="s">
        <v>883</v>
      </c>
      <c r="D863" t="s">
        <v>32</v>
      </c>
      <c r="E863" t="s">
        <v>3878</v>
      </c>
      <c r="F863">
        <v>2</v>
      </c>
      <c r="G863" t="s">
        <v>6193</v>
      </c>
      <c r="H863">
        <v>4.76</v>
      </c>
      <c r="I863">
        <v>9.51</v>
      </c>
      <c r="J863" t="s">
        <v>1940</v>
      </c>
      <c r="K863" t="s">
        <v>1941</v>
      </c>
      <c r="L863" t="s">
        <v>6189</v>
      </c>
      <c r="M863">
        <v>0.2</v>
      </c>
      <c r="N863">
        <v>2022</v>
      </c>
      <c r="O863">
        <f>_xlfn.XLOOKUP(OrderData_1[[#This Row],[Coffee Type]],products!B:B,products!G:G)</f>
        <v>0.61814999999999998</v>
      </c>
    </row>
    <row r="864" spans="1:15" x14ac:dyDescent="0.25">
      <c r="A864" t="s">
        <v>820</v>
      </c>
      <c r="B864" s="6">
        <v>44295</v>
      </c>
      <c r="C864" t="s">
        <v>821</v>
      </c>
      <c r="D864" t="s">
        <v>32</v>
      </c>
      <c r="E864" t="s">
        <v>3740</v>
      </c>
      <c r="F864">
        <v>2</v>
      </c>
      <c r="G864" t="s">
        <v>6193</v>
      </c>
      <c r="H864">
        <v>4.76</v>
      </c>
      <c r="I864">
        <v>9.51</v>
      </c>
      <c r="J864" t="s">
        <v>1940</v>
      </c>
      <c r="K864" t="s">
        <v>1950</v>
      </c>
      <c r="L864" t="s">
        <v>6189</v>
      </c>
      <c r="M864">
        <v>0.2</v>
      </c>
      <c r="N864">
        <v>2021</v>
      </c>
      <c r="O864">
        <f>_xlfn.XLOOKUP(OrderData_1[[#This Row],[Coffee Type]],products!B:B,products!G:G)</f>
        <v>0.61814999999999998</v>
      </c>
    </row>
    <row r="865" spans="1:15" x14ac:dyDescent="0.25">
      <c r="A865" t="s">
        <v>1921</v>
      </c>
      <c r="B865" s="6">
        <v>44244</v>
      </c>
      <c r="C865" t="s">
        <v>1922</v>
      </c>
      <c r="D865" t="s">
        <v>67</v>
      </c>
      <c r="E865" t="s">
        <v>6164</v>
      </c>
      <c r="F865">
        <v>3</v>
      </c>
      <c r="G865" t="s">
        <v>6188</v>
      </c>
      <c r="H865">
        <v>2.98</v>
      </c>
      <c r="I865">
        <v>8.9600000000000009</v>
      </c>
      <c r="J865" t="s">
        <v>1948</v>
      </c>
      <c r="K865" t="s">
        <v>1950</v>
      </c>
      <c r="L865" t="s">
        <v>6191</v>
      </c>
      <c r="M865">
        <v>0.2</v>
      </c>
      <c r="N865">
        <v>2021</v>
      </c>
      <c r="O865">
        <f>_xlfn.XLOOKUP(OrderData_1[[#This Row],[Coffee Type]],products!B:B,products!G:G)</f>
        <v>0.34964999999999996</v>
      </c>
    </row>
    <row r="866" spans="1:15" x14ac:dyDescent="0.25">
      <c r="A866" t="s">
        <v>1414</v>
      </c>
      <c r="B866" s="6">
        <v>44479</v>
      </c>
      <c r="C866" t="s">
        <v>1415</v>
      </c>
      <c r="D866" t="s">
        <v>175</v>
      </c>
      <c r="E866" t="s">
        <v>5063</v>
      </c>
      <c r="F866">
        <v>3</v>
      </c>
      <c r="G866" t="s">
        <v>6192</v>
      </c>
      <c r="H866">
        <v>2.98</v>
      </c>
      <c r="I866">
        <v>8.9600000000000009</v>
      </c>
      <c r="J866" t="s">
        <v>1940</v>
      </c>
      <c r="K866" t="s">
        <v>1941</v>
      </c>
      <c r="L866" t="s">
        <v>6190</v>
      </c>
      <c r="M866">
        <v>0.2</v>
      </c>
      <c r="N866">
        <v>2021</v>
      </c>
      <c r="O866">
        <f>_xlfn.XLOOKUP(OrderData_1[[#This Row],[Coffee Type]],products!B:B,products!G:G)</f>
        <v>0.21509999999999996</v>
      </c>
    </row>
    <row r="867" spans="1:15" x14ac:dyDescent="0.25">
      <c r="A867" t="s">
        <v>844</v>
      </c>
      <c r="B867" s="6">
        <v>43683</v>
      </c>
      <c r="C867" t="s">
        <v>845</v>
      </c>
      <c r="D867" t="s">
        <v>175</v>
      </c>
      <c r="E867" t="s">
        <v>3793</v>
      </c>
      <c r="F867">
        <v>3</v>
      </c>
      <c r="G867" t="s">
        <v>6192</v>
      </c>
      <c r="H867">
        <v>2.98</v>
      </c>
      <c r="I867">
        <v>8.9600000000000009</v>
      </c>
      <c r="J867" t="s">
        <v>1940</v>
      </c>
      <c r="K867" t="s">
        <v>1950</v>
      </c>
      <c r="L867" t="s">
        <v>6190</v>
      </c>
      <c r="M867">
        <v>0.2</v>
      </c>
      <c r="N867">
        <v>2019</v>
      </c>
      <c r="O867">
        <f>_xlfn.XLOOKUP(OrderData_1[[#This Row],[Coffee Type]],products!B:B,products!G:G)</f>
        <v>0.21509999999999996</v>
      </c>
    </row>
    <row r="868" spans="1:15" x14ac:dyDescent="0.25">
      <c r="A868" t="s">
        <v>1652</v>
      </c>
      <c r="B868" s="6">
        <v>44460</v>
      </c>
      <c r="C868" t="s">
        <v>1653</v>
      </c>
      <c r="D868" t="s">
        <v>67</v>
      </c>
      <c r="E868" t="s">
        <v>5574</v>
      </c>
      <c r="F868">
        <v>3</v>
      </c>
      <c r="G868" t="s">
        <v>6188</v>
      </c>
      <c r="H868">
        <v>2.98</v>
      </c>
      <c r="I868">
        <v>8.9600000000000009</v>
      </c>
      <c r="J868" t="s">
        <v>1940</v>
      </c>
      <c r="K868" t="s">
        <v>1941</v>
      </c>
      <c r="L868" t="s">
        <v>6191</v>
      </c>
      <c r="M868">
        <v>0.2</v>
      </c>
      <c r="N868">
        <v>2021</v>
      </c>
      <c r="O868">
        <f>_xlfn.XLOOKUP(OrderData_1[[#This Row],[Coffee Type]],products!B:B,products!G:G)</f>
        <v>0.34964999999999996</v>
      </c>
    </row>
    <row r="869" spans="1:15" x14ac:dyDescent="0.25">
      <c r="A869" t="s">
        <v>941</v>
      </c>
      <c r="B869" s="6">
        <v>44171</v>
      </c>
      <c r="C869" t="s">
        <v>942</v>
      </c>
      <c r="D869" t="s">
        <v>67</v>
      </c>
      <c r="E869" t="s">
        <v>4014</v>
      </c>
      <c r="F869">
        <v>3</v>
      </c>
      <c r="G869" t="s">
        <v>6188</v>
      </c>
      <c r="H869">
        <v>2.98</v>
      </c>
      <c r="I869">
        <v>8.9600000000000009</v>
      </c>
      <c r="J869" t="s">
        <v>1940</v>
      </c>
      <c r="K869" t="s">
        <v>1941</v>
      </c>
      <c r="L869" t="s">
        <v>6191</v>
      </c>
      <c r="M869">
        <v>0.2</v>
      </c>
      <c r="N869">
        <v>2020</v>
      </c>
      <c r="O869">
        <f>_xlfn.XLOOKUP(OrderData_1[[#This Row],[Coffee Type]],products!B:B,products!G:G)</f>
        <v>0.34964999999999996</v>
      </c>
    </row>
    <row r="870" spans="1:15" x14ac:dyDescent="0.25">
      <c r="A870" t="s">
        <v>1192</v>
      </c>
      <c r="B870" s="6">
        <v>43660</v>
      </c>
      <c r="C870" t="s">
        <v>1193</v>
      </c>
      <c r="D870" t="s">
        <v>175</v>
      </c>
      <c r="E870" t="s">
        <v>4584</v>
      </c>
      <c r="F870">
        <v>3</v>
      </c>
      <c r="G870" t="s">
        <v>6192</v>
      </c>
      <c r="H870">
        <v>2.98</v>
      </c>
      <c r="I870">
        <v>8.9600000000000009</v>
      </c>
      <c r="J870" t="s">
        <v>1940</v>
      </c>
      <c r="K870" t="s">
        <v>1950</v>
      </c>
      <c r="L870" t="s">
        <v>6190</v>
      </c>
      <c r="M870">
        <v>0.2</v>
      </c>
      <c r="N870">
        <v>2019</v>
      </c>
      <c r="O870">
        <f>_xlfn.XLOOKUP(OrderData_1[[#This Row],[Coffee Type]],products!B:B,products!G:G)</f>
        <v>0.21509999999999996</v>
      </c>
    </row>
    <row r="871" spans="1:15" x14ac:dyDescent="0.25">
      <c r="A871" t="s">
        <v>1886</v>
      </c>
      <c r="B871" s="6">
        <v>44538</v>
      </c>
      <c r="C871" t="s">
        <v>1887</v>
      </c>
      <c r="D871" t="s">
        <v>67</v>
      </c>
      <c r="E871" t="s">
        <v>6085</v>
      </c>
      <c r="F871">
        <v>3</v>
      </c>
      <c r="G871" t="s">
        <v>6188</v>
      </c>
      <c r="H871">
        <v>2.98</v>
      </c>
      <c r="I871">
        <v>8.9600000000000009</v>
      </c>
      <c r="J871" t="s">
        <v>1948</v>
      </c>
      <c r="K871" t="s">
        <v>1941</v>
      </c>
      <c r="L871" t="s">
        <v>6191</v>
      </c>
      <c r="M871">
        <v>0.2</v>
      </c>
      <c r="N871">
        <v>2021</v>
      </c>
      <c r="O871">
        <f>_xlfn.XLOOKUP(OrderData_1[[#This Row],[Coffee Type]],products!B:B,products!G:G)</f>
        <v>0.34964999999999996</v>
      </c>
    </row>
    <row r="872" spans="1:15" x14ac:dyDescent="0.25">
      <c r="A872" t="s">
        <v>1860</v>
      </c>
      <c r="B872" s="6">
        <v>44664</v>
      </c>
      <c r="C872" t="s">
        <v>1861</v>
      </c>
      <c r="D872" t="s">
        <v>192</v>
      </c>
      <c r="E872" t="s">
        <v>6033</v>
      </c>
      <c r="F872">
        <v>1</v>
      </c>
      <c r="G872" t="s">
        <v>6192</v>
      </c>
      <c r="H872">
        <v>8.9499999999999993</v>
      </c>
      <c r="I872">
        <v>8.9499999999999993</v>
      </c>
      <c r="J872" t="s">
        <v>1948</v>
      </c>
      <c r="K872" t="s">
        <v>1941</v>
      </c>
      <c r="L872" t="s">
        <v>6191</v>
      </c>
      <c r="M872">
        <v>1</v>
      </c>
      <c r="N872">
        <v>2022</v>
      </c>
      <c r="O872">
        <f>_xlfn.XLOOKUP(OrderData_1[[#This Row],[Coffee Type]],products!B:B,products!G:G)</f>
        <v>0.21509999999999996</v>
      </c>
    </row>
    <row r="873" spans="1:15" x14ac:dyDescent="0.25">
      <c r="A873" t="s">
        <v>1486</v>
      </c>
      <c r="B873" s="6">
        <v>43672</v>
      </c>
      <c r="C873" t="s">
        <v>1487</v>
      </c>
      <c r="D873" t="s">
        <v>192</v>
      </c>
      <c r="E873" t="s">
        <v>5215</v>
      </c>
      <c r="F873">
        <v>1</v>
      </c>
      <c r="G873" t="s">
        <v>6192</v>
      </c>
      <c r="H873">
        <v>8.9499999999999993</v>
      </c>
      <c r="I873">
        <v>8.9499999999999993</v>
      </c>
      <c r="J873" t="s">
        <v>1940</v>
      </c>
      <c r="K873" t="s">
        <v>1950</v>
      </c>
      <c r="L873" t="s">
        <v>6191</v>
      </c>
      <c r="M873">
        <v>1</v>
      </c>
      <c r="N873">
        <v>2019</v>
      </c>
      <c r="O873">
        <f>_xlfn.XLOOKUP(OrderData_1[[#This Row],[Coffee Type]],products!B:B,products!G:G)</f>
        <v>0.21509999999999996</v>
      </c>
    </row>
    <row r="874" spans="1:15" x14ac:dyDescent="0.25">
      <c r="A874" t="s">
        <v>1805</v>
      </c>
      <c r="B874" s="6">
        <v>44165</v>
      </c>
      <c r="C874" t="s">
        <v>1806</v>
      </c>
      <c r="D874" t="s">
        <v>267</v>
      </c>
      <c r="E874" t="s">
        <v>5898</v>
      </c>
      <c r="F874">
        <v>2</v>
      </c>
      <c r="G874" t="s">
        <v>6194</v>
      </c>
      <c r="H874">
        <v>4.46</v>
      </c>
      <c r="I874">
        <v>8.91</v>
      </c>
      <c r="J874" t="s">
        <v>1940</v>
      </c>
      <c r="K874" t="s">
        <v>1941</v>
      </c>
      <c r="L874" t="s">
        <v>6189</v>
      </c>
      <c r="M874">
        <v>0.2</v>
      </c>
      <c r="N874">
        <v>2020</v>
      </c>
      <c r="O874">
        <f>_xlfn.XLOOKUP(OrderData_1[[#This Row],[Coffee Type]],products!B:B,products!G:G)</f>
        <v>0.49004999999999999</v>
      </c>
    </row>
    <row r="875" spans="1:15" x14ac:dyDescent="0.25">
      <c r="A875" t="s">
        <v>1591</v>
      </c>
      <c r="B875" s="6">
        <v>43573</v>
      </c>
      <c r="C875" t="s">
        <v>1592</v>
      </c>
      <c r="D875" t="s">
        <v>267</v>
      </c>
      <c r="E875" t="s">
        <v>5441</v>
      </c>
      <c r="F875">
        <v>2</v>
      </c>
      <c r="G875" t="s">
        <v>6194</v>
      </c>
      <c r="H875">
        <v>4.46</v>
      </c>
      <c r="I875">
        <v>8.91</v>
      </c>
      <c r="J875" t="s">
        <v>1940</v>
      </c>
      <c r="K875" t="s">
        <v>1950</v>
      </c>
      <c r="L875" t="s">
        <v>6189</v>
      </c>
      <c r="M875">
        <v>0.2</v>
      </c>
      <c r="N875">
        <v>2019</v>
      </c>
      <c r="O875">
        <f>_xlfn.XLOOKUP(OrderData_1[[#This Row],[Coffee Type]],products!B:B,products!G:G)</f>
        <v>0.49004999999999999</v>
      </c>
    </row>
    <row r="876" spans="1:15" x14ac:dyDescent="0.25">
      <c r="A876" t="s">
        <v>1436</v>
      </c>
      <c r="B876" s="6">
        <v>44312</v>
      </c>
      <c r="C876" t="s">
        <v>1437</v>
      </c>
      <c r="D876" t="s">
        <v>267</v>
      </c>
      <c r="E876" t="s">
        <v>5107</v>
      </c>
      <c r="F876">
        <v>2</v>
      </c>
      <c r="G876" t="s">
        <v>6194</v>
      </c>
      <c r="H876">
        <v>4.46</v>
      </c>
      <c r="I876">
        <v>8.91</v>
      </c>
      <c r="J876" t="s">
        <v>1940</v>
      </c>
      <c r="K876" t="s">
        <v>1950</v>
      </c>
      <c r="L876" t="s">
        <v>6189</v>
      </c>
      <c r="M876">
        <v>0.2</v>
      </c>
      <c r="N876">
        <v>2021</v>
      </c>
      <c r="O876">
        <f>_xlfn.XLOOKUP(OrderData_1[[#This Row],[Coffee Type]],products!B:B,products!G:G)</f>
        <v>0.49004999999999999</v>
      </c>
    </row>
    <row r="877" spans="1:15" x14ac:dyDescent="0.25">
      <c r="A877" t="s">
        <v>755</v>
      </c>
      <c r="B877" s="6">
        <v>43500</v>
      </c>
      <c r="C877" t="s">
        <v>756</v>
      </c>
      <c r="D877" t="s">
        <v>189</v>
      </c>
      <c r="E877" t="s">
        <v>3598</v>
      </c>
      <c r="F877">
        <v>1</v>
      </c>
      <c r="G877" t="s">
        <v>6194</v>
      </c>
      <c r="H877">
        <v>8.91</v>
      </c>
      <c r="I877">
        <v>8.91</v>
      </c>
      <c r="J877" t="s">
        <v>1940</v>
      </c>
      <c r="K877" t="s">
        <v>1941</v>
      </c>
      <c r="L877" t="s">
        <v>6189</v>
      </c>
      <c r="M877">
        <v>0.5</v>
      </c>
      <c r="N877">
        <v>2019</v>
      </c>
      <c r="O877">
        <f>_xlfn.XLOOKUP(OrderData_1[[#This Row],[Coffee Type]],products!B:B,products!G:G)</f>
        <v>0.49004999999999999</v>
      </c>
    </row>
    <row r="878" spans="1:15" x14ac:dyDescent="0.25">
      <c r="A878" t="s">
        <v>1630</v>
      </c>
      <c r="B878" s="6">
        <v>44270</v>
      </c>
      <c r="C878" t="s">
        <v>1631</v>
      </c>
      <c r="D878" t="s">
        <v>189</v>
      </c>
      <c r="E878" t="s">
        <v>5527</v>
      </c>
      <c r="F878">
        <v>1</v>
      </c>
      <c r="G878" t="s">
        <v>6194</v>
      </c>
      <c r="H878">
        <v>8.91</v>
      </c>
      <c r="I878">
        <v>8.91</v>
      </c>
      <c r="J878" t="s">
        <v>1940</v>
      </c>
      <c r="K878" t="s">
        <v>1941</v>
      </c>
      <c r="L878" t="s">
        <v>6189</v>
      </c>
      <c r="M878">
        <v>0.5</v>
      </c>
      <c r="N878">
        <v>2021</v>
      </c>
      <c r="O878">
        <f>_xlfn.XLOOKUP(OrderData_1[[#This Row],[Coffee Type]],products!B:B,products!G:G)</f>
        <v>0.49004999999999999</v>
      </c>
    </row>
    <row r="879" spans="1:15" x14ac:dyDescent="0.25">
      <c r="A879" t="s">
        <v>852</v>
      </c>
      <c r="B879" s="6">
        <v>44739</v>
      </c>
      <c r="C879" t="s">
        <v>853</v>
      </c>
      <c r="D879" t="s">
        <v>91</v>
      </c>
      <c r="E879" t="s">
        <v>3805</v>
      </c>
      <c r="F879">
        <v>1</v>
      </c>
      <c r="G879" t="s">
        <v>6193</v>
      </c>
      <c r="H879">
        <v>8.73</v>
      </c>
      <c r="I879">
        <v>8.73</v>
      </c>
      <c r="J879" t="s">
        <v>1940</v>
      </c>
      <c r="K879" t="s">
        <v>1941</v>
      </c>
      <c r="L879" t="s">
        <v>6190</v>
      </c>
      <c r="M879">
        <v>0.5</v>
      </c>
      <c r="N879">
        <v>2022</v>
      </c>
      <c r="O879">
        <f>_xlfn.XLOOKUP(OrderData_1[[#This Row],[Coffee Type]],products!B:B,products!G:G)</f>
        <v>0.61814999999999998</v>
      </c>
    </row>
    <row r="880" spans="1:15" x14ac:dyDescent="0.25">
      <c r="A880" t="s">
        <v>902</v>
      </c>
      <c r="B880" s="6">
        <v>43816</v>
      </c>
      <c r="C880" t="s">
        <v>903</v>
      </c>
      <c r="D880" t="s">
        <v>91</v>
      </c>
      <c r="E880" t="s">
        <v>3922</v>
      </c>
      <c r="F880">
        <v>1</v>
      </c>
      <c r="G880" t="s">
        <v>6193</v>
      </c>
      <c r="H880">
        <v>8.73</v>
      </c>
      <c r="I880">
        <v>8.73</v>
      </c>
      <c r="J880" t="s">
        <v>2115</v>
      </c>
      <c r="K880" t="s">
        <v>1941</v>
      </c>
      <c r="L880" t="s">
        <v>6190</v>
      </c>
      <c r="M880">
        <v>0.5</v>
      </c>
      <c r="N880">
        <v>2019</v>
      </c>
      <c r="O880">
        <f>_xlfn.XLOOKUP(OrderData_1[[#This Row],[Coffee Type]],products!B:B,products!G:G)</f>
        <v>0.61814999999999998</v>
      </c>
    </row>
    <row r="881" spans="1:15" x14ac:dyDescent="0.25">
      <c r="A881" t="s">
        <v>816</v>
      </c>
      <c r="B881" s="6">
        <v>43591</v>
      </c>
      <c r="C881" t="s">
        <v>817</v>
      </c>
      <c r="D881" t="s">
        <v>90</v>
      </c>
      <c r="E881" t="s">
        <v>3732</v>
      </c>
      <c r="F881">
        <v>2</v>
      </c>
      <c r="G881" t="s">
        <v>6193</v>
      </c>
      <c r="H881">
        <v>4.3600000000000003</v>
      </c>
      <c r="I881">
        <v>8.73</v>
      </c>
      <c r="J881" t="s">
        <v>1940</v>
      </c>
      <c r="K881" t="s">
        <v>1941</v>
      </c>
      <c r="L881" t="s">
        <v>6190</v>
      </c>
      <c r="M881">
        <v>0.2</v>
      </c>
      <c r="N881">
        <v>2019</v>
      </c>
      <c r="O881">
        <f>_xlfn.XLOOKUP(OrderData_1[[#This Row],[Coffee Type]],products!B:B,products!G:G)</f>
        <v>0.61814999999999998</v>
      </c>
    </row>
    <row r="882" spans="1:15" x14ac:dyDescent="0.25">
      <c r="A882" t="s">
        <v>959</v>
      </c>
      <c r="B882" s="6">
        <v>44767</v>
      </c>
      <c r="C882" t="s">
        <v>960</v>
      </c>
      <c r="D882" t="s">
        <v>90</v>
      </c>
      <c r="E882" t="s">
        <v>4052</v>
      </c>
      <c r="F882">
        <v>2</v>
      </c>
      <c r="G882" t="s">
        <v>6193</v>
      </c>
      <c r="H882">
        <v>4.3600000000000003</v>
      </c>
      <c r="I882">
        <v>8.73</v>
      </c>
      <c r="J882" t="s">
        <v>1940</v>
      </c>
      <c r="K882" t="s">
        <v>1950</v>
      </c>
      <c r="L882" t="s">
        <v>6190</v>
      </c>
      <c r="M882">
        <v>0.2</v>
      </c>
      <c r="N882">
        <v>2022</v>
      </c>
      <c r="O882">
        <f>_xlfn.XLOOKUP(OrderData_1[[#This Row],[Coffee Type]],products!B:B,products!G:G)</f>
        <v>0.61814999999999998</v>
      </c>
    </row>
    <row r="883" spans="1:15" x14ac:dyDescent="0.25">
      <c r="A883" t="s">
        <v>751</v>
      </c>
      <c r="B883" s="6">
        <v>44393</v>
      </c>
      <c r="C883" t="s">
        <v>752</v>
      </c>
      <c r="D883" t="s">
        <v>90</v>
      </c>
      <c r="E883" t="s">
        <v>3592</v>
      </c>
      <c r="F883">
        <v>2</v>
      </c>
      <c r="G883" t="s">
        <v>6193</v>
      </c>
      <c r="H883">
        <v>4.3600000000000003</v>
      </c>
      <c r="I883">
        <v>8.73</v>
      </c>
      <c r="J883" t="s">
        <v>1940</v>
      </c>
      <c r="K883" t="s">
        <v>1941</v>
      </c>
      <c r="L883" t="s">
        <v>6190</v>
      </c>
      <c r="M883">
        <v>0.2</v>
      </c>
      <c r="N883">
        <v>2021</v>
      </c>
      <c r="O883">
        <f>_xlfn.XLOOKUP(OrderData_1[[#This Row],[Coffee Type]],products!B:B,products!G:G)</f>
        <v>0.61814999999999998</v>
      </c>
    </row>
    <row r="884" spans="1:15" x14ac:dyDescent="0.25">
      <c r="A884" t="s">
        <v>486</v>
      </c>
      <c r="B884" s="6">
        <v>44282</v>
      </c>
      <c r="C884" t="s">
        <v>487</v>
      </c>
      <c r="D884" t="s">
        <v>90</v>
      </c>
      <c r="E884" t="s">
        <v>2999</v>
      </c>
      <c r="F884">
        <v>2</v>
      </c>
      <c r="G884" t="s">
        <v>6193</v>
      </c>
      <c r="H884">
        <v>4.3600000000000003</v>
      </c>
      <c r="I884">
        <v>8.73</v>
      </c>
      <c r="J884" t="s">
        <v>1940</v>
      </c>
      <c r="K884" t="s">
        <v>1950</v>
      </c>
      <c r="L884" t="s">
        <v>6190</v>
      </c>
      <c r="M884">
        <v>0.2</v>
      </c>
      <c r="N884">
        <v>2021</v>
      </c>
      <c r="O884">
        <f>_xlfn.XLOOKUP(OrderData_1[[#This Row],[Coffee Type]],products!B:B,products!G:G)</f>
        <v>0.61814999999999998</v>
      </c>
    </row>
    <row r="885" spans="1:15" x14ac:dyDescent="0.25">
      <c r="A885" t="s">
        <v>99</v>
      </c>
      <c r="B885" s="6">
        <v>44233</v>
      </c>
      <c r="C885" t="s">
        <v>100</v>
      </c>
      <c r="D885" t="s">
        <v>90</v>
      </c>
      <c r="E885" t="s">
        <v>2122</v>
      </c>
      <c r="F885">
        <v>2</v>
      </c>
      <c r="G885" t="s">
        <v>6193</v>
      </c>
      <c r="H885">
        <v>4.3600000000000003</v>
      </c>
      <c r="I885">
        <v>8.73</v>
      </c>
      <c r="J885" t="s">
        <v>1940</v>
      </c>
      <c r="K885" t="s">
        <v>1950</v>
      </c>
      <c r="L885" t="s">
        <v>6190</v>
      </c>
      <c r="M885">
        <v>0.2</v>
      </c>
      <c r="N885">
        <v>2021</v>
      </c>
      <c r="O885">
        <f>_xlfn.XLOOKUP(OrderData_1[[#This Row],[Coffee Type]],products!B:B,products!G:G)</f>
        <v>0.61814999999999998</v>
      </c>
    </row>
    <row r="886" spans="1:15" x14ac:dyDescent="0.25">
      <c r="A886" t="s">
        <v>1668</v>
      </c>
      <c r="B886" s="6">
        <v>44031</v>
      </c>
      <c r="C886" t="s">
        <v>1613</v>
      </c>
      <c r="D886" t="s">
        <v>90</v>
      </c>
      <c r="E886" t="s">
        <v>5510</v>
      </c>
      <c r="F886">
        <v>2</v>
      </c>
      <c r="G886" t="s">
        <v>6193</v>
      </c>
      <c r="H886">
        <v>4.3600000000000003</v>
      </c>
      <c r="I886">
        <v>8.73</v>
      </c>
      <c r="J886" t="s">
        <v>1940</v>
      </c>
      <c r="K886" t="s">
        <v>1941</v>
      </c>
      <c r="L886" t="s">
        <v>6190</v>
      </c>
      <c r="M886">
        <v>0.2</v>
      </c>
      <c r="N886">
        <v>2020</v>
      </c>
      <c r="O886">
        <f>_xlfn.XLOOKUP(OrderData_1[[#This Row],[Coffee Type]],products!B:B,products!G:G)</f>
        <v>0.61814999999999998</v>
      </c>
    </row>
    <row r="887" spans="1:15" x14ac:dyDescent="0.25">
      <c r="A887" t="s">
        <v>1104</v>
      </c>
      <c r="B887" s="6">
        <v>44523</v>
      </c>
      <c r="C887" t="s">
        <v>1105</v>
      </c>
      <c r="D887" t="s">
        <v>90</v>
      </c>
      <c r="E887" t="s">
        <v>4393</v>
      </c>
      <c r="F887">
        <v>2</v>
      </c>
      <c r="G887" t="s">
        <v>6193</v>
      </c>
      <c r="H887">
        <v>4.3600000000000003</v>
      </c>
      <c r="I887">
        <v>8.73</v>
      </c>
      <c r="J887" t="s">
        <v>1940</v>
      </c>
      <c r="K887" t="s">
        <v>1941</v>
      </c>
      <c r="L887" t="s">
        <v>6190</v>
      </c>
      <c r="M887">
        <v>0.2</v>
      </c>
      <c r="N887">
        <v>2021</v>
      </c>
      <c r="O887">
        <f>_xlfn.XLOOKUP(OrderData_1[[#This Row],[Coffee Type]],products!B:B,products!G:G)</f>
        <v>0.61814999999999998</v>
      </c>
    </row>
    <row r="888" spans="1:15" x14ac:dyDescent="0.25">
      <c r="A888" t="s">
        <v>490</v>
      </c>
      <c r="B888" s="6">
        <v>43628</v>
      </c>
      <c r="C888" t="s">
        <v>491</v>
      </c>
      <c r="D888" t="s">
        <v>90</v>
      </c>
      <c r="E888" t="s">
        <v>3008</v>
      </c>
      <c r="F888">
        <v>2</v>
      </c>
      <c r="G888" t="s">
        <v>6193</v>
      </c>
      <c r="H888">
        <v>4.3600000000000003</v>
      </c>
      <c r="I888">
        <v>8.73</v>
      </c>
      <c r="J888" t="s">
        <v>1940</v>
      </c>
      <c r="K888" t="s">
        <v>1941</v>
      </c>
      <c r="L888" t="s">
        <v>6190</v>
      </c>
      <c r="M888">
        <v>0.2</v>
      </c>
      <c r="N888">
        <v>2019</v>
      </c>
      <c r="O888">
        <f>_xlfn.XLOOKUP(OrderData_1[[#This Row],[Coffee Type]],products!B:B,products!G:G)</f>
        <v>0.61814999999999998</v>
      </c>
    </row>
    <row r="889" spans="1:15" x14ac:dyDescent="0.25">
      <c r="A889" t="s">
        <v>1453</v>
      </c>
      <c r="B889" s="6">
        <v>43566</v>
      </c>
      <c r="C889" t="s">
        <v>1454</v>
      </c>
      <c r="D889" t="s">
        <v>90</v>
      </c>
      <c r="E889" t="s">
        <v>5142</v>
      </c>
      <c r="F889">
        <v>2</v>
      </c>
      <c r="G889" t="s">
        <v>6193</v>
      </c>
      <c r="H889">
        <v>4.3600000000000003</v>
      </c>
      <c r="I889">
        <v>8.73</v>
      </c>
      <c r="J889" t="s">
        <v>1940</v>
      </c>
      <c r="K889" t="s">
        <v>1950</v>
      </c>
      <c r="L889" t="s">
        <v>6190</v>
      </c>
      <c r="M889">
        <v>0.2</v>
      </c>
      <c r="N889">
        <v>2019</v>
      </c>
      <c r="O889">
        <f>_xlfn.XLOOKUP(OrderData_1[[#This Row],[Coffee Type]],products!B:B,products!G:G)</f>
        <v>0.61814999999999998</v>
      </c>
    </row>
    <row r="890" spans="1:15" x14ac:dyDescent="0.25">
      <c r="A890" t="s">
        <v>1512</v>
      </c>
      <c r="B890" s="6">
        <v>44488</v>
      </c>
      <c r="C890" t="s">
        <v>1513</v>
      </c>
      <c r="D890" t="s">
        <v>90</v>
      </c>
      <c r="E890" t="s">
        <v>5274</v>
      </c>
      <c r="F890">
        <v>2</v>
      </c>
      <c r="G890" t="s">
        <v>6193</v>
      </c>
      <c r="H890">
        <v>4.3600000000000003</v>
      </c>
      <c r="I890">
        <v>8.73</v>
      </c>
      <c r="J890" t="s">
        <v>1948</v>
      </c>
      <c r="K890" t="s">
        <v>1950</v>
      </c>
      <c r="L890" t="s">
        <v>6190</v>
      </c>
      <c r="M890">
        <v>0.2</v>
      </c>
      <c r="N890">
        <v>2021</v>
      </c>
      <c r="O890">
        <f>_xlfn.XLOOKUP(OrderData_1[[#This Row],[Coffee Type]],products!B:B,products!G:G)</f>
        <v>0.61814999999999998</v>
      </c>
    </row>
    <row r="891" spans="1:15" x14ac:dyDescent="0.25">
      <c r="A891" t="s">
        <v>1644</v>
      </c>
      <c r="B891" s="6">
        <v>44387</v>
      </c>
      <c r="C891" t="s">
        <v>1645</v>
      </c>
      <c r="D891" t="s">
        <v>77</v>
      </c>
      <c r="E891" t="s">
        <v>5560</v>
      </c>
      <c r="F891">
        <v>2</v>
      </c>
      <c r="G891" t="s">
        <v>6194</v>
      </c>
      <c r="H891">
        <v>4.12</v>
      </c>
      <c r="I891">
        <v>8.25</v>
      </c>
      <c r="J891" t="s">
        <v>1940</v>
      </c>
      <c r="K891" t="s">
        <v>1941</v>
      </c>
      <c r="L891" t="s">
        <v>6190</v>
      </c>
      <c r="M891">
        <v>0.2</v>
      </c>
      <c r="N891">
        <v>2021</v>
      </c>
      <c r="O891">
        <f>_xlfn.XLOOKUP(OrderData_1[[#This Row],[Coffee Type]],products!B:B,products!G:G)</f>
        <v>0.49004999999999999</v>
      </c>
    </row>
    <row r="892" spans="1:15" x14ac:dyDescent="0.25">
      <c r="A892" t="s">
        <v>1643</v>
      </c>
      <c r="B892" s="6">
        <v>44502</v>
      </c>
      <c r="C892" t="s">
        <v>1613</v>
      </c>
      <c r="D892" t="s">
        <v>77</v>
      </c>
      <c r="E892" t="s">
        <v>5510</v>
      </c>
      <c r="F892">
        <v>2</v>
      </c>
      <c r="G892" t="s">
        <v>6194</v>
      </c>
      <c r="H892">
        <v>4.12</v>
      </c>
      <c r="I892">
        <v>8.25</v>
      </c>
      <c r="J892" t="s">
        <v>1940</v>
      </c>
      <c r="K892" t="s">
        <v>1941</v>
      </c>
      <c r="L892" t="s">
        <v>6190</v>
      </c>
      <c r="M892">
        <v>0.2</v>
      </c>
      <c r="N892">
        <v>2021</v>
      </c>
      <c r="O892">
        <f>_xlfn.XLOOKUP(OrderData_1[[#This Row],[Coffee Type]],products!B:B,products!G:G)</f>
        <v>0.49004999999999999</v>
      </c>
    </row>
    <row r="893" spans="1:15" x14ac:dyDescent="0.25">
      <c r="A893" t="s">
        <v>880</v>
      </c>
      <c r="B893" s="6">
        <v>44528</v>
      </c>
      <c r="C893" t="s">
        <v>881</v>
      </c>
      <c r="D893" t="s">
        <v>16</v>
      </c>
      <c r="E893" t="s">
        <v>3874</v>
      </c>
      <c r="F893">
        <v>1</v>
      </c>
      <c r="G893" t="s">
        <v>6194</v>
      </c>
      <c r="H893">
        <v>8.25</v>
      </c>
      <c r="I893">
        <v>8.25</v>
      </c>
      <c r="J893" t="s">
        <v>1940</v>
      </c>
      <c r="K893" t="s">
        <v>1950</v>
      </c>
      <c r="L893" t="s">
        <v>6190</v>
      </c>
      <c r="M893">
        <v>0.5</v>
      </c>
      <c r="N893">
        <v>2021</v>
      </c>
      <c r="O893">
        <f>_xlfn.XLOOKUP(OrderData_1[[#This Row],[Coffee Type]],products!B:B,products!G:G)</f>
        <v>0.49004999999999999</v>
      </c>
    </row>
    <row r="894" spans="1:15" x14ac:dyDescent="0.25">
      <c r="A894" t="s">
        <v>1338</v>
      </c>
      <c r="B894" s="6">
        <v>43827</v>
      </c>
      <c r="C894" t="s">
        <v>1339</v>
      </c>
      <c r="D894" t="s">
        <v>77</v>
      </c>
      <c r="E894" t="s">
        <v>4910</v>
      </c>
      <c r="F894">
        <v>2</v>
      </c>
      <c r="G894" t="s">
        <v>6194</v>
      </c>
      <c r="H894">
        <v>4.12</v>
      </c>
      <c r="I894">
        <v>8.25</v>
      </c>
      <c r="J894" t="s">
        <v>1940</v>
      </c>
      <c r="K894" t="s">
        <v>1941</v>
      </c>
      <c r="L894" t="s">
        <v>6190</v>
      </c>
      <c r="M894">
        <v>0.2</v>
      </c>
      <c r="N894">
        <v>2019</v>
      </c>
      <c r="O894">
        <f>_xlfn.XLOOKUP(OrderData_1[[#This Row],[Coffee Type]],products!B:B,products!G:G)</f>
        <v>0.49004999999999999</v>
      </c>
    </row>
    <row r="895" spans="1:15" x14ac:dyDescent="0.25">
      <c r="A895" t="s">
        <v>603</v>
      </c>
      <c r="B895" s="6">
        <v>44279</v>
      </c>
      <c r="C895" t="s">
        <v>604</v>
      </c>
      <c r="D895" t="s">
        <v>16</v>
      </c>
      <c r="E895" t="s">
        <v>3258</v>
      </c>
      <c r="F895">
        <v>1</v>
      </c>
      <c r="G895" t="s">
        <v>6194</v>
      </c>
      <c r="H895">
        <v>8.25</v>
      </c>
      <c r="I895">
        <v>8.25</v>
      </c>
      <c r="J895" t="s">
        <v>1948</v>
      </c>
      <c r="K895" t="s">
        <v>1941</v>
      </c>
      <c r="L895" t="s">
        <v>6190</v>
      </c>
      <c r="M895">
        <v>0.5</v>
      </c>
      <c r="N895">
        <v>2021</v>
      </c>
      <c r="O895">
        <f>_xlfn.XLOOKUP(OrderData_1[[#This Row],[Coffee Type]],products!B:B,products!G:G)</f>
        <v>0.49004999999999999</v>
      </c>
    </row>
    <row r="896" spans="1:15" x14ac:dyDescent="0.25">
      <c r="A896" t="s">
        <v>664</v>
      </c>
      <c r="B896" s="6">
        <v>43676</v>
      </c>
      <c r="C896" t="s">
        <v>665</v>
      </c>
      <c r="D896" t="s">
        <v>77</v>
      </c>
      <c r="E896" t="s">
        <v>3388</v>
      </c>
      <c r="F896">
        <v>2</v>
      </c>
      <c r="G896" t="s">
        <v>6194</v>
      </c>
      <c r="H896">
        <v>4.12</v>
      </c>
      <c r="I896">
        <v>8.25</v>
      </c>
      <c r="J896" t="s">
        <v>1940</v>
      </c>
      <c r="K896" t="s">
        <v>1941</v>
      </c>
      <c r="L896" t="s">
        <v>6190</v>
      </c>
      <c r="M896">
        <v>0.2</v>
      </c>
      <c r="N896">
        <v>2019</v>
      </c>
      <c r="O896">
        <f>_xlfn.XLOOKUP(OrderData_1[[#This Row],[Coffee Type]],products!B:B,products!G:G)</f>
        <v>0.49004999999999999</v>
      </c>
    </row>
    <row r="897" spans="1:15" x14ac:dyDescent="0.25">
      <c r="A897" t="s">
        <v>404</v>
      </c>
      <c r="B897" s="6">
        <v>44512</v>
      </c>
      <c r="C897" t="s">
        <v>405</v>
      </c>
      <c r="D897" t="s">
        <v>77</v>
      </c>
      <c r="E897" t="s">
        <v>2786</v>
      </c>
      <c r="F897">
        <v>2</v>
      </c>
      <c r="G897" t="s">
        <v>6194</v>
      </c>
      <c r="H897">
        <v>4.12</v>
      </c>
      <c r="I897">
        <v>8.25</v>
      </c>
      <c r="J897" t="s">
        <v>1940</v>
      </c>
      <c r="K897" t="s">
        <v>1950</v>
      </c>
      <c r="L897" t="s">
        <v>6190</v>
      </c>
      <c r="M897">
        <v>0.2</v>
      </c>
      <c r="N897">
        <v>2021</v>
      </c>
      <c r="O897">
        <f>_xlfn.XLOOKUP(OrderData_1[[#This Row],[Coffee Type]],products!B:B,products!G:G)</f>
        <v>0.49004999999999999</v>
      </c>
    </row>
    <row r="898" spans="1:15" x14ac:dyDescent="0.25">
      <c r="A898" t="s">
        <v>1262</v>
      </c>
      <c r="B898" s="6">
        <v>43880</v>
      </c>
      <c r="C898" t="s">
        <v>1263</v>
      </c>
      <c r="D898" t="s">
        <v>77</v>
      </c>
      <c r="E898" t="s">
        <v>4743</v>
      </c>
      <c r="F898">
        <v>2</v>
      </c>
      <c r="G898" t="s">
        <v>6194</v>
      </c>
      <c r="H898">
        <v>4.12</v>
      </c>
      <c r="I898">
        <v>8.25</v>
      </c>
      <c r="J898" t="s">
        <v>2115</v>
      </c>
      <c r="K898" t="s">
        <v>1941</v>
      </c>
      <c r="L898" t="s">
        <v>6190</v>
      </c>
      <c r="M898">
        <v>0.2</v>
      </c>
      <c r="N898">
        <v>2020</v>
      </c>
      <c r="O898">
        <f>_xlfn.XLOOKUP(OrderData_1[[#This Row],[Coffee Type]],products!B:B,products!G:G)</f>
        <v>0.49004999999999999</v>
      </c>
    </row>
    <row r="899" spans="1:15" x14ac:dyDescent="0.25">
      <c r="A899" t="s">
        <v>1876</v>
      </c>
      <c r="B899" s="6">
        <v>43729</v>
      </c>
      <c r="C899" t="s">
        <v>1877</v>
      </c>
      <c r="D899" t="s">
        <v>16</v>
      </c>
      <c r="E899" t="s">
        <v>6067</v>
      </c>
      <c r="F899">
        <v>1</v>
      </c>
      <c r="G899" t="s">
        <v>6194</v>
      </c>
      <c r="H899">
        <v>8.25</v>
      </c>
      <c r="I899">
        <v>8.25</v>
      </c>
      <c r="J899" t="s">
        <v>1940</v>
      </c>
      <c r="K899" t="s">
        <v>1950</v>
      </c>
      <c r="L899" t="s">
        <v>6190</v>
      </c>
      <c r="M899">
        <v>0.5</v>
      </c>
      <c r="N899">
        <v>2019</v>
      </c>
      <c r="O899">
        <f>_xlfn.XLOOKUP(OrderData_1[[#This Row],[Coffee Type]],products!B:B,products!G:G)</f>
        <v>0.49004999999999999</v>
      </c>
    </row>
    <row r="900" spans="1:15" x14ac:dyDescent="0.25">
      <c r="A900" t="s">
        <v>771</v>
      </c>
      <c r="B900" s="6">
        <v>43532</v>
      </c>
      <c r="C900" t="s">
        <v>772</v>
      </c>
      <c r="D900" t="s">
        <v>114</v>
      </c>
      <c r="E900" t="s">
        <v>3631</v>
      </c>
      <c r="F900">
        <v>3</v>
      </c>
      <c r="G900" t="s">
        <v>6192</v>
      </c>
      <c r="H900">
        <v>2.68</v>
      </c>
      <c r="I900">
        <v>8.06</v>
      </c>
      <c r="J900" t="s">
        <v>1948</v>
      </c>
      <c r="K900" t="s">
        <v>1950</v>
      </c>
      <c r="L900" t="s">
        <v>6191</v>
      </c>
      <c r="M900">
        <v>0.2</v>
      </c>
      <c r="N900">
        <v>2019</v>
      </c>
      <c r="O900">
        <f>_xlfn.XLOOKUP(OrderData_1[[#This Row],[Coffee Type]],products!B:B,products!G:G)</f>
        <v>0.21509999999999996</v>
      </c>
    </row>
    <row r="901" spans="1:15" x14ac:dyDescent="0.25">
      <c r="A901" t="s">
        <v>1002</v>
      </c>
      <c r="B901" s="6">
        <v>44003</v>
      </c>
      <c r="C901" t="s">
        <v>1003</v>
      </c>
      <c r="D901" t="s">
        <v>114</v>
      </c>
      <c r="E901" t="s">
        <v>4154</v>
      </c>
      <c r="F901">
        <v>3</v>
      </c>
      <c r="G901" t="s">
        <v>6192</v>
      </c>
      <c r="H901">
        <v>2.68</v>
      </c>
      <c r="I901">
        <v>8.06</v>
      </c>
      <c r="J901" t="s">
        <v>1948</v>
      </c>
      <c r="K901" t="s">
        <v>1941</v>
      </c>
      <c r="L901" t="s">
        <v>6191</v>
      </c>
      <c r="M901">
        <v>0.2</v>
      </c>
      <c r="N901">
        <v>2020</v>
      </c>
      <c r="O901">
        <f>_xlfn.XLOOKUP(OrderData_1[[#This Row],[Coffee Type]],products!B:B,products!G:G)</f>
        <v>0.21509999999999996</v>
      </c>
    </row>
    <row r="902" spans="1:15" x14ac:dyDescent="0.25">
      <c r="A902" t="s">
        <v>112</v>
      </c>
      <c r="B902" s="6">
        <v>43607</v>
      </c>
      <c r="C902" t="s">
        <v>113</v>
      </c>
      <c r="D902" t="s">
        <v>114</v>
      </c>
      <c r="E902" t="s">
        <v>2149</v>
      </c>
      <c r="F902">
        <v>3</v>
      </c>
      <c r="G902" t="s">
        <v>6192</v>
      </c>
      <c r="H902">
        <v>2.68</v>
      </c>
      <c r="I902">
        <v>8.06</v>
      </c>
      <c r="J902" t="s">
        <v>1940</v>
      </c>
      <c r="K902" t="s">
        <v>1941</v>
      </c>
      <c r="L902" t="s">
        <v>6191</v>
      </c>
      <c r="M902">
        <v>0.2</v>
      </c>
      <c r="N902">
        <v>2019</v>
      </c>
      <c r="O902">
        <f>_xlfn.XLOOKUP(OrderData_1[[#This Row],[Coffee Type]],products!B:B,products!G:G)</f>
        <v>0.21509999999999996</v>
      </c>
    </row>
    <row r="903" spans="1:15" x14ac:dyDescent="0.25">
      <c r="A903" t="s">
        <v>1583</v>
      </c>
      <c r="B903" s="6">
        <v>44235</v>
      </c>
      <c r="C903" t="s">
        <v>1584</v>
      </c>
      <c r="D903" t="s">
        <v>114</v>
      </c>
      <c r="E903" t="s">
        <v>5417</v>
      </c>
      <c r="F903">
        <v>3</v>
      </c>
      <c r="G903" t="s">
        <v>6192</v>
      </c>
      <c r="H903">
        <v>2.68</v>
      </c>
      <c r="I903">
        <v>8.06</v>
      </c>
      <c r="J903" t="s">
        <v>1940</v>
      </c>
      <c r="K903" t="s">
        <v>1941</v>
      </c>
      <c r="L903" t="s">
        <v>6191</v>
      </c>
      <c r="M903">
        <v>0.2</v>
      </c>
      <c r="N903">
        <v>2021</v>
      </c>
      <c r="O903">
        <f>_xlfn.XLOOKUP(OrderData_1[[#This Row],[Coffee Type]],products!B:B,products!G:G)</f>
        <v>0.21509999999999996</v>
      </c>
    </row>
    <row r="904" spans="1:15" x14ac:dyDescent="0.25">
      <c r="A904" t="s">
        <v>440</v>
      </c>
      <c r="B904" s="6">
        <v>43883</v>
      </c>
      <c r="C904" t="s">
        <v>441</v>
      </c>
      <c r="D904" t="s">
        <v>114</v>
      </c>
      <c r="E904" t="s">
        <v>2890</v>
      </c>
      <c r="F904">
        <v>3</v>
      </c>
      <c r="G904" t="s">
        <v>6192</v>
      </c>
      <c r="H904">
        <v>2.68</v>
      </c>
      <c r="I904">
        <v>8.06</v>
      </c>
      <c r="J904" t="s">
        <v>1940</v>
      </c>
      <c r="K904" t="s">
        <v>1941</v>
      </c>
      <c r="L904" t="s">
        <v>6191</v>
      </c>
      <c r="M904">
        <v>0.2</v>
      </c>
      <c r="N904">
        <v>2020</v>
      </c>
      <c r="O904">
        <f>_xlfn.XLOOKUP(OrderData_1[[#This Row],[Coffee Type]],products!B:B,products!G:G)</f>
        <v>0.21509999999999996</v>
      </c>
    </row>
    <row r="905" spans="1:15" x14ac:dyDescent="0.25">
      <c r="A905" t="s">
        <v>1561</v>
      </c>
      <c r="B905" s="6">
        <v>43950</v>
      </c>
      <c r="C905" t="s">
        <v>1562</v>
      </c>
      <c r="D905" t="s">
        <v>114</v>
      </c>
      <c r="E905" t="s">
        <v>5377</v>
      </c>
      <c r="F905">
        <v>3</v>
      </c>
      <c r="G905" t="s">
        <v>6192</v>
      </c>
      <c r="H905">
        <v>2.68</v>
      </c>
      <c r="I905">
        <v>8.06</v>
      </c>
      <c r="J905" t="s">
        <v>1940</v>
      </c>
      <c r="K905" t="s">
        <v>1941</v>
      </c>
      <c r="L905" t="s">
        <v>6191</v>
      </c>
      <c r="M905">
        <v>0.2</v>
      </c>
      <c r="N905">
        <v>2020</v>
      </c>
      <c r="O905">
        <f>_xlfn.XLOOKUP(OrderData_1[[#This Row],[Coffee Type]],products!B:B,products!G:G)</f>
        <v>0.21509999999999996</v>
      </c>
    </row>
    <row r="906" spans="1:15" x14ac:dyDescent="0.25">
      <c r="A906" t="s">
        <v>1169</v>
      </c>
      <c r="B906" s="6">
        <v>43587</v>
      </c>
      <c r="C906" t="s">
        <v>1170</v>
      </c>
      <c r="D906" t="s">
        <v>114</v>
      </c>
      <c r="E906" t="s">
        <v>4539</v>
      </c>
      <c r="F906">
        <v>3</v>
      </c>
      <c r="G906" t="s">
        <v>6192</v>
      </c>
      <c r="H906">
        <v>2.68</v>
      </c>
      <c r="I906">
        <v>8.06</v>
      </c>
      <c r="J906" t="s">
        <v>1940</v>
      </c>
      <c r="K906" t="s">
        <v>1941</v>
      </c>
      <c r="L906" t="s">
        <v>6191</v>
      </c>
      <c r="M906">
        <v>0.2</v>
      </c>
      <c r="N906">
        <v>2019</v>
      </c>
      <c r="O906">
        <f>_xlfn.XLOOKUP(OrderData_1[[#This Row],[Coffee Type]],products!B:B,products!G:G)</f>
        <v>0.21509999999999996</v>
      </c>
    </row>
    <row r="907" spans="1:15" x14ac:dyDescent="0.25">
      <c r="A907" t="s">
        <v>1066</v>
      </c>
      <c r="B907" s="6">
        <v>43544</v>
      </c>
      <c r="C907" t="s">
        <v>1001</v>
      </c>
      <c r="D907" t="s">
        <v>114</v>
      </c>
      <c r="E907" t="s">
        <v>4199</v>
      </c>
      <c r="F907">
        <v>3</v>
      </c>
      <c r="G907" t="s">
        <v>6192</v>
      </c>
      <c r="H907">
        <v>2.68</v>
      </c>
      <c r="I907">
        <v>8.06</v>
      </c>
      <c r="J907" t="s">
        <v>1948</v>
      </c>
      <c r="K907" t="s">
        <v>1941</v>
      </c>
      <c r="L907" t="s">
        <v>6191</v>
      </c>
      <c r="M907">
        <v>0.2</v>
      </c>
      <c r="N907">
        <v>2019</v>
      </c>
      <c r="O907">
        <f>_xlfn.XLOOKUP(OrderData_1[[#This Row],[Coffee Type]],products!B:B,products!G:G)</f>
        <v>0.21509999999999996</v>
      </c>
    </row>
    <row r="908" spans="1:15" x14ac:dyDescent="0.25">
      <c r="A908" t="s">
        <v>1346</v>
      </c>
      <c r="B908" s="6">
        <v>44330</v>
      </c>
      <c r="C908" t="s">
        <v>1347</v>
      </c>
      <c r="D908" t="s">
        <v>114</v>
      </c>
      <c r="E908" t="s">
        <v>4925</v>
      </c>
      <c r="F908">
        <v>3</v>
      </c>
      <c r="G908" t="s">
        <v>6192</v>
      </c>
      <c r="H908">
        <v>2.68</v>
      </c>
      <c r="I908">
        <v>8.06</v>
      </c>
      <c r="J908" t="s">
        <v>1940</v>
      </c>
      <c r="K908" t="s">
        <v>1941</v>
      </c>
      <c r="L908" t="s">
        <v>6191</v>
      </c>
      <c r="M908">
        <v>0.2</v>
      </c>
      <c r="N908">
        <v>2021</v>
      </c>
      <c r="O908">
        <f>_xlfn.XLOOKUP(OrderData_1[[#This Row],[Coffee Type]],products!B:B,products!G:G)</f>
        <v>0.21509999999999996</v>
      </c>
    </row>
    <row r="909" spans="1:15" x14ac:dyDescent="0.25">
      <c r="A909" t="s">
        <v>1790</v>
      </c>
      <c r="B909" s="6">
        <v>44509</v>
      </c>
      <c r="C909" t="s">
        <v>1791</v>
      </c>
      <c r="D909" t="s">
        <v>51</v>
      </c>
      <c r="E909" t="s">
        <v>5870</v>
      </c>
      <c r="F909">
        <v>2</v>
      </c>
      <c r="G909" t="s">
        <v>6193</v>
      </c>
      <c r="H909">
        <v>3.88</v>
      </c>
      <c r="I909">
        <v>7.77</v>
      </c>
      <c r="J909" t="s">
        <v>1940</v>
      </c>
      <c r="K909" t="s">
        <v>1950</v>
      </c>
      <c r="L909" t="s">
        <v>6191</v>
      </c>
      <c r="M909">
        <v>0.2</v>
      </c>
      <c r="N909">
        <v>2021</v>
      </c>
      <c r="O909">
        <f>_xlfn.XLOOKUP(OrderData_1[[#This Row],[Coffee Type]],products!B:B,products!G:G)</f>
        <v>0.61814999999999998</v>
      </c>
    </row>
    <row r="910" spans="1:15" x14ac:dyDescent="0.25">
      <c r="A910" t="s">
        <v>573</v>
      </c>
      <c r="B910" s="6">
        <v>44681</v>
      </c>
      <c r="C910" t="s">
        <v>574</v>
      </c>
      <c r="D910" t="s">
        <v>128</v>
      </c>
      <c r="E910" t="s">
        <v>3194</v>
      </c>
      <c r="F910">
        <v>2</v>
      </c>
      <c r="G910" t="s">
        <v>6188</v>
      </c>
      <c r="H910">
        <v>3.88</v>
      </c>
      <c r="I910">
        <v>7.77</v>
      </c>
      <c r="J910" t="s">
        <v>1940</v>
      </c>
      <c r="K910" t="s">
        <v>1950</v>
      </c>
      <c r="L910" t="s">
        <v>6189</v>
      </c>
      <c r="M910">
        <v>0.2</v>
      </c>
      <c r="N910">
        <v>2022</v>
      </c>
      <c r="O910">
        <f>_xlfn.XLOOKUP(OrderData_1[[#This Row],[Coffee Type]],products!B:B,products!G:G)</f>
        <v>0.34964999999999996</v>
      </c>
    </row>
    <row r="911" spans="1:15" x14ac:dyDescent="0.25">
      <c r="A911" t="s">
        <v>1031</v>
      </c>
      <c r="B911" s="6">
        <v>44678</v>
      </c>
      <c r="C911" t="s">
        <v>1032</v>
      </c>
      <c r="D911" t="s">
        <v>51</v>
      </c>
      <c r="E911" t="s">
        <v>4233</v>
      </c>
      <c r="F911">
        <v>2</v>
      </c>
      <c r="G911" t="s">
        <v>6193</v>
      </c>
      <c r="H911">
        <v>3.88</v>
      </c>
      <c r="I911">
        <v>7.77</v>
      </c>
      <c r="J911" t="s">
        <v>1940</v>
      </c>
      <c r="K911" t="s">
        <v>1950</v>
      </c>
      <c r="L911" t="s">
        <v>6191</v>
      </c>
      <c r="M911">
        <v>0.2</v>
      </c>
      <c r="N911">
        <v>2022</v>
      </c>
      <c r="O911">
        <f>_xlfn.XLOOKUP(OrderData_1[[#This Row],[Coffee Type]],products!B:B,products!G:G)</f>
        <v>0.61814999999999998</v>
      </c>
    </row>
    <row r="912" spans="1:15" x14ac:dyDescent="0.25">
      <c r="A912" t="s">
        <v>126</v>
      </c>
      <c r="B912" s="6">
        <v>43644</v>
      </c>
      <c r="C912" t="s">
        <v>127</v>
      </c>
      <c r="D912" t="s">
        <v>128</v>
      </c>
      <c r="E912" t="s">
        <v>2172</v>
      </c>
      <c r="F912">
        <v>2</v>
      </c>
      <c r="G912" t="s">
        <v>6188</v>
      </c>
      <c r="H912">
        <v>3.88</v>
      </c>
      <c r="I912">
        <v>7.77</v>
      </c>
      <c r="J912" t="s">
        <v>1940</v>
      </c>
      <c r="K912" t="s">
        <v>1941</v>
      </c>
      <c r="L912" t="s">
        <v>6189</v>
      </c>
      <c r="M912">
        <v>0.2</v>
      </c>
      <c r="N912">
        <v>2019</v>
      </c>
      <c r="O912">
        <f>_xlfn.XLOOKUP(OrderData_1[[#This Row],[Coffee Type]],products!B:B,products!G:G)</f>
        <v>0.34964999999999996</v>
      </c>
    </row>
    <row r="913" spans="1:15" x14ac:dyDescent="0.25">
      <c r="A913" t="s">
        <v>583</v>
      </c>
      <c r="B913" s="6">
        <v>43708</v>
      </c>
      <c r="C913" t="s">
        <v>584</v>
      </c>
      <c r="D913" t="s">
        <v>128</v>
      </c>
      <c r="E913" t="s">
        <v>3217</v>
      </c>
      <c r="F913">
        <v>2</v>
      </c>
      <c r="G913" t="s">
        <v>6188</v>
      </c>
      <c r="H913">
        <v>3.88</v>
      </c>
      <c r="I913">
        <v>7.77</v>
      </c>
      <c r="J913" t="s">
        <v>1940</v>
      </c>
      <c r="K913" t="s">
        <v>1941</v>
      </c>
      <c r="L913" t="s">
        <v>6189</v>
      </c>
      <c r="M913">
        <v>0.2</v>
      </c>
      <c r="N913">
        <v>2019</v>
      </c>
      <c r="O913">
        <f>_xlfn.XLOOKUP(OrderData_1[[#This Row],[Coffee Type]],products!B:B,products!G:G)</f>
        <v>0.34964999999999996</v>
      </c>
    </row>
    <row r="914" spans="1:15" x14ac:dyDescent="0.25">
      <c r="A914" t="s">
        <v>591</v>
      </c>
      <c r="B914" s="6">
        <v>43520</v>
      </c>
      <c r="C914" t="s">
        <v>592</v>
      </c>
      <c r="D914" t="s">
        <v>205</v>
      </c>
      <c r="E914" t="s">
        <v>3233</v>
      </c>
      <c r="F914">
        <v>1</v>
      </c>
      <c r="G914" t="s">
        <v>6188</v>
      </c>
      <c r="H914">
        <v>7.77</v>
      </c>
      <c r="I914">
        <v>7.77</v>
      </c>
      <c r="J914" t="s">
        <v>2115</v>
      </c>
      <c r="K914" t="s">
        <v>1950</v>
      </c>
      <c r="L914" t="s">
        <v>6189</v>
      </c>
      <c r="M914">
        <v>0.5</v>
      </c>
      <c r="N914">
        <v>2019</v>
      </c>
      <c r="O914">
        <f>_xlfn.XLOOKUP(OrderData_1[[#This Row],[Coffee Type]],products!B:B,products!G:G)</f>
        <v>0.34964999999999996</v>
      </c>
    </row>
    <row r="915" spans="1:15" x14ac:dyDescent="0.25">
      <c r="A915" t="s">
        <v>1377</v>
      </c>
      <c r="B915" s="6">
        <v>43661</v>
      </c>
      <c r="C915" t="s">
        <v>1378</v>
      </c>
      <c r="D915" t="s">
        <v>205</v>
      </c>
      <c r="E915" t="s">
        <v>4989</v>
      </c>
      <c r="F915">
        <v>1</v>
      </c>
      <c r="G915" t="s">
        <v>6188</v>
      </c>
      <c r="H915">
        <v>7.77</v>
      </c>
      <c r="I915">
        <v>7.77</v>
      </c>
      <c r="J915" t="s">
        <v>1940</v>
      </c>
      <c r="K915" t="s">
        <v>1941</v>
      </c>
      <c r="L915" t="s">
        <v>6189</v>
      </c>
      <c r="M915">
        <v>0.5</v>
      </c>
      <c r="N915">
        <v>2019</v>
      </c>
      <c r="O915">
        <f>_xlfn.XLOOKUP(OrderData_1[[#This Row],[Coffee Type]],products!B:B,products!G:G)</f>
        <v>0.34964999999999996</v>
      </c>
    </row>
    <row r="916" spans="1:15" x14ac:dyDescent="0.25">
      <c r="A916" t="s">
        <v>1853</v>
      </c>
      <c r="B916" s="6">
        <v>43582</v>
      </c>
      <c r="C916" t="s">
        <v>1814</v>
      </c>
      <c r="D916" t="s">
        <v>128</v>
      </c>
      <c r="E916" t="s">
        <v>5911</v>
      </c>
      <c r="F916">
        <v>2</v>
      </c>
      <c r="G916" t="s">
        <v>6188</v>
      </c>
      <c r="H916">
        <v>3.88</v>
      </c>
      <c r="I916">
        <v>7.77</v>
      </c>
      <c r="J916" t="s">
        <v>1940</v>
      </c>
      <c r="K916" t="s">
        <v>1941</v>
      </c>
      <c r="L916" t="s">
        <v>6189</v>
      </c>
      <c r="M916">
        <v>0.2</v>
      </c>
      <c r="N916">
        <v>2019</v>
      </c>
      <c r="O916">
        <f>_xlfn.XLOOKUP(OrderData_1[[#This Row],[Coffee Type]],products!B:B,products!G:G)</f>
        <v>0.34964999999999996</v>
      </c>
    </row>
    <row r="917" spans="1:15" x14ac:dyDescent="0.25">
      <c r="A917" t="s">
        <v>1658</v>
      </c>
      <c r="B917" s="6">
        <v>43900</v>
      </c>
      <c r="C917" t="s">
        <v>1659</v>
      </c>
      <c r="D917" t="s">
        <v>136</v>
      </c>
      <c r="E917" t="s">
        <v>5591</v>
      </c>
      <c r="F917">
        <v>1</v>
      </c>
      <c r="G917" t="s">
        <v>6193</v>
      </c>
      <c r="H917">
        <v>7.77</v>
      </c>
      <c r="I917">
        <v>7.77</v>
      </c>
      <c r="J917" t="s">
        <v>1940</v>
      </c>
      <c r="K917" t="s">
        <v>1941</v>
      </c>
      <c r="L917" t="s">
        <v>6191</v>
      </c>
      <c r="M917">
        <v>0.5</v>
      </c>
      <c r="N917">
        <v>2020</v>
      </c>
      <c r="O917">
        <f>_xlfn.XLOOKUP(OrderData_1[[#This Row],[Coffee Type]],products!B:B,products!G:G)</f>
        <v>0.61814999999999998</v>
      </c>
    </row>
    <row r="918" spans="1:15" x14ac:dyDescent="0.25">
      <c r="A918" t="s">
        <v>263</v>
      </c>
      <c r="B918" s="6">
        <v>43811</v>
      </c>
      <c r="C918" t="s">
        <v>264</v>
      </c>
      <c r="D918" t="s">
        <v>136</v>
      </c>
      <c r="E918" t="s">
        <v>2455</v>
      </c>
      <c r="F918">
        <v>1</v>
      </c>
      <c r="G918" t="s">
        <v>6193</v>
      </c>
      <c r="H918">
        <v>7.77</v>
      </c>
      <c r="I918">
        <v>7.77</v>
      </c>
      <c r="J918" t="s">
        <v>1940</v>
      </c>
      <c r="K918" t="s">
        <v>1941</v>
      </c>
      <c r="L918" t="s">
        <v>6191</v>
      </c>
      <c r="M918">
        <v>0.5</v>
      </c>
      <c r="N918">
        <v>2019</v>
      </c>
      <c r="O918">
        <f>_xlfn.XLOOKUP(OrderData_1[[#This Row],[Coffee Type]],products!B:B,products!G:G)</f>
        <v>0.61814999999999998</v>
      </c>
    </row>
    <row r="919" spans="1:15" x14ac:dyDescent="0.25">
      <c r="A919" t="s">
        <v>244</v>
      </c>
      <c r="B919" s="6">
        <v>44291</v>
      </c>
      <c r="C919" t="s">
        <v>245</v>
      </c>
      <c r="D919" t="s">
        <v>128</v>
      </c>
      <c r="E919" t="s">
        <v>2415</v>
      </c>
      <c r="F919">
        <v>2</v>
      </c>
      <c r="G919" t="s">
        <v>6188</v>
      </c>
      <c r="H919">
        <v>3.88</v>
      </c>
      <c r="I919">
        <v>7.77</v>
      </c>
      <c r="J919" t="s">
        <v>1940</v>
      </c>
      <c r="K919" t="s">
        <v>1941</v>
      </c>
      <c r="L919" t="s">
        <v>6189</v>
      </c>
      <c r="M919">
        <v>0.2</v>
      </c>
      <c r="N919">
        <v>2021</v>
      </c>
      <c r="O919">
        <f>_xlfn.XLOOKUP(OrderData_1[[#This Row],[Coffee Type]],products!B:B,products!G:G)</f>
        <v>0.34964999999999996</v>
      </c>
    </row>
    <row r="920" spans="1:15" x14ac:dyDescent="0.25">
      <c r="A920" t="s">
        <v>1161</v>
      </c>
      <c r="B920" s="6">
        <v>44267</v>
      </c>
      <c r="C920" t="s">
        <v>1162</v>
      </c>
      <c r="D920" t="s">
        <v>136</v>
      </c>
      <c r="E920" t="s">
        <v>4524</v>
      </c>
      <c r="F920">
        <v>1</v>
      </c>
      <c r="G920" t="s">
        <v>6193</v>
      </c>
      <c r="H920">
        <v>7.77</v>
      </c>
      <c r="I920">
        <v>7.77</v>
      </c>
      <c r="J920" t="s">
        <v>1940</v>
      </c>
      <c r="K920" t="s">
        <v>1941</v>
      </c>
      <c r="L920" t="s">
        <v>6191</v>
      </c>
      <c r="M920">
        <v>0.5</v>
      </c>
      <c r="N920">
        <v>2021</v>
      </c>
      <c r="O920">
        <f>_xlfn.XLOOKUP(OrderData_1[[#This Row],[Coffee Type]],products!B:B,products!G:G)</f>
        <v>0.61814999999999998</v>
      </c>
    </row>
    <row r="921" spans="1:15" x14ac:dyDescent="0.25">
      <c r="A921" t="s">
        <v>1305</v>
      </c>
      <c r="B921" s="6">
        <v>44549</v>
      </c>
      <c r="C921" t="s">
        <v>1306</v>
      </c>
      <c r="D921" t="s">
        <v>51</v>
      </c>
      <c r="E921" t="s">
        <v>4834</v>
      </c>
      <c r="F921">
        <v>2</v>
      </c>
      <c r="G921" t="s">
        <v>6193</v>
      </c>
      <c r="H921">
        <v>3.88</v>
      </c>
      <c r="I921">
        <v>7.77</v>
      </c>
      <c r="J921" t="s">
        <v>1940</v>
      </c>
      <c r="K921" t="s">
        <v>1950</v>
      </c>
      <c r="L921" t="s">
        <v>6191</v>
      </c>
      <c r="M921">
        <v>0.2</v>
      </c>
      <c r="N921">
        <v>2021</v>
      </c>
      <c r="O921">
        <f>_xlfn.XLOOKUP(OrderData_1[[#This Row],[Coffee Type]],products!B:B,products!G:G)</f>
        <v>0.61814999999999998</v>
      </c>
    </row>
    <row r="922" spans="1:15" x14ac:dyDescent="0.25">
      <c r="A922" t="s">
        <v>1186</v>
      </c>
      <c r="B922" s="6">
        <v>44492</v>
      </c>
      <c r="C922" t="s">
        <v>1187</v>
      </c>
      <c r="D922" t="s">
        <v>136</v>
      </c>
      <c r="E922" t="s">
        <v>4572</v>
      </c>
      <c r="F922">
        <v>1</v>
      </c>
      <c r="G922" t="s">
        <v>6193</v>
      </c>
      <c r="H922">
        <v>7.77</v>
      </c>
      <c r="I922">
        <v>7.77</v>
      </c>
      <c r="J922" t="s">
        <v>1940</v>
      </c>
      <c r="K922" t="s">
        <v>1950</v>
      </c>
      <c r="L922" t="s">
        <v>6191</v>
      </c>
      <c r="M922">
        <v>0.5</v>
      </c>
      <c r="N922">
        <v>2021</v>
      </c>
      <c r="O922">
        <f>_xlfn.XLOOKUP(OrderData_1[[#This Row],[Coffee Type]],products!B:B,products!G:G)</f>
        <v>0.61814999999999998</v>
      </c>
    </row>
    <row r="923" spans="1:15" x14ac:dyDescent="0.25">
      <c r="A923" t="s">
        <v>1728</v>
      </c>
      <c r="B923" s="6">
        <v>44292</v>
      </c>
      <c r="C923" t="s">
        <v>1729</v>
      </c>
      <c r="D923" t="s">
        <v>128</v>
      </c>
      <c r="E923" t="s">
        <v>5742</v>
      </c>
      <c r="F923">
        <v>2</v>
      </c>
      <c r="G923" t="s">
        <v>6188</v>
      </c>
      <c r="H923">
        <v>3.88</v>
      </c>
      <c r="I923">
        <v>7.77</v>
      </c>
      <c r="J923" t="s">
        <v>1940</v>
      </c>
      <c r="K923" t="s">
        <v>1941</v>
      </c>
      <c r="L923" t="s">
        <v>6189</v>
      </c>
      <c r="M923">
        <v>0.2</v>
      </c>
      <c r="N923">
        <v>2021</v>
      </c>
      <c r="O923">
        <f>_xlfn.XLOOKUP(OrderData_1[[#This Row],[Coffee Type]],products!B:B,products!G:G)</f>
        <v>0.34964999999999996</v>
      </c>
    </row>
    <row r="924" spans="1:15" x14ac:dyDescent="0.25">
      <c r="A924" t="s">
        <v>1577</v>
      </c>
      <c r="B924" s="6">
        <v>44241</v>
      </c>
      <c r="C924" t="s">
        <v>1578</v>
      </c>
      <c r="D924" t="s">
        <v>51</v>
      </c>
      <c r="E924" t="s">
        <v>5406</v>
      </c>
      <c r="F924">
        <v>2</v>
      </c>
      <c r="G924" t="s">
        <v>6193</v>
      </c>
      <c r="H924">
        <v>3.88</v>
      </c>
      <c r="I924">
        <v>7.77</v>
      </c>
      <c r="J924" t="s">
        <v>2115</v>
      </c>
      <c r="K924" t="s">
        <v>1941</v>
      </c>
      <c r="L924" t="s">
        <v>6191</v>
      </c>
      <c r="M924">
        <v>0.2</v>
      </c>
      <c r="N924">
        <v>2021</v>
      </c>
      <c r="O924">
        <f>_xlfn.XLOOKUP(OrderData_1[[#This Row],[Coffee Type]],products!B:B,products!G:G)</f>
        <v>0.61814999999999998</v>
      </c>
    </row>
    <row r="925" spans="1:15" x14ac:dyDescent="0.25">
      <c r="A925" t="s">
        <v>747</v>
      </c>
      <c r="B925" s="6">
        <v>44464</v>
      </c>
      <c r="C925" t="s">
        <v>748</v>
      </c>
      <c r="D925" t="s">
        <v>136</v>
      </c>
      <c r="E925" t="s">
        <v>3585</v>
      </c>
      <c r="F925">
        <v>1</v>
      </c>
      <c r="G925" t="s">
        <v>6193</v>
      </c>
      <c r="H925">
        <v>7.77</v>
      </c>
      <c r="I925">
        <v>7.77</v>
      </c>
      <c r="J925" t="s">
        <v>1940</v>
      </c>
      <c r="K925" t="s">
        <v>1950</v>
      </c>
      <c r="L925" t="s">
        <v>6191</v>
      </c>
      <c r="M925">
        <v>0.5</v>
      </c>
      <c r="N925">
        <v>2021</v>
      </c>
      <c r="O925">
        <f>_xlfn.XLOOKUP(OrderData_1[[#This Row],[Coffee Type]],products!B:B,products!G:G)</f>
        <v>0.61814999999999998</v>
      </c>
    </row>
    <row r="926" spans="1:15" x14ac:dyDescent="0.25">
      <c r="A926" t="s">
        <v>1695</v>
      </c>
      <c r="B926" s="6">
        <v>44460</v>
      </c>
      <c r="C926" t="s">
        <v>1696</v>
      </c>
      <c r="D926" t="s">
        <v>29</v>
      </c>
      <c r="E926" t="s">
        <v>5667</v>
      </c>
      <c r="F926">
        <v>1</v>
      </c>
      <c r="G926" t="s">
        <v>6194</v>
      </c>
      <c r="H926">
        <v>7.29</v>
      </c>
      <c r="I926">
        <v>7.29</v>
      </c>
      <c r="J926" t="s">
        <v>1948</v>
      </c>
      <c r="K926" t="s">
        <v>1941</v>
      </c>
      <c r="L926" t="s">
        <v>6191</v>
      </c>
      <c r="M926">
        <v>0.5</v>
      </c>
      <c r="N926">
        <v>2021</v>
      </c>
      <c r="O926">
        <f>_xlfn.XLOOKUP(OrderData_1[[#This Row],[Coffee Type]],products!B:B,products!G:G)</f>
        <v>0.49004999999999999</v>
      </c>
    </row>
    <row r="927" spans="1:15" x14ac:dyDescent="0.25">
      <c r="A927" t="s">
        <v>567</v>
      </c>
      <c r="B927" s="6">
        <v>43655</v>
      </c>
      <c r="C927" t="s">
        <v>568</v>
      </c>
      <c r="D927" t="s">
        <v>29</v>
      </c>
      <c r="E927" t="s">
        <v>3179</v>
      </c>
      <c r="F927">
        <v>1</v>
      </c>
      <c r="G927" t="s">
        <v>6194</v>
      </c>
      <c r="H927">
        <v>7.29</v>
      </c>
      <c r="I927">
        <v>7.29</v>
      </c>
      <c r="J927" t="s">
        <v>1948</v>
      </c>
      <c r="K927" t="s">
        <v>1941</v>
      </c>
      <c r="L927" t="s">
        <v>6191</v>
      </c>
      <c r="M927">
        <v>0.5</v>
      </c>
      <c r="N927">
        <v>2019</v>
      </c>
      <c r="O927">
        <f>_xlfn.XLOOKUP(OrderData_1[[#This Row],[Coffee Type]],products!B:B,products!G:G)</f>
        <v>0.49004999999999999</v>
      </c>
    </row>
    <row r="928" spans="1:15" x14ac:dyDescent="0.25">
      <c r="A928" t="s">
        <v>196</v>
      </c>
      <c r="B928" s="6">
        <v>43594</v>
      </c>
      <c r="C928" t="s">
        <v>197</v>
      </c>
      <c r="D928" t="s">
        <v>64</v>
      </c>
      <c r="E928" t="s">
        <v>2315</v>
      </c>
      <c r="F928">
        <v>2</v>
      </c>
      <c r="G928" t="s">
        <v>6194</v>
      </c>
      <c r="H928">
        <v>3.64</v>
      </c>
      <c r="I928">
        <v>7.29</v>
      </c>
      <c r="J928" t="s">
        <v>1940</v>
      </c>
      <c r="K928" t="s">
        <v>1950</v>
      </c>
      <c r="L928" t="s">
        <v>6191</v>
      </c>
      <c r="M928">
        <v>0.2</v>
      </c>
      <c r="N928">
        <v>2019</v>
      </c>
      <c r="O928">
        <f>_xlfn.XLOOKUP(OrderData_1[[#This Row],[Coffee Type]],products!B:B,products!G:G)</f>
        <v>0.49004999999999999</v>
      </c>
    </row>
    <row r="929" spans="1:15" x14ac:dyDescent="0.25">
      <c r="A929" t="s">
        <v>1094</v>
      </c>
      <c r="B929" s="6">
        <v>44694</v>
      </c>
      <c r="C929" t="s">
        <v>1095</v>
      </c>
      <c r="D929" t="s">
        <v>64</v>
      </c>
      <c r="E929" t="s">
        <v>4372</v>
      </c>
      <c r="F929">
        <v>2</v>
      </c>
      <c r="G929" t="s">
        <v>6194</v>
      </c>
      <c r="H929">
        <v>3.64</v>
      </c>
      <c r="I929">
        <v>7.29</v>
      </c>
      <c r="J929" t="s">
        <v>1940</v>
      </c>
      <c r="K929" t="s">
        <v>1950</v>
      </c>
      <c r="L929" t="s">
        <v>6191</v>
      </c>
      <c r="M929">
        <v>0.2</v>
      </c>
      <c r="N929">
        <v>2022</v>
      </c>
      <c r="O929">
        <f>_xlfn.XLOOKUP(OrderData_1[[#This Row],[Coffee Type]],products!B:B,products!G:G)</f>
        <v>0.49004999999999999</v>
      </c>
    </row>
    <row r="930" spans="1:15" x14ac:dyDescent="0.25">
      <c r="A930" t="s">
        <v>700</v>
      </c>
      <c r="B930" s="6">
        <v>44256</v>
      </c>
      <c r="C930" t="s">
        <v>701</v>
      </c>
      <c r="D930" t="s">
        <v>64</v>
      </c>
      <c r="E930" t="s">
        <v>3470</v>
      </c>
      <c r="F930">
        <v>2</v>
      </c>
      <c r="G930" t="s">
        <v>6194</v>
      </c>
      <c r="H930">
        <v>3.64</v>
      </c>
      <c r="I930">
        <v>7.29</v>
      </c>
      <c r="J930" t="s">
        <v>1940</v>
      </c>
      <c r="K930" t="s">
        <v>1941</v>
      </c>
      <c r="L930" t="s">
        <v>6191</v>
      </c>
      <c r="M930">
        <v>0.2</v>
      </c>
      <c r="N930">
        <v>2021</v>
      </c>
      <c r="O930">
        <f>_xlfn.XLOOKUP(OrderData_1[[#This Row],[Coffee Type]],products!B:B,products!G:G)</f>
        <v>0.49004999999999999</v>
      </c>
    </row>
    <row r="931" spans="1:15" x14ac:dyDescent="0.25">
      <c r="A931" t="s">
        <v>110</v>
      </c>
      <c r="B931" s="6">
        <v>44749</v>
      </c>
      <c r="C931" t="s">
        <v>111</v>
      </c>
      <c r="D931" t="s">
        <v>64</v>
      </c>
      <c r="E931" t="s">
        <v>2144</v>
      </c>
      <c r="F931">
        <v>2</v>
      </c>
      <c r="G931" t="s">
        <v>6194</v>
      </c>
      <c r="H931">
        <v>3.64</v>
      </c>
      <c r="I931">
        <v>7.29</v>
      </c>
      <c r="J931" t="s">
        <v>1940</v>
      </c>
      <c r="K931" t="s">
        <v>1941</v>
      </c>
      <c r="L931" t="s">
        <v>6191</v>
      </c>
      <c r="M931">
        <v>0.2</v>
      </c>
      <c r="N931">
        <v>2022</v>
      </c>
      <c r="O931">
        <f>_xlfn.XLOOKUP(OrderData_1[[#This Row],[Coffee Type]],products!B:B,products!G:G)</f>
        <v>0.49004999999999999</v>
      </c>
    </row>
    <row r="932" spans="1:15" x14ac:dyDescent="0.25">
      <c r="A932" t="s">
        <v>702</v>
      </c>
      <c r="B932" s="6">
        <v>43528</v>
      </c>
      <c r="C932" t="s">
        <v>703</v>
      </c>
      <c r="D932" t="s">
        <v>29</v>
      </c>
      <c r="E932" t="s">
        <v>3474</v>
      </c>
      <c r="F932">
        <v>1</v>
      </c>
      <c r="G932" t="s">
        <v>6194</v>
      </c>
      <c r="H932">
        <v>7.29</v>
      </c>
      <c r="I932">
        <v>7.29</v>
      </c>
      <c r="J932" t="s">
        <v>1940</v>
      </c>
      <c r="K932" t="s">
        <v>1941</v>
      </c>
      <c r="L932" t="s">
        <v>6191</v>
      </c>
      <c r="M932">
        <v>0.5</v>
      </c>
      <c r="N932">
        <v>2019</v>
      </c>
      <c r="O932">
        <f>_xlfn.XLOOKUP(OrderData_1[[#This Row],[Coffee Type]],products!B:B,products!G:G)</f>
        <v>0.49004999999999999</v>
      </c>
    </row>
    <row r="933" spans="1:15" x14ac:dyDescent="0.25">
      <c r="A933" t="s">
        <v>168</v>
      </c>
      <c r="B933" s="6">
        <v>44666</v>
      </c>
      <c r="C933" t="s">
        <v>169</v>
      </c>
      <c r="D933" t="s">
        <v>170</v>
      </c>
      <c r="E933" t="s">
        <v>2261</v>
      </c>
      <c r="F933">
        <v>1</v>
      </c>
      <c r="G933" t="s">
        <v>6192</v>
      </c>
      <c r="H933">
        <v>7.17</v>
      </c>
      <c r="I933">
        <v>7.17</v>
      </c>
      <c r="J933" t="s">
        <v>1940</v>
      </c>
      <c r="K933" t="s">
        <v>1941</v>
      </c>
      <c r="L933" t="s">
        <v>6189</v>
      </c>
      <c r="M933">
        <v>0.5</v>
      </c>
      <c r="N933">
        <v>2022</v>
      </c>
      <c r="O933">
        <f>_xlfn.XLOOKUP(OrderData_1[[#This Row],[Coffee Type]],products!B:B,products!G:G)</f>
        <v>0.21509999999999996</v>
      </c>
    </row>
    <row r="934" spans="1:15" x14ac:dyDescent="0.25">
      <c r="A934" t="s">
        <v>1712</v>
      </c>
      <c r="B934" s="6">
        <v>43790</v>
      </c>
      <c r="C934" t="s">
        <v>1713</v>
      </c>
      <c r="D934" t="s">
        <v>195</v>
      </c>
      <c r="E934" t="s">
        <v>5708</v>
      </c>
      <c r="F934">
        <v>2</v>
      </c>
      <c r="G934" t="s">
        <v>6192</v>
      </c>
      <c r="H934">
        <v>3.58</v>
      </c>
      <c r="I934">
        <v>7.17</v>
      </c>
      <c r="J934" t="s">
        <v>1940</v>
      </c>
      <c r="K934" t="s">
        <v>1950</v>
      </c>
      <c r="L934" t="s">
        <v>6189</v>
      </c>
      <c r="M934">
        <v>0.2</v>
      </c>
      <c r="N934">
        <v>2019</v>
      </c>
      <c r="O934">
        <f>_xlfn.XLOOKUP(OrderData_1[[#This Row],[Coffee Type]],products!B:B,products!G:G)</f>
        <v>0.21509999999999996</v>
      </c>
    </row>
    <row r="935" spans="1:15" x14ac:dyDescent="0.25">
      <c r="A935" t="s">
        <v>906</v>
      </c>
      <c r="B935" s="6">
        <v>44718</v>
      </c>
      <c r="C935" t="s">
        <v>907</v>
      </c>
      <c r="D935" t="s">
        <v>170</v>
      </c>
      <c r="E935" t="s">
        <v>3930</v>
      </c>
      <c r="F935">
        <v>1</v>
      </c>
      <c r="G935" t="s">
        <v>6192</v>
      </c>
      <c r="H935">
        <v>7.17</v>
      </c>
      <c r="I935">
        <v>7.17</v>
      </c>
      <c r="J935" t="s">
        <v>1948</v>
      </c>
      <c r="K935" t="s">
        <v>1950</v>
      </c>
      <c r="L935" t="s">
        <v>6189</v>
      </c>
      <c r="M935">
        <v>0.5</v>
      </c>
      <c r="N935">
        <v>2022</v>
      </c>
      <c r="O935">
        <f>_xlfn.XLOOKUP(OrderData_1[[#This Row],[Coffee Type]],products!B:B,products!G:G)</f>
        <v>0.21509999999999996</v>
      </c>
    </row>
    <row r="936" spans="1:15" x14ac:dyDescent="0.25">
      <c r="A936" t="s">
        <v>1901</v>
      </c>
      <c r="B936" s="6">
        <v>43831</v>
      </c>
      <c r="C936" t="s">
        <v>1902</v>
      </c>
      <c r="D936" t="s">
        <v>57</v>
      </c>
      <c r="E936" t="s">
        <v>6119</v>
      </c>
      <c r="F936">
        <v>2</v>
      </c>
      <c r="G936" t="s">
        <v>6188</v>
      </c>
      <c r="H936">
        <v>3.38</v>
      </c>
      <c r="I936">
        <v>6.75</v>
      </c>
      <c r="J936" t="s">
        <v>1940</v>
      </c>
      <c r="K936" t="s">
        <v>1941</v>
      </c>
      <c r="L936" t="s">
        <v>6190</v>
      </c>
      <c r="M936">
        <v>0.2</v>
      </c>
      <c r="N936">
        <v>2020</v>
      </c>
      <c r="O936">
        <f>_xlfn.XLOOKUP(OrderData_1[[#This Row],[Coffee Type]],products!B:B,products!G:G)</f>
        <v>0.34964999999999996</v>
      </c>
    </row>
    <row r="937" spans="1:15" x14ac:dyDescent="0.25">
      <c r="A937" t="s">
        <v>1685</v>
      </c>
      <c r="B937" s="6">
        <v>44675</v>
      </c>
      <c r="C937" t="s">
        <v>1686</v>
      </c>
      <c r="D937" t="s">
        <v>80</v>
      </c>
      <c r="E937" t="s">
        <v>5681</v>
      </c>
      <c r="F937">
        <v>1</v>
      </c>
      <c r="G937" t="s">
        <v>6188</v>
      </c>
      <c r="H937">
        <v>6.75</v>
      </c>
      <c r="I937">
        <v>6.75</v>
      </c>
      <c r="J937" t="s">
        <v>1940</v>
      </c>
      <c r="K937" t="s">
        <v>1941</v>
      </c>
      <c r="L937" t="s">
        <v>6190</v>
      </c>
      <c r="M937">
        <v>0.5</v>
      </c>
      <c r="N937">
        <v>2022</v>
      </c>
      <c r="O937">
        <f>_xlfn.XLOOKUP(OrderData_1[[#This Row],[Coffee Type]],products!B:B,products!G:G)</f>
        <v>0.34964999999999996</v>
      </c>
    </row>
    <row r="938" spans="1:15" x14ac:dyDescent="0.25">
      <c r="A938" t="s">
        <v>1776</v>
      </c>
      <c r="B938" s="6">
        <v>44406</v>
      </c>
      <c r="C938" t="s">
        <v>1777</v>
      </c>
      <c r="D938" t="s">
        <v>80</v>
      </c>
      <c r="E938" t="s">
        <v>5837</v>
      </c>
      <c r="F938">
        <v>1</v>
      </c>
      <c r="G938" t="s">
        <v>6188</v>
      </c>
      <c r="H938">
        <v>6.75</v>
      </c>
      <c r="I938">
        <v>6.75</v>
      </c>
      <c r="J938" t="s">
        <v>1940</v>
      </c>
      <c r="K938" t="s">
        <v>1950</v>
      </c>
      <c r="L938" t="s">
        <v>6190</v>
      </c>
      <c r="M938">
        <v>0.5</v>
      </c>
      <c r="N938">
        <v>2021</v>
      </c>
      <c r="O938">
        <f>_xlfn.XLOOKUP(OrderData_1[[#This Row],[Coffee Type]],products!B:B,products!G:G)</f>
        <v>0.34964999999999996</v>
      </c>
    </row>
    <row r="939" spans="1:15" x14ac:dyDescent="0.25">
      <c r="A939" t="s">
        <v>949</v>
      </c>
      <c r="B939" s="6">
        <v>44656</v>
      </c>
      <c r="C939" t="s">
        <v>950</v>
      </c>
      <c r="D939" t="s">
        <v>80</v>
      </c>
      <c r="E939" t="s">
        <v>4033</v>
      </c>
      <c r="F939">
        <v>1</v>
      </c>
      <c r="G939" t="s">
        <v>6188</v>
      </c>
      <c r="H939">
        <v>6.75</v>
      </c>
      <c r="I939">
        <v>6.75</v>
      </c>
      <c r="J939" t="s">
        <v>1940</v>
      </c>
      <c r="K939" t="s">
        <v>1941</v>
      </c>
      <c r="L939" t="s">
        <v>6190</v>
      </c>
      <c r="M939">
        <v>0.5</v>
      </c>
      <c r="N939">
        <v>2022</v>
      </c>
      <c r="O939">
        <f>_xlfn.XLOOKUP(OrderData_1[[#This Row],[Coffee Type]],products!B:B,products!G:G)</f>
        <v>0.34964999999999996</v>
      </c>
    </row>
    <row r="940" spans="1:15" x14ac:dyDescent="0.25">
      <c r="A940" t="s">
        <v>298</v>
      </c>
      <c r="B940" s="6">
        <v>44439</v>
      </c>
      <c r="C940" t="s">
        <v>299</v>
      </c>
      <c r="D940" t="s">
        <v>80</v>
      </c>
      <c r="E940" t="s">
        <v>2545</v>
      </c>
      <c r="F940">
        <v>1</v>
      </c>
      <c r="G940" t="s">
        <v>6188</v>
      </c>
      <c r="H940">
        <v>6.75</v>
      </c>
      <c r="I940">
        <v>6.75</v>
      </c>
      <c r="J940" t="s">
        <v>1940</v>
      </c>
      <c r="K940" t="s">
        <v>1950</v>
      </c>
      <c r="L940" t="s">
        <v>6190</v>
      </c>
      <c r="M940">
        <v>0.5</v>
      </c>
      <c r="N940">
        <v>2021</v>
      </c>
      <c r="O940">
        <f>_xlfn.XLOOKUP(OrderData_1[[#This Row],[Coffee Type]],products!B:B,products!G:G)</f>
        <v>0.34964999999999996</v>
      </c>
    </row>
    <row r="941" spans="1:15" x14ac:dyDescent="0.25">
      <c r="A941" t="s">
        <v>448</v>
      </c>
      <c r="B941" s="6">
        <v>44105</v>
      </c>
      <c r="C941" t="s">
        <v>449</v>
      </c>
      <c r="D941" t="s">
        <v>80</v>
      </c>
      <c r="E941" t="s">
        <v>2907</v>
      </c>
      <c r="F941">
        <v>1</v>
      </c>
      <c r="G941" t="s">
        <v>6188</v>
      </c>
      <c r="H941">
        <v>6.75</v>
      </c>
      <c r="I941">
        <v>6.75</v>
      </c>
      <c r="J941" t="s">
        <v>2115</v>
      </c>
      <c r="K941" t="s">
        <v>1950</v>
      </c>
      <c r="L941" t="s">
        <v>6190</v>
      </c>
      <c r="M941">
        <v>0.5</v>
      </c>
      <c r="N941">
        <v>2020</v>
      </c>
      <c r="O941">
        <f>_xlfn.XLOOKUP(OrderData_1[[#This Row],[Coffee Type]],products!B:B,products!G:G)</f>
        <v>0.34964999999999996</v>
      </c>
    </row>
    <row r="942" spans="1:15" x14ac:dyDescent="0.25">
      <c r="A942" t="s">
        <v>1656</v>
      </c>
      <c r="B942" s="6">
        <v>44628</v>
      </c>
      <c r="C942" t="s">
        <v>1657</v>
      </c>
      <c r="D942" t="s">
        <v>57</v>
      </c>
      <c r="E942" t="s">
        <v>5581</v>
      </c>
      <c r="F942">
        <v>2</v>
      </c>
      <c r="G942" t="s">
        <v>6188</v>
      </c>
      <c r="H942">
        <v>3.38</v>
      </c>
      <c r="I942">
        <v>6.75</v>
      </c>
      <c r="J942" t="s">
        <v>1940</v>
      </c>
      <c r="K942" t="s">
        <v>1941</v>
      </c>
      <c r="L942" t="s">
        <v>6190</v>
      </c>
      <c r="M942">
        <v>0.2</v>
      </c>
      <c r="N942">
        <v>2022</v>
      </c>
      <c r="O942">
        <f>_xlfn.XLOOKUP(OrderData_1[[#This Row],[Coffee Type]],products!B:B,products!G:G)</f>
        <v>0.34964999999999996</v>
      </c>
    </row>
    <row r="943" spans="1:15" x14ac:dyDescent="0.25">
      <c r="A943" t="s">
        <v>631</v>
      </c>
      <c r="B943" s="6">
        <v>43762</v>
      </c>
      <c r="C943" t="s">
        <v>632</v>
      </c>
      <c r="D943" t="s">
        <v>80</v>
      </c>
      <c r="E943" t="s">
        <v>3311</v>
      </c>
      <c r="F943">
        <v>1</v>
      </c>
      <c r="G943" t="s">
        <v>6188</v>
      </c>
      <c r="H943">
        <v>6.75</v>
      </c>
      <c r="I943">
        <v>6.75</v>
      </c>
      <c r="J943" t="s">
        <v>1940</v>
      </c>
      <c r="K943" t="s">
        <v>1950</v>
      </c>
      <c r="L943" t="s">
        <v>6190</v>
      </c>
      <c r="M943">
        <v>0.5</v>
      </c>
      <c r="N943">
        <v>2019</v>
      </c>
      <c r="O943">
        <f>_xlfn.XLOOKUP(OrderData_1[[#This Row],[Coffee Type]],products!B:B,products!G:G)</f>
        <v>0.34964999999999996</v>
      </c>
    </row>
    <row r="944" spans="1:15" x14ac:dyDescent="0.25">
      <c r="A944" t="s">
        <v>767</v>
      </c>
      <c r="B944" s="6">
        <v>44120</v>
      </c>
      <c r="C944" t="s">
        <v>768</v>
      </c>
      <c r="D944" t="s">
        <v>57</v>
      </c>
      <c r="E944" t="s">
        <v>3623</v>
      </c>
      <c r="F944">
        <v>2</v>
      </c>
      <c r="G944" t="s">
        <v>6188</v>
      </c>
      <c r="H944">
        <v>3.38</v>
      </c>
      <c r="I944">
        <v>6.75</v>
      </c>
      <c r="J944" t="s">
        <v>1940</v>
      </c>
      <c r="K944" t="s">
        <v>1941</v>
      </c>
      <c r="L944" t="s">
        <v>6190</v>
      </c>
      <c r="M944">
        <v>0.2</v>
      </c>
      <c r="N944">
        <v>2020</v>
      </c>
      <c r="O944">
        <f>_xlfn.XLOOKUP(OrderData_1[[#This Row],[Coffee Type]],products!B:B,products!G:G)</f>
        <v>0.34964999999999996</v>
      </c>
    </row>
    <row r="945" spans="1:15" x14ac:dyDescent="0.25">
      <c r="A945" t="s">
        <v>1420</v>
      </c>
      <c r="B945" s="6">
        <v>44076</v>
      </c>
      <c r="C945" t="s">
        <v>1421</v>
      </c>
      <c r="D945" t="s">
        <v>57</v>
      </c>
      <c r="E945" t="s">
        <v>5074</v>
      </c>
      <c r="F945">
        <v>2</v>
      </c>
      <c r="G945" t="s">
        <v>6188</v>
      </c>
      <c r="H945">
        <v>3.38</v>
      </c>
      <c r="I945">
        <v>6.75</v>
      </c>
      <c r="J945" t="s">
        <v>1940</v>
      </c>
      <c r="K945" t="s">
        <v>1941</v>
      </c>
      <c r="L945" t="s">
        <v>6190</v>
      </c>
      <c r="M945">
        <v>0.2</v>
      </c>
      <c r="N945">
        <v>2020</v>
      </c>
      <c r="O945">
        <f>_xlfn.XLOOKUP(OrderData_1[[#This Row],[Coffee Type]],products!B:B,products!G:G)</f>
        <v>0.34964999999999996</v>
      </c>
    </row>
    <row r="946" spans="1:15" x14ac:dyDescent="0.25">
      <c r="A946" t="s">
        <v>162</v>
      </c>
      <c r="B946" s="6">
        <v>43868</v>
      </c>
      <c r="C946" t="s">
        <v>163</v>
      </c>
      <c r="D946" t="s">
        <v>80</v>
      </c>
      <c r="E946" t="s">
        <v>2247</v>
      </c>
      <c r="F946">
        <v>1</v>
      </c>
      <c r="G946" t="s">
        <v>6188</v>
      </c>
      <c r="H946">
        <v>6.75</v>
      </c>
      <c r="I946">
        <v>6.75</v>
      </c>
      <c r="J946" t="s">
        <v>1940</v>
      </c>
      <c r="K946" t="s">
        <v>1950</v>
      </c>
      <c r="L946" t="s">
        <v>6190</v>
      </c>
      <c r="M946">
        <v>0.5</v>
      </c>
      <c r="N946">
        <v>2020</v>
      </c>
      <c r="O946">
        <f>_xlfn.XLOOKUP(OrderData_1[[#This Row],[Coffee Type]],products!B:B,products!G:G)</f>
        <v>0.34964999999999996</v>
      </c>
    </row>
    <row r="947" spans="1:15" x14ac:dyDescent="0.25">
      <c r="A947" t="s">
        <v>1784</v>
      </c>
      <c r="B947" s="6">
        <v>44573</v>
      </c>
      <c r="C947" t="s">
        <v>1785</v>
      </c>
      <c r="D947" t="s">
        <v>80</v>
      </c>
      <c r="E947" t="s">
        <v>5852</v>
      </c>
      <c r="F947">
        <v>1</v>
      </c>
      <c r="G947" t="s">
        <v>6188</v>
      </c>
      <c r="H947">
        <v>6.75</v>
      </c>
      <c r="I947">
        <v>6.75</v>
      </c>
      <c r="J947" t="s">
        <v>2115</v>
      </c>
      <c r="K947" t="s">
        <v>1950</v>
      </c>
      <c r="L947" t="s">
        <v>6190</v>
      </c>
      <c r="M947">
        <v>0.5</v>
      </c>
      <c r="N947">
        <v>2022</v>
      </c>
      <c r="O947">
        <f>_xlfn.XLOOKUP(OrderData_1[[#This Row],[Coffee Type]],products!B:B,products!G:G)</f>
        <v>0.34964999999999996</v>
      </c>
    </row>
    <row r="948" spans="1:15" x14ac:dyDescent="0.25">
      <c r="A948" t="s">
        <v>36</v>
      </c>
      <c r="B948" s="6">
        <v>43713</v>
      </c>
      <c r="C948" t="s">
        <v>37</v>
      </c>
      <c r="D948" t="s">
        <v>35</v>
      </c>
      <c r="E948" t="s">
        <v>1986</v>
      </c>
      <c r="F948">
        <v>1</v>
      </c>
      <c r="G948" t="s">
        <v>6192</v>
      </c>
      <c r="H948">
        <v>5.97</v>
      </c>
      <c r="I948">
        <v>5.97</v>
      </c>
      <c r="J948" t="s">
        <v>1940</v>
      </c>
      <c r="K948" t="s">
        <v>1950</v>
      </c>
      <c r="L948" t="s">
        <v>6190</v>
      </c>
      <c r="M948">
        <v>0.5</v>
      </c>
      <c r="N948">
        <v>2019</v>
      </c>
      <c r="O948">
        <f>_xlfn.XLOOKUP(OrderData_1[[#This Row],[Coffee Type]],products!B:B,products!G:G)</f>
        <v>0.21509999999999996</v>
      </c>
    </row>
    <row r="949" spans="1:15" x14ac:dyDescent="0.25">
      <c r="A949" t="s">
        <v>650</v>
      </c>
      <c r="B949" s="6">
        <v>44317</v>
      </c>
      <c r="C949" t="s">
        <v>651</v>
      </c>
      <c r="D949" t="s">
        <v>35</v>
      </c>
      <c r="E949" t="s">
        <v>3356</v>
      </c>
      <c r="F949">
        <v>1</v>
      </c>
      <c r="G949" t="s">
        <v>6192</v>
      </c>
      <c r="H949">
        <v>5.97</v>
      </c>
      <c r="I949">
        <v>5.97</v>
      </c>
      <c r="J949" t="s">
        <v>1940</v>
      </c>
      <c r="K949" t="s">
        <v>1941</v>
      </c>
      <c r="L949" t="s">
        <v>6190</v>
      </c>
      <c r="M949">
        <v>0.5</v>
      </c>
      <c r="N949">
        <v>2021</v>
      </c>
      <c r="O949">
        <f>_xlfn.XLOOKUP(OrderData_1[[#This Row],[Coffee Type]],products!B:B,products!G:G)</f>
        <v>0.21509999999999996</v>
      </c>
    </row>
    <row r="950" spans="1:15" x14ac:dyDescent="0.25">
      <c r="A950" t="s">
        <v>236</v>
      </c>
      <c r="B950" s="6">
        <v>44171</v>
      </c>
      <c r="C950" t="s">
        <v>237</v>
      </c>
      <c r="D950" t="s">
        <v>67</v>
      </c>
      <c r="E950" t="s">
        <v>2400</v>
      </c>
      <c r="F950">
        <v>2</v>
      </c>
      <c r="G950" t="s">
        <v>6188</v>
      </c>
      <c r="H950">
        <v>2.98</v>
      </c>
      <c r="I950">
        <v>5.97</v>
      </c>
      <c r="J950" t="s">
        <v>1940</v>
      </c>
      <c r="K950" t="s">
        <v>1950</v>
      </c>
      <c r="L950" t="s">
        <v>6191</v>
      </c>
      <c r="M950">
        <v>0.2</v>
      </c>
      <c r="N950">
        <v>2020</v>
      </c>
      <c r="O950">
        <f>_xlfn.XLOOKUP(OrderData_1[[#This Row],[Coffee Type]],products!B:B,products!G:G)</f>
        <v>0.34964999999999996</v>
      </c>
    </row>
    <row r="951" spans="1:15" x14ac:dyDescent="0.25">
      <c r="A951" t="s">
        <v>943</v>
      </c>
      <c r="B951" s="6">
        <v>44536</v>
      </c>
      <c r="C951" t="s">
        <v>944</v>
      </c>
      <c r="D951" t="s">
        <v>85</v>
      </c>
      <c r="E951" t="s">
        <v>4019</v>
      </c>
      <c r="F951">
        <v>1</v>
      </c>
      <c r="G951" t="s">
        <v>6188</v>
      </c>
      <c r="H951">
        <v>5.97</v>
      </c>
      <c r="I951">
        <v>5.97</v>
      </c>
      <c r="J951" t="s">
        <v>1940</v>
      </c>
      <c r="K951" t="s">
        <v>1950</v>
      </c>
      <c r="L951" t="s">
        <v>6191</v>
      </c>
      <c r="M951">
        <v>0.5</v>
      </c>
      <c r="N951">
        <v>2021</v>
      </c>
      <c r="O951">
        <f>_xlfn.XLOOKUP(OrderData_1[[#This Row],[Coffee Type]],products!B:B,products!G:G)</f>
        <v>0.34964999999999996</v>
      </c>
    </row>
    <row r="952" spans="1:15" x14ac:dyDescent="0.25">
      <c r="A952" t="s">
        <v>1872</v>
      </c>
      <c r="B952" s="6">
        <v>44642</v>
      </c>
      <c r="C952" t="s">
        <v>1873</v>
      </c>
      <c r="D952" t="s">
        <v>175</v>
      </c>
      <c r="E952" t="s">
        <v>6058</v>
      </c>
      <c r="F952">
        <v>2</v>
      </c>
      <c r="G952" t="s">
        <v>6192</v>
      </c>
      <c r="H952">
        <v>2.98</v>
      </c>
      <c r="I952">
        <v>5.97</v>
      </c>
      <c r="J952" t="s">
        <v>1940</v>
      </c>
      <c r="K952" t="s">
        <v>1950</v>
      </c>
      <c r="L952" t="s">
        <v>6190</v>
      </c>
      <c r="M952">
        <v>0.2</v>
      </c>
      <c r="N952">
        <v>2022</v>
      </c>
      <c r="O952">
        <f>_xlfn.XLOOKUP(OrderData_1[[#This Row],[Coffee Type]],products!B:B,products!G:G)</f>
        <v>0.21509999999999996</v>
      </c>
    </row>
    <row r="953" spans="1:15" x14ac:dyDescent="0.25">
      <c r="A953" t="s">
        <v>1575</v>
      </c>
      <c r="B953" s="6">
        <v>44713</v>
      </c>
      <c r="C953" t="s">
        <v>1576</v>
      </c>
      <c r="D953" t="s">
        <v>35</v>
      </c>
      <c r="E953" t="s">
        <v>5402</v>
      </c>
      <c r="F953">
        <v>1</v>
      </c>
      <c r="G953" t="s">
        <v>6192</v>
      </c>
      <c r="H953">
        <v>5.97</v>
      </c>
      <c r="I953">
        <v>5.97</v>
      </c>
      <c r="J953" t="s">
        <v>1940</v>
      </c>
      <c r="K953" t="s">
        <v>1950</v>
      </c>
      <c r="L953" t="s">
        <v>6190</v>
      </c>
      <c r="M953">
        <v>0.5</v>
      </c>
      <c r="N953">
        <v>2022</v>
      </c>
      <c r="O953">
        <f>_xlfn.XLOOKUP(OrderData_1[[#This Row],[Coffee Type]],products!B:B,products!G:G)</f>
        <v>0.21509999999999996</v>
      </c>
    </row>
    <row r="954" spans="1:15" x14ac:dyDescent="0.25">
      <c r="A954" t="s">
        <v>739</v>
      </c>
      <c r="B954" s="6">
        <v>44058</v>
      </c>
      <c r="C954" t="s">
        <v>740</v>
      </c>
      <c r="D954" t="s">
        <v>35</v>
      </c>
      <c r="E954" t="s">
        <v>3564</v>
      </c>
      <c r="F954">
        <v>1</v>
      </c>
      <c r="G954" t="s">
        <v>6192</v>
      </c>
      <c r="H954">
        <v>5.97</v>
      </c>
      <c r="I954">
        <v>5.97</v>
      </c>
      <c r="J954" t="s">
        <v>1940</v>
      </c>
      <c r="K954" t="s">
        <v>1950</v>
      </c>
      <c r="L954" t="s">
        <v>6190</v>
      </c>
      <c r="M954">
        <v>0.5</v>
      </c>
      <c r="N954">
        <v>2020</v>
      </c>
      <c r="O954">
        <f>_xlfn.XLOOKUP(OrderData_1[[#This Row],[Coffee Type]],products!B:B,products!G:G)</f>
        <v>0.21509999999999996</v>
      </c>
    </row>
    <row r="955" spans="1:15" x14ac:dyDescent="0.25">
      <c r="A955" t="s">
        <v>1211</v>
      </c>
      <c r="B955" s="6">
        <v>43761</v>
      </c>
      <c r="C955" t="s">
        <v>1212</v>
      </c>
      <c r="D955" t="s">
        <v>35</v>
      </c>
      <c r="E955" t="s">
        <v>4621</v>
      </c>
      <c r="F955">
        <v>1</v>
      </c>
      <c r="G955" t="s">
        <v>6192</v>
      </c>
      <c r="H955">
        <v>5.97</v>
      </c>
      <c r="I955">
        <v>5.97</v>
      </c>
      <c r="J955" t="s">
        <v>1940</v>
      </c>
      <c r="K955" t="s">
        <v>1950</v>
      </c>
      <c r="L955" t="s">
        <v>6190</v>
      </c>
      <c r="M955">
        <v>0.5</v>
      </c>
      <c r="N955">
        <v>2019</v>
      </c>
      <c r="O955">
        <f>_xlfn.XLOOKUP(OrderData_1[[#This Row],[Coffee Type]],products!B:B,products!G:G)</f>
        <v>0.21509999999999996</v>
      </c>
    </row>
    <row r="956" spans="1:15" x14ac:dyDescent="0.25">
      <c r="A956" t="s">
        <v>546</v>
      </c>
      <c r="B956" s="6">
        <v>44355</v>
      </c>
      <c r="C956" t="s">
        <v>547</v>
      </c>
      <c r="D956" t="s">
        <v>175</v>
      </c>
      <c r="E956" t="s">
        <v>3129</v>
      </c>
      <c r="F956">
        <v>2</v>
      </c>
      <c r="G956" t="s">
        <v>6192</v>
      </c>
      <c r="H956">
        <v>2.98</v>
      </c>
      <c r="I956">
        <v>5.97</v>
      </c>
      <c r="J956" t="s">
        <v>2115</v>
      </c>
      <c r="K956" t="s">
        <v>1950</v>
      </c>
      <c r="L956" t="s">
        <v>6190</v>
      </c>
      <c r="M956">
        <v>0.2</v>
      </c>
      <c r="N956">
        <v>2021</v>
      </c>
      <c r="O956">
        <f>_xlfn.XLOOKUP(OrderData_1[[#This Row],[Coffee Type]],products!B:B,products!G:G)</f>
        <v>0.21509999999999996</v>
      </c>
    </row>
    <row r="957" spans="1:15" x14ac:dyDescent="0.25">
      <c r="A957" t="s">
        <v>1134</v>
      </c>
      <c r="B957" s="6">
        <v>43515</v>
      </c>
      <c r="C957" t="s">
        <v>1135</v>
      </c>
      <c r="D957" t="s">
        <v>67</v>
      </c>
      <c r="E957" t="s">
        <v>4463</v>
      </c>
      <c r="F957">
        <v>2</v>
      </c>
      <c r="G957" t="s">
        <v>6188</v>
      </c>
      <c r="H957">
        <v>2.98</v>
      </c>
      <c r="I957">
        <v>5.97</v>
      </c>
      <c r="J957" t="s">
        <v>1940</v>
      </c>
      <c r="K957" t="s">
        <v>1941</v>
      </c>
      <c r="L957" t="s">
        <v>6191</v>
      </c>
      <c r="M957">
        <v>0.2</v>
      </c>
      <c r="N957">
        <v>2019</v>
      </c>
      <c r="O957">
        <f>_xlfn.XLOOKUP(OrderData_1[[#This Row],[Coffee Type]],products!B:B,products!G:G)</f>
        <v>0.34964999999999996</v>
      </c>
    </row>
    <row r="958" spans="1:15" x14ac:dyDescent="0.25">
      <c r="A958" t="s">
        <v>565</v>
      </c>
      <c r="B958" s="6">
        <v>44333</v>
      </c>
      <c r="C958" t="s">
        <v>566</v>
      </c>
      <c r="D958" t="s">
        <v>67</v>
      </c>
      <c r="E958" t="s">
        <v>3174</v>
      </c>
      <c r="F958">
        <v>2</v>
      </c>
      <c r="G958" t="s">
        <v>6188</v>
      </c>
      <c r="H958">
        <v>2.98</v>
      </c>
      <c r="I958">
        <v>5.97</v>
      </c>
      <c r="J958" t="s">
        <v>1940</v>
      </c>
      <c r="K958" t="s">
        <v>1950</v>
      </c>
      <c r="L958" t="s">
        <v>6191</v>
      </c>
      <c r="M958">
        <v>0.2</v>
      </c>
      <c r="N958">
        <v>2021</v>
      </c>
      <c r="O958">
        <f>_xlfn.XLOOKUP(OrderData_1[[#This Row],[Coffee Type]],products!B:B,products!G:G)</f>
        <v>0.34964999999999996</v>
      </c>
    </row>
    <row r="959" spans="1:15" x14ac:dyDescent="0.25">
      <c r="A959" t="s">
        <v>769</v>
      </c>
      <c r="B959" s="6">
        <v>44097</v>
      </c>
      <c r="C959" t="s">
        <v>770</v>
      </c>
      <c r="D959" t="s">
        <v>35</v>
      </c>
      <c r="E959" t="s">
        <v>3627</v>
      </c>
      <c r="F959">
        <v>1</v>
      </c>
      <c r="G959" t="s">
        <v>6192</v>
      </c>
      <c r="H959">
        <v>5.97</v>
      </c>
      <c r="I959">
        <v>5.97</v>
      </c>
      <c r="J959" t="s">
        <v>1940</v>
      </c>
      <c r="K959" t="s">
        <v>1941</v>
      </c>
      <c r="L959" t="s">
        <v>6190</v>
      </c>
      <c r="M959">
        <v>0.5</v>
      </c>
      <c r="N959">
        <v>2020</v>
      </c>
      <c r="O959">
        <f>_xlfn.XLOOKUP(OrderData_1[[#This Row],[Coffee Type]],products!B:B,products!G:G)</f>
        <v>0.21509999999999996</v>
      </c>
    </row>
    <row r="960" spans="1:15" x14ac:dyDescent="0.25">
      <c r="A960" t="s">
        <v>1622</v>
      </c>
      <c r="B960" s="6">
        <v>44414</v>
      </c>
      <c r="C960" t="s">
        <v>1623</v>
      </c>
      <c r="D960" t="s">
        <v>67</v>
      </c>
      <c r="E960" t="s">
        <v>5506</v>
      </c>
      <c r="F960">
        <v>2</v>
      </c>
      <c r="G960" t="s">
        <v>6188</v>
      </c>
      <c r="H960">
        <v>2.98</v>
      </c>
      <c r="I960">
        <v>5.97</v>
      </c>
      <c r="J960" t="s">
        <v>1940</v>
      </c>
      <c r="K960" t="s">
        <v>1950</v>
      </c>
      <c r="L960" t="s">
        <v>6191</v>
      </c>
      <c r="M960">
        <v>0.2</v>
      </c>
      <c r="N960">
        <v>2021</v>
      </c>
      <c r="O960">
        <f>_xlfn.XLOOKUP(OrderData_1[[#This Row],[Coffee Type]],products!B:B,products!G:G)</f>
        <v>0.34964999999999996</v>
      </c>
    </row>
    <row r="961" spans="1:15" x14ac:dyDescent="0.25">
      <c r="A961" t="s">
        <v>1471</v>
      </c>
      <c r="B961" s="6">
        <v>44277</v>
      </c>
      <c r="C961" t="s">
        <v>1472</v>
      </c>
      <c r="D961" t="s">
        <v>35</v>
      </c>
      <c r="E961" t="s">
        <v>5183</v>
      </c>
      <c r="F961">
        <v>1</v>
      </c>
      <c r="G961" t="s">
        <v>6192</v>
      </c>
      <c r="H961">
        <v>5.97</v>
      </c>
      <c r="I961">
        <v>5.97</v>
      </c>
      <c r="J961" t="s">
        <v>1940</v>
      </c>
      <c r="K961" t="s">
        <v>1941</v>
      </c>
      <c r="L961" t="s">
        <v>6190</v>
      </c>
      <c r="M961">
        <v>0.5</v>
      </c>
      <c r="N961">
        <v>2021</v>
      </c>
      <c r="O961">
        <f>_xlfn.XLOOKUP(OrderData_1[[#This Row],[Coffee Type]],products!B:B,products!G:G)</f>
        <v>0.21509999999999996</v>
      </c>
    </row>
    <row r="962" spans="1:15" x14ac:dyDescent="0.25">
      <c r="A962" t="s">
        <v>558</v>
      </c>
      <c r="B962" s="6">
        <v>43872</v>
      </c>
      <c r="C962" t="s">
        <v>559</v>
      </c>
      <c r="D962" t="s">
        <v>85</v>
      </c>
      <c r="E962" t="s">
        <v>3155</v>
      </c>
      <c r="F962">
        <v>1</v>
      </c>
      <c r="G962" t="s">
        <v>6188</v>
      </c>
      <c r="H962">
        <v>5.97</v>
      </c>
      <c r="I962">
        <v>5.97</v>
      </c>
      <c r="J962" t="s">
        <v>1940</v>
      </c>
      <c r="K962" t="s">
        <v>1941</v>
      </c>
      <c r="L962" t="s">
        <v>6191</v>
      </c>
      <c r="M962">
        <v>0.5</v>
      </c>
      <c r="N962">
        <v>2020</v>
      </c>
      <c r="O962">
        <f>_xlfn.XLOOKUP(OrderData_1[[#This Row],[Coffee Type]],products!B:B,products!G:G)</f>
        <v>0.34964999999999996</v>
      </c>
    </row>
    <row r="963" spans="1:15" x14ac:dyDescent="0.25">
      <c r="A963" t="s">
        <v>953</v>
      </c>
      <c r="B963" s="6">
        <v>43869</v>
      </c>
      <c r="C963" t="s">
        <v>954</v>
      </c>
      <c r="D963" t="s">
        <v>67</v>
      </c>
      <c r="E963" t="s">
        <v>4040</v>
      </c>
      <c r="F963">
        <v>2</v>
      </c>
      <c r="G963" t="s">
        <v>6188</v>
      </c>
      <c r="H963">
        <v>2.98</v>
      </c>
      <c r="I963">
        <v>5.97</v>
      </c>
      <c r="J963" t="s">
        <v>1940</v>
      </c>
      <c r="K963" t="s">
        <v>1950</v>
      </c>
      <c r="L963" t="s">
        <v>6191</v>
      </c>
      <c r="M963">
        <v>0.2</v>
      </c>
      <c r="N963">
        <v>2020</v>
      </c>
      <c r="O963">
        <f>_xlfn.XLOOKUP(OrderData_1[[#This Row],[Coffee Type]],products!B:B,products!G:G)</f>
        <v>0.34964999999999996</v>
      </c>
    </row>
    <row r="964" spans="1:15" x14ac:dyDescent="0.25">
      <c r="A964" t="s">
        <v>1277</v>
      </c>
      <c r="B964" s="6">
        <v>43507</v>
      </c>
      <c r="C964" t="s">
        <v>1278</v>
      </c>
      <c r="D964" t="s">
        <v>159</v>
      </c>
      <c r="E964" t="s">
        <v>4780</v>
      </c>
      <c r="F964">
        <v>1</v>
      </c>
      <c r="G964" t="s">
        <v>6192</v>
      </c>
      <c r="H964">
        <v>5.37</v>
      </c>
      <c r="I964">
        <v>5.37</v>
      </c>
      <c r="J964" t="s">
        <v>1940</v>
      </c>
      <c r="K964" t="s">
        <v>1941</v>
      </c>
      <c r="L964" t="s">
        <v>6191</v>
      </c>
      <c r="M964">
        <v>0.5</v>
      </c>
      <c r="N964">
        <v>2019</v>
      </c>
      <c r="O964">
        <f>_xlfn.XLOOKUP(OrderData_1[[#This Row],[Coffee Type]],products!B:B,products!G:G)</f>
        <v>0.21509999999999996</v>
      </c>
    </row>
    <row r="965" spans="1:15" x14ac:dyDescent="0.25">
      <c r="A965" t="s">
        <v>1469</v>
      </c>
      <c r="B965" s="6">
        <v>44209</v>
      </c>
      <c r="C965" t="s">
        <v>1470</v>
      </c>
      <c r="D965" t="s">
        <v>114</v>
      </c>
      <c r="E965" t="s">
        <v>5178</v>
      </c>
      <c r="F965">
        <v>2</v>
      </c>
      <c r="G965" t="s">
        <v>6192</v>
      </c>
      <c r="H965">
        <v>2.68</v>
      </c>
      <c r="I965">
        <v>5.37</v>
      </c>
      <c r="J965" t="s">
        <v>1948</v>
      </c>
      <c r="K965" t="s">
        <v>1941</v>
      </c>
      <c r="L965" t="s">
        <v>6191</v>
      </c>
      <c r="M965">
        <v>0.2</v>
      </c>
      <c r="N965">
        <v>2021</v>
      </c>
      <c r="O965">
        <f>_xlfn.XLOOKUP(OrderData_1[[#This Row],[Coffee Type]],products!B:B,products!G:G)</f>
        <v>0.21509999999999996</v>
      </c>
    </row>
    <row r="966" spans="1:15" x14ac:dyDescent="0.25">
      <c r="A966" t="s">
        <v>1884</v>
      </c>
      <c r="B966" s="6">
        <v>43556</v>
      </c>
      <c r="C966" t="s">
        <v>1885</v>
      </c>
      <c r="D966" t="s">
        <v>159</v>
      </c>
      <c r="E966" t="s">
        <v>6081</v>
      </c>
      <c r="F966">
        <v>1</v>
      </c>
      <c r="G966" t="s">
        <v>6192</v>
      </c>
      <c r="H966">
        <v>5.37</v>
      </c>
      <c r="I966">
        <v>5.37</v>
      </c>
      <c r="J966" t="s">
        <v>1940</v>
      </c>
      <c r="K966" t="s">
        <v>1941</v>
      </c>
      <c r="L966" t="s">
        <v>6191</v>
      </c>
      <c r="M966">
        <v>0.5</v>
      </c>
      <c r="N966">
        <v>2019</v>
      </c>
      <c r="O966">
        <f>_xlfn.XLOOKUP(OrderData_1[[#This Row],[Coffee Type]],products!B:B,products!G:G)</f>
        <v>0.21509999999999996</v>
      </c>
    </row>
    <row r="967" spans="1:15" x14ac:dyDescent="0.25">
      <c r="A967" t="s">
        <v>593</v>
      </c>
      <c r="B967" s="6">
        <v>43639</v>
      </c>
      <c r="C967" t="s">
        <v>594</v>
      </c>
      <c r="D967" t="s">
        <v>159</v>
      </c>
      <c r="E967" t="s">
        <v>3239</v>
      </c>
      <c r="F967">
        <v>1</v>
      </c>
      <c r="G967" t="s">
        <v>6192</v>
      </c>
      <c r="H967">
        <v>5.37</v>
      </c>
      <c r="I967">
        <v>5.37</v>
      </c>
      <c r="J967" t="s">
        <v>2115</v>
      </c>
      <c r="K967" t="s">
        <v>1941</v>
      </c>
      <c r="L967" t="s">
        <v>6191</v>
      </c>
      <c r="M967">
        <v>0.5</v>
      </c>
      <c r="N967">
        <v>2019</v>
      </c>
      <c r="O967">
        <f>_xlfn.XLOOKUP(OrderData_1[[#This Row],[Coffee Type]],products!B:B,products!G:G)</f>
        <v>0.21509999999999996</v>
      </c>
    </row>
    <row r="968" spans="1:15" x14ac:dyDescent="0.25">
      <c r="A968" t="s">
        <v>870</v>
      </c>
      <c r="B968" s="6">
        <v>44504</v>
      </c>
      <c r="C968" t="s">
        <v>871</v>
      </c>
      <c r="D968" t="s">
        <v>114</v>
      </c>
      <c r="E968" t="s">
        <v>3853</v>
      </c>
      <c r="F968">
        <v>2</v>
      </c>
      <c r="G968" t="s">
        <v>6192</v>
      </c>
      <c r="H968">
        <v>2.68</v>
      </c>
      <c r="I968">
        <v>5.37</v>
      </c>
      <c r="J968" t="s">
        <v>1940</v>
      </c>
      <c r="K968" t="s">
        <v>1941</v>
      </c>
      <c r="L968" t="s">
        <v>6191</v>
      </c>
      <c r="M968">
        <v>0.2</v>
      </c>
      <c r="N968">
        <v>2021</v>
      </c>
      <c r="O968">
        <f>_xlfn.XLOOKUP(OrderData_1[[#This Row],[Coffee Type]],products!B:B,products!G:G)</f>
        <v>0.21509999999999996</v>
      </c>
    </row>
    <row r="969" spans="1:15" x14ac:dyDescent="0.25">
      <c r="A969" t="s">
        <v>908</v>
      </c>
      <c r="B969" s="6">
        <v>44336</v>
      </c>
      <c r="C969" t="s">
        <v>909</v>
      </c>
      <c r="D969" t="s">
        <v>114</v>
      </c>
      <c r="E969" t="s">
        <v>3936</v>
      </c>
      <c r="F969">
        <v>2</v>
      </c>
      <c r="G969" t="s">
        <v>6192</v>
      </c>
      <c r="H969">
        <v>2.68</v>
      </c>
      <c r="I969">
        <v>5.37</v>
      </c>
      <c r="J969" t="s">
        <v>1940</v>
      </c>
      <c r="K969" t="s">
        <v>1950</v>
      </c>
      <c r="L969" t="s">
        <v>6191</v>
      </c>
      <c r="M969">
        <v>0.2</v>
      </c>
      <c r="N969">
        <v>2021</v>
      </c>
      <c r="O969">
        <f>_xlfn.XLOOKUP(OrderData_1[[#This Row],[Coffee Type]],products!B:B,products!G:G)</f>
        <v>0.21509999999999996</v>
      </c>
    </row>
    <row r="970" spans="1:15" x14ac:dyDescent="0.25">
      <c r="A970" t="s">
        <v>1720</v>
      </c>
      <c r="B970" s="6">
        <v>43941</v>
      </c>
      <c r="C970" t="s">
        <v>1721</v>
      </c>
      <c r="D970" t="s">
        <v>159</v>
      </c>
      <c r="E970" t="s">
        <v>5725</v>
      </c>
      <c r="F970">
        <v>1</v>
      </c>
      <c r="G970" t="s">
        <v>6192</v>
      </c>
      <c r="H970">
        <v>5.37</v>
      </c>
      <c r="I970">
        <v>5.37</v>
      </c>
      <c r="J970" t="s">
        <v>1940</v>
      </c>
      <c r="K970" t="s">
        <v>1941</v>
      </c>
      <c r="L970" t="s">
        <v>6191</v>
      </c>
      <c r="M970">
        <v>0.5</v>
      </c>
      <c r="N970">
        <v>2020</v>
      </c>
      <c r="O970">
        <f>_xlfn.XLOOKUP(OrderData_1[[#This Row],[Coffee Type]],products!B:B,products!G:G)</f>
        <v>0.21509999999999996</v>
      </c>
    </row>
    <row r="971" spans="1:15" x14ac:dyDescent="0.25">
      <c r="A971" t="s">
        <v>436</v>
      </c>
      <c r="B971" s="6">
        <v>44608</v>
      </c>
      <c r="C971" t="s">
        <v>437</v>
      </c>
      <c r="D971" t="s">
        <v>32</v>
      </c>
      <c r="E971" t="s">
        <v>2881</v>
      </c>
      <c r="F971">
        <v>1</v>
      </c>
      <c r="G971" t="s">
        <v>6193</v>
      </c>
      <c r="H971">
        <v>4.76</v>
      </c>
      <c r="I971">
        <v>4.76</v>
      </c>
      <c r="J971" t="s">
        <v>1940</v>
      </c>
      <c r="K971" t="s">
        <v>1950</v>
      </c>
      <c r="L971" t="s">
        <v>6189</v>
      </c>
      <c r="M971">
        <v>0.2</v>
      </c>
      <c r="N971">
        <v>2022</v>
      </c>
      <c r="O971">
        <f>_xlfn.XLOOKUP(OrderData_1[[#This Row],[Coffee Type]],products!B:B,products!G:G)</f>
        <v>0.61814999999999998</v>
      </c>
    </row>
    <row r="972" spans="1:15" x14ac:dyDescent="0.25">
      <c r="A972" t="s">
        <v>30</v>
      </c>
      <c r="B972" s="6">
        <v>44701</v>
      </c>
      <c r="C972" t="s">
        <v>31</v>
      </c>
      <c r="D972" t="s">
        <v>32</v>
      </c>
      <c r="E972" t="s">
        <v>1976</v>
      </c>
      <c r="F972">
        <v>1</v>
      </c>
      <c r="G972" t="s">
        <v>6193</v>
      </c>
      <c r="H972">
        <v>4.76</v>
      </c>
      <c r="I972">
        <v>4.76</v>
      </c>
      <c r="J972" t="s">
        <v>1948</v>
      </c>
      <c r="K972" t="s">
        <v>1941</v>
      </c>
      <c r="L972" t="s">
        <v>6189</v>
      </c>
      <c r="M972">
        <v>0.2</v>
      </c>
      <c r="N972">
        <v>2022</v>
      </c>
      <c r="O972">
        <f>_xlfn.XLOOKUP(OrderData_1[[#This Row],[Coffee Type]],products!B:B,products!G:G)</f>
        <v>0.61814999999999998</v>
      </c>
    </row>
    <row r="973" spans="1:15" x14ac:dyDescent="0.25">
      <c r="A973" t="s">
        <v>1600</v>
      </c>
      <c r="B973" s="6">
        <v>44008</v>
      </c>
      <c r="C973" t="s">
        <v>1601</v>
      </c>
      <c r="D973" t="s">
        <v>32</v>
      </c>
      <c r="E973" t="s">
        <v>5459</v>
      </c>
      <c r="F973">
        <v>1</v>
      </c>
      <c r="G973" t="s">
        <v>6193</v>
      </c>
      <c r="H973">
        <v>4.76</v>
      </c>
      <c r="I973">
        <v>4.76</v>
      </c>
      <c r="J973" t="s">
        <v>1940</v>
      </c>
      <c r="K973" t="s">
        <v>1941</v>
      </c>
      <c r="L973" t="s">
        <v>6189</v>
      </c>
      <c r="M973">
        <v>0.2</v>
      </c>
      <c r="N973">
        <v>2020</v>
      </c>
      <c r="O973">
        <f>_xlfn.XLOOKUP(OrderData_1[[#This Row],[Coffee Type]],products!B:B,products!G:G)</f>
        <v>0.61814999999999998</v>
      </c>
    </row>
    <row r="974" spans="1:15" x14ac:dyDescent="0.25">
      <c r="A974" t="s">
        <v>414</v>
      </c>
      <c r="B974" s="6">
        <v>44698</v>
      </c>
      <c r="C974" t="s">
        <v>415</v>
      </c>
      <c r="D974" t="s">
        <v>267</v>
      </c>
      <c r="E974" t="s">
        <v>2807</v>
      </c>
      <c r="F974">
        <v>1</v>
      </c>
      <c r="G974" t="s">
        <v>6194</v>
      </c>
      <c r="H974">
        <v>4.46</v>
      </c>
      <c r="I974">
        <v>4.46</v>
      </c>
      <c r="J974" t="s">
        <v>1940</v>
      </c>
      <c r="K974" t="s">
        <v>1941</v>
      </c>
      <c r="L974" t="s">
        <v>6189</v>
      </c>
      <c r="M974">
        <v>0.2</v>
      </c>
      <c r="N974">
        <v>2022</v>
      </c>
      <c r="O974">
        <f>_xlfn.XLOOKUP(OrderData_1[[#This Row],[Coffee Type]],products!B:B,products!G:G)</f>
        <v>0.49004999999999999</v>
      </c>
    </row>
    <row r="975" spans="1:15" x14ac:dyDescent="0.25">
      <c r="A975" t="s">
        <v>1430</v>
      </c>
      <c r="B975" s="6">
        <v>44634</v>
      </c>
      <c r="C975" t="s">
        <v>1431</v>
      </c>
      <c r="D975" t="s">
        <v>90</v>
      </c>
      <c r="E975" t="s">
        <v>5095</v>
      </c>
      <c r="F975">
        <v>1</v>
      </c>
      <c r="G975" t="s">
        <v>6193</v>
      </c>
      <c r="H975">
        <v>4.3600000000000003</v>
      </c>
      <c r="I975">
        <v>4.3600000000000003</v>
      </c>
      <c r="J975" t="s">
        <v>2115</v>
      </c>
      <c r="K975" t="s">
        <v>1950</v>
      </c>
      <c r="L975" t="s">
        <v>6190</v>
      </c>
      <c r="M975">
        <v>0.2</v>
      </c>
      <c r="N975">
        <v>2022</v>
      </c>
      <c r="O975">
        <f>_xlfn.XLOOKUP(OrderData_1[[#This Row],[Coffee Type]],products!B:B,products!G:G)</f>
        <v>0.61814999999999998</v>
      </c>
    </row>
    <row r="976" spans="1:15" x14ac:dyDescent="0.25">
      <c r="A976" t="s">
        <v>1641</v>
      </c>
      <c r="B976" s="6">
        <v>44755</v>
      </c>
      <c r="C976" t="s">
        <v>1642</v>
      </c>
      <c r="D976" t="s">
        <v>90</v>
      </c>
      <c r="E976" t="s">
        <v>5552</v>
      </c>
      <c r="F976">
        <v>1</v>
      </c>
      <c r="G976" t="s">
        <v>6193</v>
      </c>
      <c r="H976">
        <v>4.3600000000000003</v>
      </c>
      <c r="I976">
        <v>4.3600000000000003</v>
      </c>
      <c r="J976" t="s">
        <v>1940</v>
      </c>
      <c r="K976" t="s">
        <v>1950</v>
      </c>
      <c r="L976" t="s">
        <v>6190</v>
      </c>
      <c r="M976">
        <v>0.2</v>
      </c>
      <c r="N976">
        <v>2022</v>
      </c>
      <c r="O976">
        <f>_xlfn.XLOOKUP(OrderData_1[[#This Row],[Coffee Type]],products!B:B,products!G:G)</f>
        <v>0.61814999999999998</v>
      </c>
    </row>
    <row r="977" spans="1:15" x14ac:dyDescent="0.25">
      <c r="A977" t="s">
        <v>988</v>
      </c>
      <c r="B977" s="6">
        <v>44620</v>
      </c>
      <c r="C977" t="s">
        <v>989</v>
      </c>
      <c r="D977" t="s">
        <v>77</v>
      </c>
      <c r="E977" t="s">
        <v>4125</v>
      </c>
      <c r="F977">
        <v>1</v>
      </c>
      <c r="G977" t="s">
        <v>6194</v>
      </c>
      <c r="H977">
        <v>4.12</v>
      </c>
      <c r="I977">
        <v>4.12</v>
      </c>
      <c r="J977" t="s">
        <v>1940</v>
      </c>
      <c r="K977" t="s">
        <v>1941</v>
      </c>
      <c r="L977" t="s">
        <v>6190</v>
      </c>
      <c r="M977">
        <v>0.2</v>
      </c>
      <c r="N977">
        <v>2022</v>
      </c>
      <c r="O977">
        <f>_xlfn.XLOOKUP(OrderData_1[[#This Row],[Coffee Type]],products!B:B,products!G:G)</f>
        <v>0.49004999999999999</v>
      </c>
    </row>
    <row r="978" spans="1:15" x14ac:dyDescent="0.25">
      <c r="A978" t="s">
        <v>965</v>
      </c>
      <c r="B978" s="6">
        <v>43624</v>
      </c>
      <c r="C978" t="s">
        <v>948</v>
      </c>
      <c r="D978" t="s">
        <v>77</v>
      </c>
      <c r="E978" t="s">
        <v>4064</v>
      </c>
      <c r="F978">
        <v>1</v>
      </c>
      <c r="G978" t="s">
        <v>6194</v>
      </c>
      <c r="H978">
        <v>4.12</v>
      </c>
      <c r="I978">
        <v>4.12</v>
      </c>
      <c r="J978" t="s">
        <v>1940</v>
      </c>
      <c r="K978" t="s">
        <v>1941</v>
      </c>
      <c r="L978" t="s">
        <v>6190</v>
      </c>
      <c r="M978">
        <v>0.2</v>
      </c>
      <c r="N978">
        <v>2019</v>
      </c>
      <c r="O978">
        <f>_xlfn.XLOOKUP(OrderData_1[[#This Row],[Coffee Type]],products!B:B,products!G:G)</f>
        <v>0.49004999999999999</v>
      </c>
    </row>
    <row r="979" spans="1:15" x14ac:dyDescent="0.25">
      <c r="A979" t="s">
        <v>284</v>
      </c>
      <c r="B979" s="6">
        <v>44471</v>
      </c>
      <c r="C979" t="s">
        <v>285</v>
      </c>
      <c r="D979" t="s">
        <v>77</v>
      </c>
      <c r="E979" t="s">
        <v>2501</v>
      </c>
      <c r="F979">
        <v>1</v>
      </c>
      <c r="G979" t="s">
        <v>6194</v>
      </c>
      <c r="H979">
        <v>4.12</v>
      </c>
      <c r="I979">
        <v>4.12</v>
      </c>
      <c r="J979" t="s">
        <v>1940</v>
      </c>
      <c r="K979" t="s">
        <v>1950</v>
      </c>
      <c r="L979" t="s">
        <v>6190</v>
      </c>
      <c r="M979">
        <v>0.2</v>
      </c>
      <c r="N979">
        <v>2021</v>
      </c>
      <c r="O979">
        <f>_xlfn.XLOOKUP(OrderData_1[[#This Row],[Coffee Type]],products!B:B,products!G:G)</f>
        <v>0.49004999999999999</v>
      </c>
    </row>
    <row r="980" spans="1:15" x14ac:dyDescent="0.25">
      <c r="A980" t="s">
        <v>1851</v>
      </c>
      <c r="B980" s="6">
        <v>44582</v>
      </c>
      <c r="C980" t="s">
        <v>1814</v>
      </c>
      <c r="D980" t="s">
        <v>128</v>
      </c>
      <c r="E980" t="s">
        <v>5911</v>
      </c>
      <c r="F980">
        <v>1</v>
      </c>
      <c r="G980" t="s">
        <v>6188</v>
      </c>
      <c r="H980">
        <v>3.88</v>
      </c>
      <c r="I980">
        <v>3.88</v>
      </c>
      <c r="J980" t="s">
        <v>1940</v>
      </c>
      <c r="K980" t="s">
        <v>1941</v>
      </c>
      <c r="L980" t="s">
        <v>6189</v>
      </c>
      <c r="M980">
        <v>0.2</v>
      </c>
      <c r="N980">
        <v>2022</v>
      </c>
      <c r="O980">
        <f>_xlfn.XLOOKUP(OrderData_1[[#This Row],[Coffee Type]],products!B:B,products!G:G)</f>
        <v>0.34964999999999996</v>
      </c>
    </row>
    <row r="981" spans="1:15" x14ac:dyDescent="0.25">
      <c r="A981" t="s">
        <v>800</v>
      </c>
      <c r="B981" s="6">
        <v>44445</v>
      </c>
      <c r="C981" t="s">
        <v>801</v>
      </c>
      <c r="D981" t="s">
        <v>128</v>
      </c>
      <c r="E981" t="s">
        <v>3693</v>
      </c>
      <c r="F981">
        <v>1</v>
      </c>
      <c r="G981" t="s">
        <v>6188</v>
      </c>
      <c r="H981">
        <v>3.88</v>
      </c>
      <c r="I981">
        <v>3.88</v>
      </c>
      <c r="J981" t="s">
        <v>1940</v>
      </c>
      <c r="K981" t="s">
        <v>1950</v>
      </c>
      <c r="L981" t="s">
        <v>6189</v>
      </c>
      <c r="M981">
        <v>0.2</v>
      </c>
      <c r="N981">
        <v>2021</v>
      </c>
      <c r="O981">
        <f>_xlfn.XLOOKUP(OrderData_1[[#This Row],[Coffee Type]],products!B:B,products!G:G)</f>
        <v>0.34964999999999996</v>
      </c>
    </row>
    <row r="982" spans="1:15" x14ac:dyDescent="0.25">
      <c r="A982" t="s">
        <v>635</v>
      </c>
      <c r="B982" s="6">
        <v>43828</v>
      </c>
      <c r="C982" t="s">
        <v>636</v>
      </c>
      <c r="D982" t="s">
        <v>128</v>
      </c>
      <c r="E982" t="s">
        <v>3352</v>
      </c>
      <c r="F982">
        <v>1</v>
      </c>
      <c r="G982" t="s">
        <v>6188</v>
      </c>
      <c r="H982">
        <v>3.88</v>
      </c>
      <c r="I982">
        <v>3.88</v>
      </c>
      <c r="J982" t="s">
        <v>1940</v>
      </c>
      <c r="K982" t="s">
        <v>1941</v>
      </c>
      <c r="L982" t="s">
        <v>6189</v>
      </c>
      <c r="M982">
        <v>0.2</v>
      </c>
      <c r="N982">
        <v>2019</v>
      </c>
      <c r="O982">
        <f>_xlfn.XLOOKUP(OrderData_1[[#This Row],[Coffee Type]],products!B:B,products!G:G)</f>
        <v>0.34964999999999996</v>
      </c>
    </row>
    <row r="983" spans="1:15" x14ac:dyDescent="0.25">
      <c r="A983" t="s">
        <v>1036</v>
      </c>
      <c r="B983" s="6">
        <v>44446</v>
      </c>
      <c r="C983" t="s">
        <v>1037</v>
      </c>
      <c r="D983" t="s">
        <v>51</v>
      </c>
      <c r="E983" t="s">
        <v>4247</v>
      </c>
      <c r="F983">
        <v>1</v>
      </c>
      <c r="G983" t="s">
        <v>6193</v>
      </c>
      <c r="H983">
        <v>3.88</v>
      </c>
      <c r="I983">
        <v>3.88</v>
      </c>
      <c r="J983" t="s">
        <v>1940</v>
      </c>
      <c r="K983" t="s">
        <v>1950</v>
      </c>
      <c r="L983" t="s">
        <v>6191</v>
      </c>
      <c r="M983">
        <v>0.2</v>
      </c>
      <c r="N983">
        <v>2021</v>
      </c>
      <c r="O983">
        <f>_xlfn.XLOOKUP(OrderData_1[[#This Row],[Coffee Type]],products!B:B,products!G:G)</f>
        <v>0.61814999999999998</v>
      </c>
    </row>
    <row r="984" spans="1:15" x14ac:dyDescent="0.25">
      <c r="A984" t="s">
        <v>284</v>
      </c>
      <c r="B984" s="6">
        <v>44471</v>
      </c>
      <c r="C984" t="s">
        <v>285</v>
      </c>
      <c r="D984" t="s">
        <v>128</v>
      </c>
      <c r="E984" t="s">
        <v>2501</v>
      </c>
      <c r="F984">
        <v>1</v>
      </c>
      <c r="G984" t="s">
        <v>6188</v>
      </c>
      <c r="H984">
        <v>3.88</v>
      </c>
      <c r="I984">
        <v>3.88</v>
      </c>
      <c r="J984" t="s">
        <v>1940</v>
      </c>
      <c r="K984" t="s">
        <v>1950</v>
      </c>
      <c r="L984" t="s">
        <v>6189</v>
      </c>
      <c r="M984">
        <v>0.2</v>
      </c>
      <c r="N984">
        <v>2021</v>
      </c>
      <c r="O984">
        <f>_xlfn.XLOOKUP(OrderData_1[[#This Row],[Coffee Type]],products!B:B,products!G:G)</f>
        <v>0.34964999999999996</v>
      </c>
    </row>
    <row r="985" spans="1:15" x14ac:dyDescent="0.25">
      <c r="A985" t="s">
        <v>1256</v>
      </c>
      <c r="B985" s="6">
        <v>44331</v>
      </c>
      <c r="C985" t="s">
        <v>1257</v>
      </c>
      <c r="D985" t="s">
        <v>51</v>
      </c>
      <c r="E985" t="s">
        <v>4731</v>
      </c>
      <c r="F985">
        <v>1</v>
      </c>
      <c r="G985" t="s">
        <v>6193</v>
      </c>
      <c r="H985">
        <v>3.88</v>
      </c>
      <c r="I985">
        <v>3.88</v>
      </c>
      <c r="J985" t="s">
        <v>1940</v>
      </c>
      <c r="K985" t="s">
        <v>1941</v>
      </c>
      <c r="L985" t="s">
        <v>6191</v>
      </c>
      <c r="M985">
        <v>0.2</v>
      </c>
      <c r="N985">
        <v>2021</v>
      </c>
      <c r="O985">
        <f>_xlfn.XLOOKUP(OrderData_1[[#This Row],[Coffee Type]],products!B:B,products!G:G)</f>
        <v>0.61814999999999998</v>
      </c>
    </row>
    <row r="986" spans="1:15" x14ac:dyDescent="0.25">
      <c r="A986" t="s">
        <v>1199</v>
      </c>
      <c r="B986" s="6">
        <v>44640</v>
      </c>
      <c r="C986" t="s">
        <v>1200</v>
      </c>
      <c r="D986" t="s">
        <v>64</v>
      </c>
      <c r="E986" t="s">
        <v>4600</v>
      </c>
      <c r="F986">
        <v>1</v>
      </c>
      <c r="G986" t="s">
        <v>6194</v>
      </c>
      <c r="H986">
        <v>3.64</v>
      </c>
      <c r="I986">
        <v>3.64</v>
      </c>
      <c r="J986" t="s">
        <v>1940</v>
      </c>
      <c r="K986" t="s">
        <v>1941</v>
      </c>
      <c r="L986" t="s">
        <v>6191</v>
      </c>
      <c r="M986">
        <v>0.2</v>
      </c>
      <c r="N986">
        <v>2022</v>
      </c>
      <c r="O986">
        <f>_xlfn.XLOOKUP(OrderData_1[[#This Row],[Coffee Type]],products!B:B,products!G:G)</f>
        <v>0.49004999999999999</v>
      </c>
    </row>
    <row r="987" spans="1:15" x14ac:dyDescent="0.25">
      <c r="A987" t="s">
        <v>1782</v>
      </c>
      <c r="B987" s="6">
        <v>44291</v>
      </c>
      <c r="C987" t="s">
        <v>1783</v>
      </c>
      <c r="D987" t="s">
        <v>64</v>
      </c>
      <c r="E987" t="s">
        <v>5850</v>
      </c>
      <c r="F987">
        <v>1</v>
      </c>
      <c r="G987" t="s">
        <v>6194</v>
      </c>
      <c r="H987">
        <v>3.64</v>
      </c>
      <c r="I987">
        <v>3.64</v>
      </c>
      <c r="J987" t="s">
        <v>1948</v>
      </c>
      <c r="K987" t="s">
        <v>1941</v>
      </c>
      <c r="L987" t="s">
        <v>6191</v>
      </c>
      <c r="M987">
        <v>0.2</v>
      </c>
      <c r="N987">
        <v>2021</v>
      </c>
      <c r="O987">
        <f>_xlfn.XLOOKUP(OrderData_1[[#This Row],[Coffee Type]],products!B:B,products!G:G)</f>
        <v>0.49004999999999999</v>
      </c>
    </row>
    <row r="988" spans="1:15" x14ac:dyDescent="0.25">
      <c r="A988" t="s">
        <v>1153</v>
      </c>
      <c r="B988" s="6">
        <v>43538</v>
      </c>
      <c r="C988" t="s">
        <v>1154</v>
      </c>
      <c r="D988" t="s">
        <v>195</v>
      </c>
      <c r="E988" t="s">
        <v>4508</v>
      </c>
      <c r="F988">
        <v>1</v>
      </c>
      <c r="G988" t="s">
        <v>6192</v>
      </c>
      <c r="H988">
        <v>3.58</v>
      </c>
      <c r="I988">
        <v>3.58</v>
      </c>
      <c r="J988" t="s">
        <v>1940</v>
      </c>
      <c r="K988" t="s">
        <v>1941</v>
      </c>
      <c r="L988" t="s">
        <v>6189</v>
      </c>
      <c r="M988">
        <v>0.2</v>
      </c>
      <c r="N988">
        <v>2019</v>
      </c>
      <c r="O988">
        <f>_xlfn.XLOOKUP(OrderData_1[[#This Row],[Coffee Type]],products!B:B,products!G:G)</f>
        <v>0.21509999999999996</v>
      </c>
    </row>
    <row r="989" spans="1:15" x14ac:dyDescent="0.25">
      <c r="A989" t="s">
        <v>502</v>
      </c>
      <c r="B989" s="6">
        <v>44563</v>
      </c>
      <c r="C989" t="s">
        <v>503</v>
      </c>
      <c r="D989" t="s">
        <v>195</v>
      </c>
      <c r="E989" t="s">
        <v>3033</v>
      </c>
      <c r="F989">
        <v>1</v>
      </c>
      <c r="G989" t="s">
        <v>6192</v>
      </c>
      <c r="H989">
        <v>3.58</v>
      </c>
      <c r="I989">
        <v>3.58</v>
      </c>
      <c r="J989" t="s">
        <v>1940</v>
      </c>
      <c r="K989" t="s">
        <v>1941</v>
      </c>
      <c r="L989" t="s">
        <v>6189</v>
      </c>
      <c r="M989">
        <v>0.2</v>
      </c>
      <c r="N989">
        <v>2022</v>
      </c>
      <c r="O989">
        <f>_xlfn.XLOOKUP(OrderData_1[[#This Row],[Coffee Type]],products!B:B,products!G:G)</f>
        <v>0.21509999999999996</v>
      </c>
    </row>
    <row r="990" spans="1:15" x14ac:dyDescent="0.25">
      <c r="A990" t="s">
        <v>193</v>
      </c>
      <c r="B990" s="6">
        <v>43855</v>
      </c>
      <c r="C990" t="s">
        <v>194</v>
      </c>
      <c r="D990" t="s">
        <v>195</v>
      </c>
      <c r="E990" t="s">
        <v>2310</v>
      </c>
      <c r="F990">
        <v>1</v>
      </c>
      <c r="G990" t="s">
        <v>6192</v>
      </c>
      <c r="H990">
        <v>3.58</v>
      </c>
      <c r="I990">
        <v>3.58</v>
      </c>
      <c r="J990" t="s">
        <v>1948</v>
      </c>
      <c r="K990" t="s">
        <v>1941</v>
      </c>
      <c r="L990" t="s">
        <v>6189</v>
      </c>
      <c r="M990">
        <v>0.2</v>
      </c>
      <c r="N990">
        <v>2020</v>
      </c>
      <c r="O990">
        <f>_xlfn.XLOOKUP(OrderData_1[[#This Row],[Coffee Type]],products!B:B,products!G:G)</f>
        <v>0.21509999999999996</v>
      </c>
    </row>
    <row r="991" spans="1:15" x14ac:dyDescent="0.25">
      <c r="A991" t="s">
        <v>1752</v>
      </c>
      <c r="B991" s="6">
        <v>44223</v>
      </c>
      <c r="C991" t="s">
        <v>1753</v>
      </c>
      <c r="D991" t="s">
        <v>195</v>
      </c>
      <c r="E991" t="s">
        <v>5792</v>
      </c>
      <c r="F991">
        <v>1</v>
      </c>
      <c r="G991" t="s">
        <v>6192</v>
      </c>
      <c r="H991">
        <v>3.58</v>
      </c>
      <c r="I991">
        <v>3.58</v>
      </c>
      <c r="J991" t="s">
        <v>1940</v>
      </c>
      <c r="K991" t="s">
        <v>1941</v>
      </c>
      <c r="L991" t="s">
        <v>6189</v>
      </c>
      <c r="M991">
        <v>0.2</v>
      </c>
      <c r="N991">
        <v>2021</v>
      </c>
      <c r="O991">
        <f>_xlfn.XLOOKUP(OrderData_1[[#This Row],[Coffee Type]],products!B:B,products!G:G)</f>
        <v>0.21509999999999996</v>
      </c>
    </row>
    <row r="992" spans="1:15" x14ac:dyDescent="0.25">
      <c r="A992" t="s">
        <v>1240</v>
      </c>
      <c r="B992" s="6">
        <v>44680</v>
      </c>
      <c r="C992" t="s">
        <v>1241</v>
      </c>
      <c r="D992" t="s">
        <v>67</v>
      </c>
      <c r="E992" t="s">
        <v>4685</v>
      </c>
      <c r="F992">
        <v>1</v>
      </c>
      <c r="G992" t="s">
        <v>6188</v>
      </c>
      <c r="H992">
        <v>2.98</v>
      </c>
      <c r="I992">
        <v>2.98</v>
      </c>
      <c r="J992" t="s">
        <v>1948</v>
      </c>
      <c r="K992" t="s">
        <v>1941</v>
      </c>
      <c r="L992" t="s">
        <v>6191</v>
      </c>
      <c r="M992">
        <v>0.2</v>
      </c>
      <c r="N992">
        <v>2022</v>
      </c>
      <c r="O992">
        <f>_xlfn.XLOOKUP(OrderData_1[[#This Row],[Coffee Type]],products!B:B,products!G:G)</f>
        <v>0.34964999999999996</v>
      </c>
    </row>
    <row r="993" spans="1:15" x14ac:dyDescent="0.25">
      <c r="A993" t="s">
        <v>1399</v>
      </c>
      <c r="B993" s="6">
        <v>43960</v>
      </c>
      <c r="C993" t="s">
        <v>1400</v>
      </c>
      <c r="D993" t="s">
        <v>175</v>
      </c>
      <c r="E993" t="s">
        <v>5030</v>
      </c>
      <c r="F993">
        <v>1</v>
      </c>
      <c r="G993" t="s">
        <v>6192</v>
      </c>
      <c r="H993">
        <v>2.98</v>
      </c>
      <c r="I993">
        <v>2.98</v>
      </c>
      <c r="J993" t="s">
        <v>1940</v>
      </c>
      <c r="K993" t="s">
        <v>1950</v>
      </c>
      <c r="L993" t="s">
        <v>6190</v>
      </c>
      <c r="M993">
        <v>0.2</v>
      </c>
      <c r="N993">
        <v>2020</v>
      </c>
      <c r="O993">
        <f>_xlfn.XLOOKUP(OrderData_1[[#This Row],[Coffee Type]],products!B:B,products!G:G)</f>
        <v>0.21509999999999996</v>
      </c>
    </row>
    <row r="994" spans="1:15" x14ac:dyDescent="0.25">
      <c r="A994" t="s">
        <v>173</v>
      </c>
      <c r="B994" s="6">
        <v>43754</v>
      </c>
      <c r="C994" t="s">
        <v>174</v>
      </c>
      <c r="D994" t="s">
        <v>175</v>
      </c>
      <c r="E994" t="s">
        <v>2271</v>
      </c>
      <c r="F994">
        <v>1</v>
      </c>
      <c r="G994" t="s">
        <v>6192</v>
      </c>
      <c r="H994">
        <v>2.98</v>
      </c>
      <c r="I994">
        <v>2.98</v>
      </c>
      <c r="J994" t="s">
        <v>1940</v>
      </c>
      <c r="K994" t="s">
        <v>1950</v>
      </c>
      <c r="L994" t="s">
        <v>6190</v>
      </c>
      <c r="M994">
        <v>0.2</v>
      </c>
      <c r="N994">
        <v>2019</v>
      </c>
      <c r="O994">
        <f>_xlfn.XLOOKUP(OrderData_1[[#This Row],[Coffee Type]],products!B:B,products!G:G)</f>
        <v>0.21509999999999996</v>
      </c>
    </row>
    <row r="995" spans="1:15" x14ac:dyDescent="0.25">
      <c r="A995" t="s">
        <v>398</v>
      </c>
      <c r="B995" s="6">
        <v>43830</v>
      </c>
      <c r="C995" t="s">
        <v>399</v>
      </c>
      <c r="D995" t="s">
        <v>67</v>
      </c>
      <c r="E995" t="s">
        <v>2766</v>
      </c>
      <c r="F995">
        <v>1</v>
      </c>
      <c r="G995" t="s">
        <v>6188</v>
      </c>
      <c r="H995">
        <v>2.98</v>
      </c>
      <c r="I995">
        <v>2.98</v>
      </c>
      <c r="J995" t="s">
        <v>1948</v>
      </c>
      <c r="K995" t="s">
        <v>1950</v>
      </c>
      <c r="L995" t="s">
        <v>6191</v>
      </c>
      <c r="M995">
        <v>0.2</v>
      </c>
      <c r="N995">
        <v>2019</v>
      </c>
      <c r="O995">
        <f>_xlfn.XLOOKUP(OrderData_1[[#This Row],[Coffee Type]],products!B:B,products!G:G)</f>
        <v>0.34964999999999996</v>
      </c>
    </row>
    <row r="996" spans="1:15" x14ac:dyDescent="0.25">
      <c r="A996" t="s">
        <v>528</v>
      </c>
      <c r="B996" s="6">
        <v>43879</v>
      </c>
      <c r="C996" t="s">
        <v>529</v>
      </c>
      <c r="D996" t="s">
        <v>175</v>
      </c>
      <c r="E996" t="s">
        <v>3090</v>
      </c>
      <c r="F996">
        <v>1</v>
      </c>
      <c r="G996" t="s">
        <v>6192</v>
      </c>
      <c r="H996">
        <v>2.98</v>
      </c>
      <c r="I996">
        <v>2.98</v>
      </c>
      <c r="J996" t="s">
        <v>1940</v>
      </c>
      <c r="K996" t="s">
        <v>1941</v>
      </c>
      <c r="L996" t="s">
        <v>6190</v>
      </c>
      <c r="M996">
        <v>0.2</v>
      </c>
      <c r="N996">
        <v>2020</v>
      </c>
      <c r="O996">
        <f>_xlfn.XLOOKUP(OrderData_1[[#This Row],[Coffee Type]],products!B:B,products!G:G)</f>
        <v>0.21509999999999996</v>
      </c>
    </row>
    <row r="997" spans="1:15" x14ac:dyDescent="0.25">
      <c r="A997" t="s">
        <v>240</v>
      </c>
      <c r="B997" s="6">
        <v>44394</v>
      </c>
      <c r="C997" t="s">
        <v>241</v>
      </c>
      <c r="D997" t="s">
        <v>67</v>
      </c>
      <c r="E997" t="s">
        <v>2407</v>
      </c>
      <c r="F997">
        <v>1</v>
      </c>
      <c r="G997" t="s">
        <v>6188</v>
      </c>
      <c r="H997">
        <v>2.98</v>
      </c>
      <c r="I997">
        <v>2.98</v>
      </c>
      <c r="J997" t="s">
        <v>1948</v>
      </c>
      <c r="K997" t="s">
        <v>1950</v>
      </c>
      <c r="L997" t="s">
        <v>6191</v>
      </c>
      <c r="M997">
        <v>0.2</v>
      </c>
      <c r="N997">
        <v>2021</v>
      </c>
      <c r="O997">
        <f>_xlfn.XLOOKUP(OrderData_1[[#This Row],[Coffee Type]],products!B:B,products!G:G)</f>
        <v>0.34964999999999996</v>
      </c>
    </row>
    <row r="998" spans="1:15" x14ac:dyDescent="0.25">
      <c r="A998" t="s">
        <v>1620</v>
      </c>
      <c r="B998" s="6">
        <v>43890</v>
      </c>
      <c r="C998" t="s">
        <v>1621</v>
      </c>
      <c r="D998" t="s">
        <v>67</v>
      </c>
      <c r="E998" t="s">
        <v>5502</v>
      </c>
      <c r="F998">
        <v>1</v>
      </c>
      <c r="G998" t="s">
        <v>6188</v>
      </c>
      <c r="H998">
        <v>2.98</v>
      </c>
      <c r="I998">
        <v>2.98</v>
      </c>
      <c r="J998" t="s">
        <v>1940</v>
      </c>
      <c r="K998" t="s">
        <v>1950</v>
      </c>
      <c r="L998" t="s">
        <v>6191</v>
      </c>
      <c r="M998">
        <v>0.2</v>
      </c>
      <c r="N998">
        <v>2020</v>
      </c>
      <c r="O998">
        <f>_xlfn.XLOOKUP(OrderData_1[[#This Row],[Coffee Type]],products!B:B,products!G:G)</f>
        <v>0.34964999999999996</v>
      </c>
    </row>
    <row r="999" spans="1:15" x14ac:dyDescent="0.25">
      <c r="A999" t="s">
        <v>346</v>
      </c>
      <c r="B999" s="6">
        <v>44367</v>
      </c>
      <c r="C999" t="s">
        <v>347</v>
      </c>
      <c r="D999" t="s">
        <v>114</v>
      </c>
      <c r="E999" t="s">
        <v>2651</v>
      </c>
      <c r="F999">
        <v>1</v>
      </c>
      <c r="G999" t="s">
        <v>6192</v>
      </c>
      <c r="H999">
        <v>2.68</v>
      </c>
      <c r="I999">
        <v>2.68</v>
      </c>
      <c r="J999" t="s">
        <v>1940</v>
      </c>
      <c r="K999" t="s">
        <v>1950</v>
      </c>
      <c r="L999" t="s">
        <v>6191</v>
      </c>
      <c r="M999">
        <v>0.2</v>
      </c>
      <c r="N999">
        <v>2021</v>
      </c>
      <c r="O999">
        <f>_xlfn.XLOOKUP(OrderData_1[[#This Row],[Coffee Type]],products!B:B,products!G:G)</f>
        <v>0.21509999999999996</v>
      </c>
    </row>
    <row r="1000" spans="1:15" x14ac:dyDescent="0.25">
      <c r="A1000" t="s">
        <v>1870</v>
      </c>
      <c r="B1000" s="6">
        <v>44246</v>
      </c>
      <c r="C1000" t="s">
        <v>1871</v>
      </c>
      <c r="D1000" t="s">
        <v>114</v>
      </c>
      <c r="E1000" t="s">
        <v>6053</v>
      </c>
      <c r="F1000">
        <v>1</v>
      </c>
      <c r="G1000" t="s">
        <v>6192</v>
      </c>
      <c r="H1000">
        <v>2.68</v>
      </c>
      <c r="I1000">
        <v>2.68</v>
      </c>
      <c r="J1000" t="s">
        <v>1948</v>
      </c>
      <c r="K1000" t="s">
        <v>1941</v>
      </c>
      <c r="L1000" t="s">
        <v>6191</v>
      </c>
      <c r="M1000">
        <v>0.2</v>
      </c>
      <c r="N1000">
        <v>2021</v>
      </c>
      <c r="O1000">
        <f>_xlfn.XLOOKUP(OrderData_1[[#This Row],[Coffee Type]],products!B:B,products!G:G)</f>
        <v>0.21509999999999996</v>
      </c>
    </row>
    <row r="1001" spans="1:15" x14ac:dyDescent="0.25">
      <c r="A1001" t="s">
        <v>1730</v>
      </c>
      <c r="B1001" s="6">
        <v>43633</v>
      </c>
      <c r="C1001" t="s">
        <v>1731</v>
      </c>
      <c r="D1001" t="s">
        <v>114</v>
      </c>
      <c r="E1001" t="s">
        <v>5746</v>
      </c>
      <c r="F1001">
        <v>1</v>
      </c>
      <c r="G1001" t="s">
        <v>6192</v>
      </c>
      <c r="H1001">
        <v>2.68</v>
      </c>
      <c r="I1001">
        <v>2.68</v>
      </c>
      <c r="J1001" t="s">
        <v>1940</v>
      </c>
      <c r="K1001" t="s">
        <v>1941</v>
      </c>
      <c r="L1001" t="s">
        <v>6191</v>
      </c>
      <c r="M1001">
        <v>0.2</v>
      </c>
      <c r="N1001">
        <v>2019</v>
      </c>
      <c r="O1001">
        <f>_xlfn.XLOOKUP(OrderData_1[[#This Row],[Coffee Type]],products!B:B,products!G:G)</f>
        <v>0.21509999999999996</v>
      </c>
    </row>
  </sheetData>
  <dataConsolidate/>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2DC40-428E-4F5C-84EA-BF6123AB8389}">
  <dimension ref="A1:K1001"/>
  <sheetViews>
    <sheetView topLeftCell="H1" workbookViewId="0">
      <selection activeCell="J19" sqref="J19"/>
    </sheetView>
  </sheetViews>
  <sheetFormatPr defaultColWidth="22.85546875" defaultRowHeight="15" x14ac:dyDescent="0.25"/>
  <cols>
    <col min="11" max="11" width="17.140625" style="9" customWidth="1"/>
  </cols>
  <sheetData>
    <row r="1" spans="1:9" x14ac:dyDescent="0.25">
      <c r="A1" t="s">
        <v>2</v>
      </c>
      <c r="B1" t="s">
        <v>5</v>
      </c>
      <c r="C1" t="s">
        <v>6</v>
      </c>
      <c r="D1" t="s">
        <v>1931</v>
      </c>
      <c r="E1" t="s">
        <v>1932</v>
      </c>
      <c r="F1" t="s">
        <v>1933</v>
      </c>
      <c r="G1" t="s">
        <v>7</v>
      </c>
      <c r="H1" t="s">
        <v>1934</v>
      </c>
      <c r="I1" t="s">
        <v>12</v>
      </c>
    </row>
    <row r="2" spans="1:9" x14ac:dyDescent="0.25">
      <c r="A2" t="s">
        <v>14</v>
      </c>
      <c r="B2" t="s">
        <v>1935</v>
      </c>
      <c r="C2" t="s">
        <v>1936</v>
      </c>
      <c r="D2" t="s">
        <v>1937</v>
      </c>
      <c r="E2" t="s">
        <v>1938</v>
      </c>
      <c r="F2" t="s">
        <v>1939</v>
      </c>
      <c r="G2" t="s">
        <v>1940</v>
      </c>
      <c r="H2" t="s">
        <v>6195</v>
      </c>
      <c r="I2" t="s">
        <v>1941</v>
      </c>
    </row>
    <row r="3" spans="1:9" x14ac:dyDescent="0.25">
      <c r="A3" t="s">
        <v>1942</v>
      </c>
      <c r="B3" t="s">
        <v>1943</v>
      </c>
      <c r="C3" t="s">
        <v>1944</v>
      </c>
      <c r="D3" t="s">
        <v>1945</v>
      </c>
      <c r="E3" t="s">
        <v>1946</v>
      </c>
      <c r="F3" t="s">
        <v>1947</v>
      </c>
      <c r="G3" t="s">
        <v>1948</v>
      </c>
      <c r="H3" t="s">
        <v>1949</v>
      </c>
      <c r="I3" t="s">
        <v>1950</v>
      </c>
    </row>
    <row r="4" spans="1:9" x14ac:dyDescent="0.25">
      <c r="A4" t="s">
        <v>18</v>
      </c>
      <c r="B4" t="s">
        <v>1951</v>
      </c>
      <c r="C4" t="s">
        <v>1952</v>
      </c>
      <c r="D4" t="s">
        <v>1953</v>
      </c>
      <c r="E4" t="s">
        <v>1954</v>
      </c>
      <c r="F4" t="s">
        <v>1955</v>
      </c>
      <c r="G4" t="s">
        <v>1940</v>
      </c>
      <c r="H4" t="s">
        <v>6196</v>
      </c>
      <c r="I4" t="s">
        <v>1941</v>
      </c>
    </row>
    <row r="5" spans="1:9" x14ac:dyDescent="0.25">
      <c r="A5" t="s">
        <v>1956</v>
      </c>
      <c r="B5" t="s">
        <v>1957</v>
      </c>
      <c r="C5" t="s">
        <v>1958</v>
      </c>
      <c r="D5" t="s">
        <v>1959</v>
      </c>
      <c r="E5" t="s">
        <v>1960</v>
      </c>
      <c r="F5" t="s">
        <v>1961</v>
      </c>
      <c r="G5" t="s">
        <v>1940</v>
      </c>
      <c r="H5" t="s">
        <v>6197</v>
      </c>
      <c r="I5" t="s">
        <v>1941</v>
      </c>
    </row>
    <row r="6" spans="1:9" x14ac:dyDescent="0.25">
      <c r="A6" t="s">
        <v>21</v>
      </c>
      <c r="B6" t="s">
        <v>1962</v>
      </c>
      <c r="C6" t="s">
        <v>6198</v>
      </c>
      <c r="D6" t="s">
        <v>1963</v>
      </c>
      <c r="E6" t="s">
        <v>1964</v>
      </c>
      <c r="F6" t="s">
        <v>1965</v>
      </c>
      <c r="G6" t="s">
        <v>1948</v>
      </c>
      <c r="H6" t="s">
        <v>1966</v>
      </c>
      <c r="I6" t="s">
        <v>1950</v>
      </c>
    </row>
    <row r="7" spans="1:9" x14ac:dyDescent="0.25">
      <c r="A7" t="s">
        <v>25</v>
      </c>
      <c r="B7" t="s">
        <v>1967</v>
      </c>
      <c r="C7" t="s">
        <v>6198</v>
      </c>
      <c r="D7" t="s">
        <v>1968</v>
      </c>
      <c r="E7" t="s">
        <v>1969</v>
      </c>
      <c r="F7" t="s">
        <v>1970</v>
      </c>
      <c r="G7" t="s">
        <v>1940</v>
      </c>
      <c r="H7" t="s">
        <v>6199</v>
      </c>
      <c r="I7" t="s">
        <v>1950</v>
      </c>
    </row>
    <row r="8" spans="1:9" x14ac:dyDescent="0.25">
      <c r="A8" t="s">
        <v>28</v>
      </c>
      <c r="B8" t="s">
        <v>1971</v>
      </c>
      <c r="C8" t="s">
        <v>1972</v>
      </c>
      <c r="D8" t="s">
        <v>1973</v>
      </c>
      <c r="E8" t="s">
        <v>1974</v>
      </c>
      <c r="F8" t="s">
        <v>1975</v>
      </c>
      <c r="G8" t="s">
        <v>1940</v>
      </c>
      <c r="H8" t="s">
        <v>6200</v>
      </c>
      <c r="I8" t="s">
        <v>1941</v>
      </c>
    </row>
    <row r="9" spans="1:9" x14ac:dyDescent="0.25">
      <c r="A9" t="s">
        <v>31</v>
      </c>
      <c r="B9" t="s">
        <v>1976</v>
      </c>
      <c r="C9" t="s">
        <v>6198</v>
      </c>
      <c r="D9" t="s">
        <v>1977</v>
      </c>
      <c r="E9" t="s">
        <v>1978</v>
      </c>
      <c r="F9" t="s">
        <v>1979</v>
      </c>
      <c r="G9" t="s">
        <v>1948</v>
      </c>
      <c r="H9" t="s">
        <v>1980</v>
      </c>
      <c r="I9" t="s">
        <v>1941</v>
      </c>
    </row>
    <row r="10" spans="1:9" x14ac:dyDescent="0.25">
      <c r="A10" t="s">
        <v>34</v>
      </c>
      <c r="B10" t="s">
        <v>1981</v>
      </c>
      <c r="C10" t="s">
        <v>1982</v>
      </c>
      <c r="D10" t="s">
        <v>1983</v>
      </c>
      <c r="E10" t="s">
        <v>1984</v>
      </c>
      <c r="F10" t="s">
        <v>1985</v>
      </c>
      <c r="G10" t="s">
        <v>1940</v>
      </c>
      <c r="H10" t="s">
        <v>6201</v>
      </c>
      <c r="I10" t="s">
        <v>1950</v>
      </c>
    </row>
    <row r="11" spans="1:9" x14ac:dyDescent="0.25">
      <c r="A11" t="s">
        <v>37</v>
      </c>
      <c r="B11" t="s">
        <v>1986</v>
      </c>
      <c r="C11" t="s">
        <v>1987</v>
      </c>
      <c r="D11" t="s">
        <v>1988</v>
      </c>
      <c r="E11" t="s">
        <v>1989</v>
      </c>
      <c r="F11" t="s">
        <v>1985</v>
      </c>
      <c r="G11" t="s">
        <v>1940</v>
      </c>
      <c r="H11" t="s">
        <v>6202</v>
      </c>
      <c r="I11" t="s">
        <v>1950</v>
      </c>
    </row>
    <row r="12" spans="1:9" x14ac:dyDescent="0.25">
      <c r="A12" t="s">
        <v>39</v>
      </c>
      <c r="B12" t="s">
        <v>1990</v>
      </c>
      <c r="C12" t="s">
        <v>1991</v>
      </c>
      <c r="D12" t="s">
        <v>1992</v>
      </c>
      <c r="E12" t="s">
        <v>1993</v>
      </c>
      <c r="F12" t="s">
        <v>1994</v>
      </c>
      <c r="G12" t="s">
        <v>1940</v>
      </c>
      <c r="H12" t="s">
        <v>6203</v>
      </c>
      <c r="I12" t="s">
        <v>1950</v>
      </c>
    </row>
    <row r="13" spans="1:9" x14ac:dyDescent="0.25">
      <c r="A13" t="s">
        <v>42</v>
      </c>
      <c r="B13" t="s">
        <v>1995</v>
      </c>
      <c r="C13" t="s">
        <v>1996</v>
      </c>
      <c r="D13" t="s">
        <v>1997</v>
      </c>
      <c r="E13" t="s">
        <v>1998</v>
      </c>
      <c r="F13" t="s">
        <v>1994</v>
      </c>
      <c r="G13" t="s">
        <v>1940</v>
      </c>
      <c r="H13" t="s">
        <v>6204</v>
      </c>
      <c r="I13" t="s">
        <v>1941</v>
      </c>
    </row>
    <row r="14" spans="1:9" x14ac:dyDescent="0.25">
      <c r="A14" t="s">
        <v>45</v>
      </c>
      <c r="B14" t="s">
        <v>1999</v>
      </c>
      <c r="C14" t="s">
        <v>2000</v>
      </c>
      <c r="D14" t="s">
        <v>2001</v>
      </c>
      <c r="E14" t="s">
        <v>2002</v>
      </c>
      <c r="F14" t="s">
        <v>2003</v>
      </c>
      <c r="G14" t="s">
        <v>1940</v>
      </c>
      <c r="H14" t="s">
        <v>6205</v>
      </c>
      <c r="I14" t="s">
        <v>1950</v>
      </c>
    </row>
    <row r="15" spans="1:9" x14ac:dyDescent="0.25">
      <c r="A15" t="s">
        <v>47</v>
      </c>
      <c r="B15" t="s">
        <v>2004</v>
      </c>
      <c r="C15" t="s">
        <v>2005</v>
      </c>
      <c r="D15" t="s">
        <v>6198</v>
      </c>
      <c r="E15" t="s">
        <v>2006</v>
      </c>
      <c r="F15" t="s">
        <v>2007</v>
      </c>
      <c r="G15" t="s">
        <v>1940</v>
      </c>
      <c r="H15" t="s">
        <v>6206</v>
      </c>
      <c r="I15" t="s">
        <v>1950</v>
      </c>
    </row>
    <row r="16" spans="1:9" x14ac:dyDescent="0.25">
      <c r="A16" t="s">
        <v>50</v>
      </c>
      <c r="B16" t="s">
        <v>2008</v>
      </c>
      <c r="C16" t="s">
        <v>2009</v>
      </c>
      <c r="D16" t="s">
        <v>2010</v>
      </c>
      <c r="E16" t="s">
        <v>2011</v>
      </c>
      <c r="F16" t="s">
        <v>2012</v>
      </c>
      <c r="G16" t="s">
        <v>1940</v>
      </c>
      <c r="H16" t="s">
        <v>6207</v>
      </c>
      <c r="I16" t="s">
        <v>1941</v>
      </c>
    </row>
    <row r="17" spans="1:9" x14ac:dyDescent="0.25">
      <c r="A17" t="s">
        <v>53</v>
      </c>
      <c r="B17" t="s">
        <v>2013</v>
      </c>
      <c r="C17" t="s">
        <v>2014</v>
      </c>
      <c r="D17" t="s">
        <v>6198</v>
      </c>
      <c r="E17" t="s">
        <v>2015</v>
      </c>
      <c r="F17" t="s">
        <v>2016</v>
      </c>
      <c r="G17" t="s">
        <v>1940</v>
      </c>
      <c r="H17" t="s">
        <v>6208</v>
      </c>
      <c r="I17" t="s">
        <v>1950</v>
      </c>
    </row>
    <row r="18" spans="1:9" x14ac:dyDescent="0.25">
      <c r="A18" t="s">
        <v>56</v>
      </c>
      <c r="B18" t="s">
        <v>2017</v>
      </c>
      <c r="C18" t="s">
        <v>2018</v>
      </c>
      <c r="D18" t="s">
        <v>2019</v>
      </c>
      <c r="E18" t="s">
        <v>2020</v>
      </c>
      <c r="F18" t="s">
        <v>2021</v>
      </c>
      <c r="G18" t="s">
        <v>1940</v>
      </c>
      <c r="H18" t="s">
        <v>6209</v>
      </c>
      <c r="I18" t="s">
        <v>1950</v>
      </c>
    </row>
    <row r="19" spans="1:9" x14ac:dyDescent="0.25">
      <c r="A19" t="s">
        <v>59</v>
      </c>
      <c r="B19" t="s">
        <v>2022</v>
      </c>
      <c r="C19" t="s">
        <v>2023</v>
      </c>
      <c r="D19" t="s">
        <v>2024</v>
      </c>
      <c r="E19" t="s">
        <v>2025</v>
      </c>
      <c r="F19" t="s">
        <v>2026</v>
      </c>
      <c r="G19" t="s">
        <v>1940</v>
      </c>
      <c r="H19" t="s">
        <v>6210</v>
      </c>
      <c r="I19" t="s">
        <v>1950</v>
      </c>
    </row>
    <row r="20" spans="1:9" x14ac:dyDescent="0.25">
      <c r="A20" t="s">
        <v>61</v>
      </c>
      <c r="B20" t="s">
        <v>2027</v>
      </c>
      <c r="C20" t="s">
        <v>2028</v>
      </c>
      <c r="D20" t="s">
        <v>6198</v>
      </c>
      <c r="E20" t="s">
        <v>2029</v>
      </c>
      <c r="F20" t="s">
        <v>2030</v>
      </c>
      <c r="G20" t="s">
        <v>1948</v>
      </c>
      <c r="H20" t="s">
        <v>2031</v>
      </c>
      <c r="I20" t="s">
        <v>1941</v>
      </c>
    </row>
    <row r="21" spans="1:9" x14ac:dyDescent="0.25">
      <c r="A21" t="s">
        <v>63</v>
      </c>
      <c r="B21" t="s">
        <v>2032</v>
      </c>
      <c r="C21" t="s">
        <v>2033</v>
      </c>
      <c r="D21" t="s">
        <v>2034</v>
      </c>
      <c r="E21" t="s">
        <v>2035</v>
      </c>
      <c r="F21" t="s">
        <v>2036</v>
      </c>
      <c r="G21" t="s">
        <v>1940</v>
      </c>
      <c r="H21" t="s">
        <v>6211</v>
      </c>
      <c r="I21" t="s">
        <v>1941</v>
      </c>
    </row>
    <row r="22" spans="1:9" x14ac:dyDescent="0.25">
      <c r="A22" t="s">
        <v>2037</v>
      </c>
      <c r="B22" t="s">
        <v>2038</v>
      </c>
      <c r="C22" t="s">
        <v>6198</v>
      </c>
      <c r="D22" t="s">
        <v>2039</v>
      </c>
      <c r="E22" t="s">
        <v>2040</v>
      </c>
      <c r="F22" t="s">
        <v>2041</v>
      </c>
      <c r="G22" t="s">
        <v>1948</v>
      </c>
      <c r="H22" t="s">
        <v>2042</v>
      </c>
      <c r="I22" t="s">
        <v>1941</v>
      </c>
    </row>
    <row r="23" spans="1:9" x14ac:dyDescent="0.25">
      <c r="A23" t="s">
        <v>66</v>
      </c>
      <c r="B23" t="s">
        <v>2043</v>
      </c>
      <c r="C23" t="s">
        <v>2044</v>
      </c>
      <c r="D23" t="s">
        <v>2045</v>
      </c>
      <c r="E23" t="s">
        <v>2046</v>
      </c>
      <c r="F23" t="s">
        <v>2047</v>
      </c>
      <c r="G23" t="s">
        <v>1940</v>
      </c>
      <c r="H23" t="s">
        <v>6212</v>
      </c>
      <c r="I23" t="s">
        <v>1950</v>
      </c>
    </row>
    <row r="24" spans="1:9" x14ac:dyDescent="0.25">
      <c r="A24" t="s">
        <v>69</v>
      </c>
      <c r="B24" t="s">
        <v>2048</v>
      </c>
      <c r="C24" t="s">
        <v>2049</v>
      </c>
      <c r="D24" t="s">
        <v>2050</v>
      </c>
      <c r="E24" t="s">
        <v>2051</v>
      </c>
      <c r="F24" t="s">
        <v>2052</v>
      </c>
      <c r="G24" t="s">
        <v>1940</v>
      </c>
      <c r="H24" t="s">
        <v>6213</v>
      </c>
      <c r="I24" t="s">
        <v>1941</v>
      </c>
    </row>
    <row r="25" spans="1:9" x14ac:dyDescent="0.25">
      <c r="A25" t="s">
        <v>71</v>
      </c>
      <c r="B25" t="s">
        <v>2053</v>
      </c>
      <c r="C25" t="s">
        <v>2054</v>
      </c>
      <c r="D25" t="s">
        <v>2055</v>
      </c>
      <c r="E25" t="s">
        <v>2056</v>
      </c>
      <c r="F25" t="s">
        <v>2057</v>
      </c>
      <c r="G25" t="s">
        <v>1940</v>
      </c>
      <c r="H25" t="s">
        <v>6214</v>
      </c>
      <c r="I25" t="s">
        <v>1941</v>
      </c>
    </row>
    <row r="26" spans="1:9" x14ac:dyDescent="0.25">
      <c r="A26" t="s">
        <v>73</v>
      </c>
      <c r="B26" t="s">
        <v>2058</v>
      </c>
      <c r="C26" t="s">
        <v>2059</v>
      </c>
      <c r="D26" t="s">
        <v>2060</v>
      </c>
      <c r="E26" t="s">
        <v>2061</v>
      </c>
      <c r="F26" t="s">
        <v>2062</v>
      </c>
      <c r="G26" t="s">
        <v>1940</v>
      </c>
      <c r="H26" t="s">
        <v>6215</v>
      </c>
      <c r="I26" t="s">
        <v>1950</v>
      </c>
    </row>
    <row r="27" spans="1:9" x14ac:dyDescent="0.25">
      <c r="A27" t="s">
        <v>76</v>
      </c>
      <c r="B27" t="s">
        <v>2063</v>
      </c>
      <c r="C27" t="s">
        <v>6198</v>
      </c>
      <c r="D27" t="s">
        <v>2064</v>
      </c>
      <c r="E27" t="s">
        <v>2065</v>
      </c>
      <c r="F27" t="s">
        <v>2052</v>
      </c>
      <c r="G27" t="s">
        <v>1940</v>
      </c>
      <c r="H27" t="s">
        <v>6213</v>
      </c>
      <c r="I27" t="s">
        <v>1941</v>
      </c>
    </row>
    <row r="28" spans="1:9" x14ac:dyDescent="0.25">
      <c r="A28" t="s">
        <v>79</v>
      </c>
      <c r="B28" t="s">
        <v>2066</v>
      </c>
      <c r="C28" t="s">
        <v>2067</v>
      </c>
      <c r="D28" t="s">
        <v>2068</v>
      </c>
      <c r="E28" t="s">
        <v>2069</v>
      </c>
      <c r="F28" t="s">
        <v>2070</v>
      </c>
      <c r="G28" t="s">
        <v>1940</v>
      </c>
      <c r="H28" t="s">
        <v>6216</v>
      </c>
      <c r="I28" t="s">
        <v>1941</v>
      </c>
    </row>
    <row r="29" spans="1:9" x14ac:dyDescent="0.25">
      <c r="A29" t="s">
        <v>82</v>
      </c>
      <c r="B29" t="s">
        <v>2071</v>
      </c>
      <c r="C29" t="s">
        <v>2072</v>
      </c>
      <c r="D29" t="s">
        <v>2073</v>
      </c>
      <c r="E29" t="s">
        <v>2074</v>
      </c>
      <c r="F29" t="s">
        <v>2075</v>
      </c>
      <c r="G29" t="s">
        <v>1948</v>
      </c>
      <c r="H29" t="s">
        <v>2076</v>
      </c>
      <c r="I29" t="s">
        <v>1950</v>
      </c>
    </row>
    <row r="30" spans="1:9" x14ac:dyDescent="0.25">
      <c r="A30" t="s">
        <v>84</v>
      </c>
      <c r="B30" t="s">
        <v>2077</v>
      </c>
      <c r="C30" t="s">
        <v>2078</v>
      </c>
      <c r="D30" t="s">
        <v>2079</v>
      </c>
      <c r="E30" t="s">
        <v>2080</v>
      </c>
      <c r="F30" t="s">
        <v>2081</v>
      </c>
      <c r="G30" t="s">
        <v>1948</v>
      </c>
      <c r="H30" t="s">
        <v>2082</v>
      </c>
      <c r="I30" t="s">
        <v>1950</v>
      </c>
    </row>
    <row r="31" spans="1:9" x14ac:dyDescent="0.25">
      <c r="A31" t="s">
        <v>87</v>
      </c>
      <c r="B31" t="s">
        <v>2083</v>
      </c>
      <c r="C31" t="s">
        <v>2084</v>
      </c>
      <c r="D31" t="s">
        <v>2085</v>
      </c>
      <c r="E31" t="s">
        <v>2086</v>
      </c>
      <c r="F31" t="s">
        <v>2087</v>
      </c>
      <c r="G31" t="s">
        <v>1948</v>
      </c>
      <c r="H31" t="s">
        <v>2088</v>
      </c>
      <c r="I31" t="s">
        <v>1941</v>
      </c>
    </row>
    <row r="32" spans="1:9" x14ac:dyDescent="0.25">
      <c r="A32" t="s">
        <v>89</v>
      </c>
      <c r="B32" t="s">
        <v>2089</v>
      </c>
      <c r="C32" t="s">
        <v>6198</v>
      </c>
      <c r="D32" t="s">
        <v>2090</v>
      </c>
      <c r="E32" t="s">
        <v>2091</v>
      </c>
      <c r="F32" t="s">
        <v>2092</v>
      </c>
      <c r="G32" t="s">
        <v>1940</v>
      </c>
      <c r="H32" t="s">
        <v>6217</v>
      </c>
      <c r="I32" t="s">
        <v>1950</v>
      </c>
    </row>
    <row r="33" spans="1:9" x14ac:dyDescent="0.25">
      <c r="A33" t="s">
        <v>2093</v>
      </c>
      <c r="B33" t="s">
        <v>2094</v>
      </c>
      <c r="C33" t="s">
        <v>2095</v>
      </c>
      <c r="D33" t="s">
        <v>2096</v>
      </c>
      <c r="E33" t="s">
        <v>2097</v>
      </c>
      <c r="F33" t="s">
        <v>2098</v>
      </c>
      <c r="G33" t="s">
        <v>1940</v>
      </c>
      <c r="H33" t="s">
        <v>6218</v>
      </c>
      <c r="I33" t="s">
        <v>1950</v>
      </c>
    </row>
    <row r="34" spans="1:9" x14ac:dyDescent="0.25">
      <c r="A34" t="s">
        <v>2099</v>
      </c>
      <c r="B34" t="s">
        <v>2100</v>
      </c>
      <c r="C34" t="s">
        <v>2101</v>
      </c>
      <c r="D34" t="s">
        <v>2102</v>
      </c>
      <c r="E34" t="s">
        <v>2103</v>
      </c>
      <c r="F34" t="s">
        <v>2104</v>
      </c>
      <c r="G34" t="s">
        <v>1948</v>
      </c>
      <c r="H34" t="s">
        <v>2105</v>
      </c>
      <c r="I34" t="s">
        <v>1941</v>
      </c>
    </row>
    <row r="35" spans="1:9" x14ac:dyDescent="0.25">
      <c r="A35" t="s">
        <v>93</v>
      </c>
      <c r="B35" t="s">
        <v>2106</v>
      </c>
      <c r="C35" t="s">
        <v>2107</v>
      </c>
      <c r="D35" t="s">
        <v>6198</v>
      </c>
      <c r="E35" t="s">
        <v>2108</v>
      </c>
      <c r="F35" t="s">
        <v>2109</v>
      </c>
      <c r="G35" t="s">
        <v>1940</v>
      </c>
      <c r="H35" t="s">
        <v>6219</v>
      </c>
      <c r="I35" t="s">
        <v>1950</v>
      </c>
    </row>
    <row r="36" spans="1:9" x14ac:dyDescent="0.25">
      <c r="A36" t="s">
        <v>95</v>
      </c>
      <c r="B36" t="s">
        <v>2110</v>
      </c>
      <c r="C36" t="s">
        <v>2111</v>
      </c>
      <c r="D36" t="s">
        <v>2112</v>
      </c>
      <c r="E36" t="s">
        <v>2113</v>
      </c>
      <c r="F36" t="s">
        <v>2114</v>
      </c>
      <c r="G36" t="s">
        <v>2115</v>
      </c>
      <c r="H36" t="s">
        <v>2116</v>
      </c>
      <c r="I36" t="s">
        <v>1941</v>
      </c>
    </row>
    <row r="37" spans="1:9" x14ac:dyDescent="0.25">
      <c r="A37" t="s">
        <v>98</v>
      </c>
      <c r="B37" t="s">
        <v>2117</v>
      </c>
      <c r="C37" t="s">
        <v>2118</v>
      </c>
      <c r="D37" t="s">
        <v>2119</v>
      </c>
      <c r="E37" t="s">
        <v>2120</v>
      </c>
      <c r="F37" t="s">
        <v>2121</v>
      </c>
      <c r="G37" t="s">
        <v>1940</v>
      </c>
      <c r="H37" t="s">
        <v>6220</v>
      </c>
      <c r="I37" t="s">
        <v>1950</v>
      </c>
    </row>
    <row r="38" spans="1:9" x14ac:dyDescent="0.25">
      <c r="A38" t="s">
        <v>100</v>
      </c>
      <c r="B38" t="s">
        <v>2122</v>
      </c>
      <c r="C38" t="s">
        <v>2123</v>
      </c>
      <c r="D38" t="s">
        <v>2124</v>
      </c>
      <c r="E38" t="s">
        <v>2125</v>
      </c>
      <c r="F38" t="s">
        <v>2126</v>
      </c>
      <c r="G38" t="s">
        <v>1940</v>
      </c>
      <c r="H38" t="s">
        <v>6221</v>
      </c>
      <c r="I38" t="s">
        <v>1950</v>
      </c>
    </row>
    <row r="39" spans="1:9" x14ac:dyDescent="0.25">
      <c r="A39" t="s">
        <v>102</v>
      </c>
      <c r="B39" t="s">
        <v>2127</v>
      </c>
      <c r="C39" t="s">
        <v>2128</v>
      </c>
      <c r="D39" t="s">
        <v>2129</v>
      </c>
      <c r="E39" t="s">
        <v>2130</v>
      </c>
      <c r="F39" t="s">
        <v>2131</v>
      </c>
      <c r="G39" t="s">
        <v>1940</v>
      </c>
      <c r="H39" t="s">
        <v>6222</v>
      </c>
      <c r="I39" t="s">
        <v>1950</v>
      </c>
    </row>
    <row r="40" spans="1:9" x14ac:dyDescent="0.25">
      <c r="A40" t="s">
        <v>104</v>
      </c>
      <c r="B40" t="s">
        <v>2132</v>
      </c>
      <c r="C40" t="s">
        <v>2133</v>
      </c>
      <c r="D40" t="s">
        <v>2134</v>
      </c>
      <c r="E40" t="s">
        <v>2135</v>
      </c>
      <c r="F40" t="s">
        <v>2136</v>
      </c>
      <c r="G40" t="s">
        <v>1940</v>
      </c>
      <c r="H40" t="s">
        <v>6223</v>
      </c>
      <c r="I40" t="s">
        <v>1950</v>
      </c>
    </row>
    <row r="41" spans="1:9" x14ac:dyDescent="0.25">
      <c r="A41" t="s">
        <v>106</v>
      </c>
      <c r="B41" t="s">
        <v>2137</v>
      </c>
      <c r="C41" t="s">
        <v>6198</v>
      </c>
      <c r="D41" t="s">
        <v>6198</v>
      </c>
      <c r="E41" t="s">
        <v>2138</v>
      </c>
      <c r="F41" t="s">
        <v>2139</v>
      </c>
      <c r="G41" t="s">
        <v>1940</v>
      </c>
      <c r="H41" t="s">
        <v>6224</v>
      </c>
      <c r="I41" t="s">
        <v>1941</v>
      </c>
    </row>
    <row r="42" spans="1:9" x14ac:dyDescent="0.25">
      <c r="A42" t="s">
        <v>108</v>
      </c>
      <c r="B42" t="s">
        <v>2140</v>
      </c>
      <c r="C42" t="s">
        <v>6198</v>
      </c>
      <c r="D42" t="s">
        <v>2141</v>
      </c>
      <c r="E42" t="s">
        <v>2142</v>
      </c>
      <c r="F42" t="s">
        <v>2143</v>
      </c>
      <c r="G42" t="s">
        <v>1940</v>
      </c>
      <c r="H42" t="s">
        <v>6225</v>
      </c>
      <c r="I42" t="s">
        <v>1950</v>
      </c>
    </row>
    <row r="43" spans="1:9" x14ac:dyDescent="0.25">
      <c r="A43" t="s">
        <v>111</v>
      </c>
      <c r="B43" t="s">
        <v>2144</v>
      </c>
      <c r="C43" t="s">
        <v>2145</v>
      </c>
      <c r="D43" t="s">
        <v>2146</v>
      </c>
      <c r="E43" t="s">
        <v>2147</v>
      </c>
      <c r="F43" t="s">
        <v>2148</v>
      </c>
      <c r="G43" t="s">
        <v>1940</v>
      </c>
      <c r="H43" t="s">
        <v>6226</v>
      </c>
      <c r="I43" t="s">
        <v>1941</v>
      </c>
    </row>
    <row r="44" spans="1:9" x14ac:dyDescent="0.25">
      <c r="A44" t="s">
        <v>113</v>
      </c>
      <c r="B44" t="s">
        <v>2149</v>
      </c>
      <c r="C44" t="s">
        <v>2150</v>
      </c>
      <c r="D44" t="s">
        <v>2151</v>
      </c>
      <c r="E44" t="s">
        <v>2152</v>
      </c>
      <c r="F44" t="s">
        <v>2153</v>
      </c>
      <c r="G44" t="s">
        <v>1940</v>
      </c>
      <c r="H44" t="s">
        <v>6227</v>
      </c>
      <c r="I44" t="s">
        <v>1941</v>
      </c>
    </row>
    <row r="45" spans="1:9" x14ac:dyDescent="0.25">
      <c r="A45" t="s">
        <v>116</v>
      </c>
      <c r="B45" t="s">
        <v>2154</v>
      </c>
      <c r="C45" t="s">
        <v>6198</v>
      </c>
      <c r="D45" t="s">
        <v>2155</v>
      </c>
      <c r="E45" t="s">
        <v>2156</v>
      </c>
      <c r="F45" t="s">
        <v>2157</v>
      </c>
      <c r="G45" t="s">
        <v>1940</v>
      </c>
      <c r="H45" t="s">
        <v>6228</v>
      </c>
      <c r="I45" t="s">
        <v>1950</v>
      </c>
    </row>
    <row r="46" spans="1:9" x14ac:dyDescent="0.25">
      <c r="A46" t="s">
        <v>119</v>
      </c>
      <c r="B46" t="s">
        <v>2158</v>
      </c>
      <c r="C46" t="s">
        <v>2159</v>
      </c>
      <c r="D46" t="s">
        <v>2160</v>
      </c>
      <c r="E46" t="s">
        <v>2161</v>
      </c>
      <c r="F46" t="s">
        <v>2162</v>
      </c>
      <c r="G46" t="s">
        <v>1940</v>
      </c>
      <c r="H46" t="s">
        <v>6229</v>
      </c>
      <c r="I46" t="s">
        <v>1941</v>
      </c>
    </row>
    <row r="47" spans="1:9" x14ac:dyDescent="0.25">
      <c r="A47" t="s">
        <v>121</v>
      </c>
      <c r="B47" t="s">
        <v>2163</v>
      </c>
      <c r="C47" t="s">
        <v>2164</v>
      </c>
      <c r="D47" t="s">
        <v>2165</v>
      </c>
      <c r="E47" t="s">
        <v>2166</v>
      </c>
      <c r="F47" t="s">
        <v>2167</v>
      </c>
      <c r="G47" t="s">
        <v>1940</v>
      </c>
      <c r="H47" t="s">
        <v>6230</v>
      </c>
      <c r="I47" t="s">
        <v>1950</v>
      </c>
    </row>
    <row r="48" spans="1:9" x14ac:dyDescent="0.25">
      <c r="A48" t="s">
        <v>124</v>
      </c>
      <c r="B48" t="s">
        <v>2168</v>
      </c>
      <c r="C48" t="s">
        <v>6198</v>
      </c>
      <c r="D48" t="s">
        <v>2169</v>
      </c>
      <c r="E48" t="s">
        <v>2170</v>
      </c>
      <c r="F48" t="s">
        <v>2171</v>
      </c>
      <c r="G48" t="s">
        <v>1940</v>
      </c>
      <c r="H48" t="s">
        <v>6231</v>
      </c>
      <c r="I48" t="s">
        <v>1941</v>
      </c>
    </row>
    <row r="49" spans="1:9" x14ac:dyDescent="0.25">
      <c r="A49" t="s">
        <v>127</v>
      </c>
      <c r="B49" t="s">
        <v>2172</v>
      </c>
      <c r="C49" t="s">
        <v>2173</v>
      </c>
      <c r="D49" t="s">
        <v>2174</v>
      </c>
      <c r="E49" t="s">
        <v>2175</v>
      </c>
      <c r="F49" t="s">
        <v>2176</v>
      </c>
      <c r="G49" t="s">
        <v>1940</v>
      </c>
      <c r="H49" t="s">
        <v>6232</v>
      </c>
      <c r="I49" t="s">
        <v>1941</v>
      </c>
    </row>
    <row r="50" spans="1:9" x14ac:dyDescent="0.25">
      <c r="A50" t="s">
        <v>130</v>
      </c>
      <c r="B50" t="s">
        <v>2177</v>
      </c>
      <c r="C50" t="s">
        <v>2178</v>
      </c>
      <c r="D50" t="s">
        <v>6198</v>
      </c>
      <c r="E50" t="s">
        <v>2179</v>
      </c>
      <c r="F50" t="s">
        <v>2180</v>
      </c>
      <c r="G50" t="s">
        <v>1940</v>
      </c>
      <c r="H50" t="s">
        <v>6233</v>
      </c>
      <c r="I50" t="s">
        <v>1950</v>
      </c>
    </row>
    <row r="51" spans="1:9" x14ac:dyDescent="0.25">
      <c r="A51" t="s">
        <v>133</v>
      </c>
      <c r="B51" t="s">
        <v>2181</v>
      </c>
      <c r="C51" t="s">
        <v>2182</v>
      </c>
      <c r="D51" t="s">
        <v>2183</v>
      </c>
      <c r="E51" t="s">
        <v>2184</v>
      </c>
      <c r="F51" t="s">
        <v>2185</v>
      </c>
      <c r="G51" t="s">
        <v>1940</v>
      </c>
      <c r="H51" t="s">
        <v>6234</v>
      </c>
      <c r="I51" t="s">
        <v>1950</v>
      </c>
    </row>
    <row r="52" spans="1:9" x14ac:dyDescent="0.25">
      <c r="A52" t="s">
        <v>135</v>
      </c>
      <c r="B52" t="s">
        <v>2186</v>
      </c>
      <c r="C52" t="s">
        <v>2187</v>
      </c>
      <c r="D52" t="s">
        <v>2188</v>
      </c>
      <c r="E52" t="s">
        <v>2189</v>
      </c>
      <c r="F52" t="s">
        <v>2190</v>
      </c>
      <c r="G52" t="s">
        <v>1940</v>
      </c>
      <c r="H52" t="s">
        <v>6235</v>
      </c>
      <c r="I52" t="s">
        <v>1950</v>
      </c>
    </row>
    <row r="53" spans="1:9" x14ac:dyDescent="0.25">
      <c r="A53" t="s">
        <v>138</v>
      </c>
      <c r="B53" t="s">
        <v>2191</v>
      </c>
      <c r="C53" t="s">
        <v>2192</v>
      </c>
      <c r="D53" t="s">
        <v>2193</v>
      </c>
      <c r="E53" t="s">
        <v>2194</v>
      </c>
      <c r="F53" t="s">
        <v>1947</v>
      </c>
      <c r="G53" t="s">
        <v>1948</v>
      </c>
      <c r="H53" t="s">
        <v>1949</v>
      </c>
      <c r="I53" t="s">
        <v>1941</v>
      </c>
    </row>
    <row r="54" spans="1:9" x14ac:dyDescent="0.25">
      <c r="A54" t="s">
        <v>140</v>
      </c>
      <c r="B54" t="s">
        <v>2195</v>
      </c>
      <c r="C54" t="s">
        <v>2196</v>
      </c>
      <c r="D54" t="s">
        <v>6198</v>
      </c>
      <c r="E54" t="s">
        <v>2197</v>
      </c>
      <c r="F54" t="s">
        <v>2198</v>
      </c>
      <c r="G54" t="s">
        <v>2115</v>
      </c>
      <c r="H54" t="s">
        <v>2199</v>
      </c>
      <c r="I54" t="s">
        <v>1950</v>
      </c>
    </row>
    <row r="55" spans="1:9" x14ac:dyDescent="0.25">
      <c r="A55" t="s">
        <v>2200</v>
      </c>
      <c r="B55" t="s">
        <v>2201</v>
      </c>
      <c r="C55" t="s">
        <v>2202</v>
      </c>
      <c r="D55" t="s">
        <v>2203</v>
      </c>
      <c r="E55" t="s">
        <v>2204</v>
      </c>
      <c r="F55" t="s">
        <v>2205</v>
      </c>
      <c r="G55" t="s">
        <v>1940</v>
      </c>
      <c r="H55" t="s">
        <v>6236</v>
      </c>
      <c r="I55" t="s">
        <v>1950</v>
      </c>
    </row>
    <row r="56" spans="1:9" x14ac:dyDescent="0.25">
      <c r="A56" t="s">
        <v>142</v>
      </c>
      <c r="B56" t="s">
        <v>2206</v>
      </c>
      <c r="C56" t="s">
        <v>2207</v>
      </c>
      <c r="D56" t="s">
        <v>2208</v>
      </c>
      <c r="E56" t="s">
        <v>2209</v>
      </c>
      <c r="F56" t="s">
        <v>2210</v>
      </c>
      <c r="G56" t="s">
        <v>1940</v>
      </c>
      <c r="H56" t="s">
        <v>6237</v>
      </c>
      <c r="I56" t="s">
        <v>1950</v>
      </c>
    </row>
    <row r="57" spans="1:9" x14ac:dyDescent="0.25">
      <c r="A57" t="s">
        <v>144</v>
      </c>
      <c r="B57" t="s">
        <v>2211</v>
      </c>
      <c r="C57" t="s">
        <v>6198</v>
      </c>
      <c r="D57" t="s">
        <v>2212</v>
      </c>
      <c r="E57" t="s">
        <v>2213</v>
      </c>
      <c r="F57" t="s">
        <v>2214</v>
      </c>
      <c r="G57" t="s">
        <v>1940</v>
      </c>
      <c r="H57" t="s">
        <v>6238</v>
      </c>
      <c r="I57" t="s">
        <v>1950</v>
      </c>
    </row>
    <row r="58" spans="1:9" x14ac:dyDescent="0.25">
      <c r="A58" t="s">
        <v>147</v>
      </c>
      <c r="B58" t="s">
        <v>2215</v>
      </c>
      <c r="C58" t="s">
        <v>2216</v>
      </c>
      <c r="D58" t="s">
        <v>2217</v>
      </c>
      <c r="E58" t="s">
        <v>2218</v>
      </c>
      <c r="F58" t="s">
        <v>2219</v>
      </c>
      <c r="G58" t="s">
        <v>1940</v>
      </c>
      <c r="H58" t="s">
        <v>6239</v>
      </c>
      <c r="I58" t="s">
        <v>1941</v>
      </c>
    </row>
    <row r="59" spans="1:9" x14ac:dyDescent="0.25">
      <c r="A59" t="s">
        <v>149</v>
      </c>
      <c r="B59" t="s">
        <v>2220</v>
      </c>
      <c r="C59" t="s">
        <v>2221</v>
      </c>
      <c r="D59" t="s">
        <v>2222</v>
      </c>
      <c r="E59" t="s">
        <v>2223</v>
      </c>
      <c r="F59" t="s">
        <v>2224</v>
      </c>
      <c r="G59" t="s">
        <v>1940</v>
      </c>
      <c r="H59" t="s">
        <v>6240</v>
      </c>
      <c r="I59" t="s">
        <v>1950</v>
      </c>
    </row>
    <row r="60" spans="1:9" x14ac:dyDescent="0.25">
      <c r="A60" t="s">
        <v>152</v>
      </c>
      <c r="B60" t="s">
        <v>2225</v>
      </c>
      <c r="C60" t="s">
        <v>6198</v>
      </c>
      <c r="D60" t="s">
        <v>2226</v>
      </c>
      <c r="E60" t="s">
        <v>2227</v>
      </c>
      <c r="F60" t="s">
        <v>2228</v>
      </c>
      <c r="G60" t="s">
        <v>1940</v>
      </c>
      <c r="H60" t="s">
        <v>6241</v>
      </c>
      <c r="I60" t="s">
        <v>1941</v>
      </c>
    </row>
    <row r="61" spans="1:9" x14ac:dyDescent="0.25">
      <c r="A61" t="s">
        <v>154</v>
      </c>
      <c r="B61" t="s">
        <v>2229</v>
      </c>
      <c r="C61" t="s">
        <v>2230</v>
      </c>
      <c r="D61" t="s">
        <v>6198</v>
      </c>
      <c r="E61" t="s">
        <v>2231</v>
      </c>
      <c r="F61" t="s">
        <v>2232</v>
      </c>
      <c r="G61" t="s">
        <v>1940</v>
      </c>
      <c r="H61" t="s">
        <v>6242</v>
      </c>
      <c r="I61" t="s">
        <v>1941</v>
      </c>
    </row>
    <row r="62" spans="1:9" x14ac:dyDescent="0.25">
      <c r="A62" t="s">
        <v>156</v>
      </c>
      <c r="B62" t="s">
        <v>2233</v>
      </c>
      <c r="C62" t="s">
        <v>2234</v>
      </c>
      <c r="D62" t="s">
        <v>2235</v>
      </c>
      <c r="E62" t="s">
        <v>2236</v>
      </c>
      <c r="F62" t="s">
        <v>2237</v>
      </c>
      <c r="G62" t="s">
        <v>1940</v>
      </c>
      <c r="H62" t="s">
        <v>6243</v>
      </c>
      <c r="I62" t="s">
        <v>1950</v>
      </c>
    </row>
    <row r="63" spans="1:9" x14ac:dyDescent="0.25">
      <c r="A63" t="s">
        <v>158</v>
      </c>
      <c r="B63" t="s">
        <v>2238</v>
      </c>
      <c r="C63" t="s">
        <v>6198</v>
      </c>
      <c r="D63" t="s">
        <v>2239</v>
      </c>
      <c r="E63" t="s">
        <v>2240</v>
      </c>
      <c r="F63" t="s">
        <v>2241</v>
      </c>
      <c r="G63" t="s">
        <v>2115</v>
      </c>
      <c r="H63" t="s">
        <v>2242</v>
      </c>
      <c r="I63" t="s">
        <v>1941</v>
      </c>
    </row>
    <row r="64" spans="1:9" x14ac:dyDescent="0.25">
      <c r="A64" t="s">
        <v>161</v>
      </c>
      <c r="B64" t="s">
        <v>2243</v>
      </c>
      <c r="C64" t="s">
        <v>6198</v>
      </c>
      <c r="D64" t="s">
        <v>2244</v>
      </c>
      <c r="E64" t="s">
        <v>2245</v>
      </c>
      <c r="F64" t="s">
        <v>2246</v>
      </c>
      <c r="G64" t="s">
        <v>1940</v>
      </c>
      <c r="H64" t="s">
        <v>6244</v>
      </c>
      <c r="I64" t="s">
        <v>1941</v>
      </c>
    </row>
    <row r="65" spans="1:9" x14ac:dyDescent="0.25">
      <c r="A65" t="s">
        <v>163</v>
      </c>
      <c r="B65" t="s">
        <v>2247</v>
      </c>
      <c r="C65" t="s">
        <v>2248</v>
      </c>
      <c r="D65" t="s">
        <v>2249</v>
      </c>
      <c r="E65" t="s">
        <v>2250</v>
      </c>
      <c r="F65" t="s">
        <v>2251</v>
      </c>
      <c r="G65" t="s">
        <v>1940</v>
      </c>
      <c r="H65" t="s">
        <v>6245</v>
      </c>
      <c r="I65" t="s">
        <v>1950</v>
      </c>
    </row>
    <row r="66" spans="1:9" x14ac:dyDescent="0.25">
      <c r="A66" t="s">
        <v>165</v>
      </c>
      <c r="B66" t="s">
        <v>2252</v>
      </c>
      <c r="C66" t="s">
        <v>6198</v>
      </c>
      <c r="D66" t="s">
        <v>2253</v>
      </c>
      <c r="E66" t="s">
        <v>2254</v>
      </c>
      <c r="F66" t="s">
        <v>2255</v>
      </c>
      <c r="G66" t="s">
        <v>1940</v>
      </c>
      <c r="H66" t="s">
        <v>6246</v>
      </c>
      <c r="I66" t="s">
        <v>1941</v>
      </c>
    </row>
    <row r="67" spans="1:9" x14ac:dyDescent="0.25">
      <c r="A67" t="s">
        <v>167</v>
      </c>
      <c r="B67" t="s">
        <v>2256</v>
      </c>
      <c r="C67" t="s">
        <v>2257</v>
      </c>
      <c r="D67" t="s">
        <v>2258</v>
      </c>
      <c r="E67" t="s">
        <v>2259</v>
      </c>
      <c r="F67" t="s">
        <v>2260</v>
      </c>
      <c r="G67" t="s">
        <v>1940</v>
      </c>
      <c r="H67" t="s">
        <v>6247</v>
      </c>
      <c r="I67" t="s">
        <v>1941</v>
      </c>
    </row>
    <row r="68" spans="1:9" x14ac:dyDescent="0.25">
      <c r="A68" t="s">
        <v>169</v>
      </c>
      <c r="B68" t="s">
        <v>2261</v>
      </c>
      <c r="C68" t="s">
        <v>2262</v>
      </c>
      <c r="D68" t="s">
        <v>2263</v>
      </c>
      <c r="E68" t="s">
        <v>2264</v>
      </c>
      <c r="F68" t="s">
        <v>2265</v>
      </c>
      <c r="G68" t="s">
        <v>1940</v>
      </c>
      <c r="H68" t="s">
        <v>6248</v>
      </c>
      <c r="I68" t="s">
        <v>1941</v>
      </c>
    </row>
    <row r="69" spans="1:9" x14ac:dyDescent="0.25">
      <c r="A69" t="s">
        <v>172</v>
      </c>
      <c r="B69" t="s">
        <v>2266</v>
      </c>
      <c r="C69" t="s">
        <v>2267</v>
      </c>
      <c r="D69" t="s">
        <v>2268</v>
      </c>
      <c r="E69" t="s">
        <v>2269</v>
      </c>
      <c r="F69" t="s">
        <v>2270</v>
      </c>
      <c r="G69" t="s">
        <v>1940</v>
      </c>
      <c r="H69" t="s">
        <v>6249</v>
      </c>
      <c r="I69" t="s">
        <v>1950</v>
      </c>
    </row>
    <row r="70" spans="1:9" x14ac:dyDescent="0.25">
      <c r="A70" t="s">
        <v>174</v>
      </c>
      <c r="B70" t="s">
        <v>2271</v>
      </c>
      <c r="C70" t="s">
        <v>2272</v>
      </c>
      <c r="D70" t="s">
        <v>2273</v>
      </c>
      <c r="E70" t="s">
        <v>2274</v>
      </c>
      <c r="F70" t="s">
        <v>2275</v>
      </c>
      <c r="G70" t="s">
        <v>1940</v>
      </c>
      <c r="H70" t="s">
        <v>6250</v>
      </c>
      <c r="I70" t="s">
        <v>1950</v>
      </c>
    </row>
    <row r="71" spans="1:9" x14ac:dyDescent="0.25">
      <c r="A71" t="s">
        <v>177</v>
      </c>
      <c r="B71" t="s">
        <v>2276</v>
      </c>
      <c r="C71" t="s">
        <v>2277</v>
      </c>
      <c r="D71" t="s">
        <v>2278</v>
      </c>
      <c r="E71" t="s">
        <v>2279</v>
      </c>
      <c r="F71" t="s">
        <v>2280</v>
      </c>
      <c r="G71" t="s">
        <v>2115</v>
      </c>
      <c r="H71" t="s">
        <v>2281</v>
      </c>
      <c r="I71" t="s">
        <v>1941</v>
      </c>
    </row>
    <row r="72" spans="1:9" x14ac:dyDescent="0.25">
      <c r="A72" t="s">
        <v>179</v>
      </c>
      <c r="B72" t="s">
        <v>2282</v>
      </c>
      <c r="C72" t="s">
        <v>2283</v>
      </c>
      <c r="D72" t="s">
        <v>2284</v>
      </c>
      <c r="E72" t="s">
        <v>2285</v>
      </c>
      <c r="F72" t="s">
        <v>2286</v>
      </c>
      <c r="G72" t="s">
        <v>1940</v>
      </c>
      <c r="H72" t="s">
        <v>6251</v>
      </c>
      <c r="I72" t="s">
        <v>1950</v>
      </c>
    </row>
    <row r="73" spans="1:9" x14ac:dyDescent="0.25">
      <c r="A73" t="s">
        <v>181</v>
      </c>
      <c r="B73" t="s">
        <v>2287</v>
      </c>
      <c r="C73" t="s">
        <v>2288</v>
      </c>
      <c r="D73" t="s">
        <v>2289</v>
      </c>
      <c r="E73" t="s">
        <v>2290</v>
      </c>
      <c r="F73" t="s">
        <v>2291</v>
      </c>
      <c r="G73" t="s">
        <v>1948</v>
      </c>
      <c r="H73" t="s">
        <v>2292</v>
      </c>
      <c r="I73" t="s">
        <v>1950</v>
      </c>
    </row>
    <row r="74" spans="1:9" x14ac:dyDescent="0.25">
      <c r="A74" t="s">
        <v>183</v>
      </c>
      <c r="B74" t="s">
        <v>2293</v>
      </c>
      <c r="C74" t="s">
        <v>6198</v>
      </c>
      <c r="D74" t="s">
        <v>2294</v>
      </c>
      <c r="E74" t="s">
        <v>2295</v>
      </c>
      <c r="F74" t="s">
        <v>2143</v>
      </c>
      <c r="G74" t="s">
        <v>1940</v>
      </c>
      <c r="H74" t="s">
        <v>6252</v>
      </c>
      <c r="I74" t="s">
        <v>1950</v>
      </c>
    </row>
    <row r="75" spans="1:9" x14ac:dyDescent="0.25">
      <c r="A75" t="s">
        <v>186</v>
      </c>
      <c r="B75" t="s">
        <v>2296</v>
      </c>
      <c r="C75" t="s">
        <v>6198</v>
      </c>
      <c r="D75" t="s">
        <v>2297</v>
      </c>
      <c r="E75" t="s">
        <v>2298</v>
      </c>
      <c r="F75" t="s">
        <v>2299</v>
      </c>
      <c r="G75" t="s">
        <v>1940</v>
      </c>
      <c r="H75" t="s">
        <v>6253</v>
      </c>
      <c r="I75" t="s">
        <v>1941</v>
      </c>
    </row>
    <row r="76" spans="1:9" x14ac:dyDescent="0.25">
      <c r="A76" t="s">
        <v>188</v>
      </c>
      <c r="B76" t="s">
        <v>2300</v>
      </c>
      <c r="C76" t="s">
        <v>2301</v>
      </c>
      <c r="D76" t="s">
        <v>2302</v>
      </c>
      <c r="E76" t="s">
        <v>2303</v>
      </c>
      <c r="F76" t="s">
        <v>1961</v>
      </c>
      <c r="G76" t="s">
        <v>1940</v>
      </c>
      <c r="H76" t="s">
        <v>6254</v>
      </c>
      <c r="I76" t="s">
        <v>1941</v>
      </c>
    </row>
    <row r="77" spans="1:9" x14ac:dyDescent="0.25">
      <c r="A77" t="s">
        <v>191</v>
      </c>
      <c r="B77" t="s">
        <v>2304</v>
      </c>
      <c r="C77" t="s">
        <v>2305</v>
      </c>
      <c r="D77" t="s">
        <v>2306</v>
      </c>
      <c r="E77" t="s">
        <v>2307</v>
      </c>
      <c r="F77" t="s">
        <v>2308</v>
      </c>
      <c r="G77" t="s">
        <v>1948</v>
      </c>
      <c r="H77" t="s">
        <v>2309</v>
      </c>
      <c r="I77" t="s">
        <v>1941</v>
      </c>
    </row>
    <row r="78" spans="1:9" x14ac:dyDescent="0.25">
      <c r="A78" t="s">
        <v>194</v>
      </c>
      <c r="B78" t="s">
        <v>2310</v>
      </c>
      <c r="C78" t="s">
        <v>6198</v>
      </c>
      <c r="D78" t="s">
        <v>2311</v>
      </c>
      <c r="E78" t="s">
        <v>2312</v>
      </c>
      <c r="F78" t="s">
        <v>2313</v>
      </c>
      <c r="G78" t="s">
        <v>1948</v>
      </c>
      <c r="H78" t="s">
        <v>2314</v>
      </c>
      <c r="I78" t="s">
        <v>1941</v>
      </c>
    </row>
    <row r="79" spans="1:9" x14ac:dyDescent="0.25">
      <c r="A79" t="s">
        <v>197</v>
      </c>
      <c r="B79" t="s">
        <v>2315</v>
      </c>
      <c r="C79" t="s">
        <v>2316</v>
      </c>
      <c r="D79" t="s">
        <v>2317</v>
      </c>
      <c r="E79" t="s">
        <v>2318</v>
      </c>
      <c r="F79" t="s">
        <v>2319</v>
      </c>
      <c r="G79" t="s">
        <v>1940</v>
      </c>
      <c r="H79" t="s">
        <v>6255</v>
      </c>
      <c r="I79" t="s">
        <v>1950</v>
      </c>
    </row>
    <row r="80" spans="1:9" x14ac:dyDescent="0.25">
      <c r="A80" t="s">
        <v>199</v>
      </c>
      <c r="B80" t="s">
        <v>2320</v>
      </c>
      <c r="C80" t="s">
        <v>2321</v>
      </c>
      <c r="D80" t="s">
        <v>2322</v>
      </c>
      <c r="E80" t="s">
        <v>2323</v>
      </c>
      <c r="F80" t="s">
        <v>2324</v>
      </c>
      <c r="G80" t="s">
        <v>1940</v>
      </c>
      <c r="H80" t="s">
        <v>6256</v>
      </c>
      <c r="I80" t="s">
        <v>1941</v>
      </c>
    </row>
    <row r="81" spans="1:9" x14ac:dyDescent="0.25">
      <c r="A81" t="s">
        <v>201</v>
      </c>
      <c r="B81" t="s">
        <v>2325</v>
      </c>
      <c r="C81" t="s">
        <v>2326</v>
      </c>
      <c r="D81" t="s">
        <v>2327</v>
      </c>
      <c r="E81" t="s">
        <v>2328</v>
      </c>
      <c r="F81" t="s">
        <v>2329</v>
      </c>
      <c r="G81" t="s">
        <v>1940</v>
      </c>
      <c r="H81" t="s">
        <v>6257</v>
      </c>
      <c r="I81" t="s">
        <v>1950</v>
      </c>
    </row>
    <row r="82" spans="1:9" x14ac:dyDescent="0.25">
      <c r="A82" t="s">
        <v>204</v>
      </c>
      <c r="B82" t="s">
        <v>2330</v>
      </c>
      <c r="C82" t="s">
        <v>2331</v>
      </c>
      <c r="D82" t="s">
        <v>2332</v>
      </c>
      <c r="E82" t="s">
        <v>2333</v>
      </c>
      <c r="F82" t="s">
        <v>2334</v>
      </c>
      <c r="G82" t="s">
        <v>1940</v>
      </c>
      <c r="H82" t="s">
        <v>6258</v>
      </c>
      <c r="I82" t="s">
        <v>1941</v>
      </c>
    </row>
    <row r="83" spans="1:9" x14ac:dyDescent="0.25">
      <c r="A83" t="s">
        <v>207</v>
      </c>
      <c r="B83" t="s">
        <v>2335</v>
      </c>
      <c r="C83" t="s">
        <v>2336</v>
      </c>
      <c r="D83" t="s">
        <v>2337</v>
      </c>
      <c r="E83" t="s">
        <v>2338</v>
      </c>
      <c r="F83" t="s">
        <v>2339</v>
      </c>
      <c r="G83" t="s">
        <v>1940</v>
      </c>
      <c r="H83" t="s">
        <v>6259</v>
      </c>
      <c r="I83" t="s">
        <v>1941</v>
      </c>
    </row>
    <row r="84" spans="1:9" x14ac:dyDescent="0.25">
      <c r="A84" t="s">
        <v>209</v>
      </c>
      <c r="B84" t="s">
        <v>2340</v>
      </c>
      <c r="C84" t="s">
        <v>2341</v>
      </c>
      <c r="D84" t="s">
        <v>2342</v>
      </c>
      <c r="E84" t="s">
        <v>2343</v>
      </c>
      <c r="F84" t="s">
        <v>2344</v>
      </c>
      <c r="G84" t="s">
        <v>1948</v>
      </c>
      <c r="H84" t="s">
        <v>2345</v>
      </c>
      <c r="I84" t="s">
        <v>1941</v>
      </c>
    </row>
    <row r="85" spans="1:9" x14ac:dyDescent="0.25">
      <c r="A85" t="s">
        <v>212</v>
      </c>
      <c r="B85" t="s">
        <v>2346</v>
      </c>
      <c r="C85" t="s">
        <v>6198</v>
      </c>
      <c r="D85" t="s">
        <v>2347</v>
      </c>
      <c r="E85" t="s">
        <v>2348</v>
      </c>
      <c r="F85" t="s">
        <v>2349</v>
      </c>
      <c r="G85" t="s">
        <v>1940</v>
      </c>
      <c r="H85" t="s">
        <v>6260</v>
      </c>
      <c r="I85" t="s">
        <v>1941</v>
      </c>
    </row>
    <row r="86" spans="1:9" x14ac:dyDescent="0.25">
      <c r="A86" t="s">
        <v>214</v>
      </c>
      <c r="B86" t="s">
        <v>2350</v>
      </c>
      <c r="C86" t="s">
        <v>2351</v>
      </c>
      <c r="D86" t="s">
        <v>2352</v>
      </c>
      <c r="E86" t="s">
        <v>2353</v>
      </c>
      <c r="F86" t="s">
        <v>2354</v>
      </c>
      <c r="G86" t="s">
        <v>1940</v>
      </c>
      <c r="H86" t="s">
        <v>6261</v>
      </c>
      <c r="I86" t="s">
        <v>1950</v>
      </c>
    </row>
    <row r="87" spans="1:9" x14ac:dyDescent="0.25">
      <c r="A87" t="s">
        <v>216</v>
      </c>
      <c r="B87" t="s">
        <v>2355</v>
      </c>
      <c r="C87" t="s">
        <v>2356</v>
      </c>
      <c r="D87" t="s">
        <v>6198</v>
      </c>
      <c r="E87" t="s">
        <v>2357</v>
      </c>
      <c r="F87" t="s">
        <v>2265</v>
      </c>
      <c r="G87" t="s">
        <v>1940</v>
      </c>
      <c r="H87" t="s">
        <v>6262</v>
      </c>
      <c r="I87" t="s">
        <v>1950</v>
      </c>
    </row>
    <row r="88" spans="1:9" x14ac:dyDescent="0.25">
      <c r="A88" t="s">
        <v>313</v>
      </c>
      <c r="B88" t="s">
        <v>2358</v>
      </c>
      <c r="C88" t="s">
        <v>2359</v>
      </c>
      <c r="D88" t="s">
        <v>6198</v>
      </c>
      <c r="E88" t="s">
        <v>2360</v>
      </c>
      <c r="F88" t="s">
        <v>2361</v>
      </c>
      <c r="G88" t="s">
        <v>1940</v>
      </c>
      <c r="H88" t="s">
        <v>6263</v>
      </c>
      <c r="I88" t="s">
        <v>1941</v>
      </c>
    </row>
    <row r="89" spans="1:9" x14ac:dyDescent="0.25">
      <c r="A89" t="s">
        <v>219</v>
      </c>
      <c r="B89" t="s">
        <v>2362</v>
      </c>
      <c r="C89" t="s">
        <v>2363</v>
      </c>
      <c r="D89" t="s">
        <v>6198</v>
      </c>
      <c r="E89" t="s">
        <v>2364</v>
      </c>
      <c r="F89" t="s">
        <v>2365</v>
      </c>
      <c r="G89" t="s">
        <v>1940</v>
      </c>
      <c r="H89" t="s">
        <v>6264</v>
      </c>
      <c r="I89" t="s">
        <v>1950</v>
      </c>
    </row>
    <row r="90" spans="1:9" x14ac:dyDescent="0.25">
      <c r="A90" t="s">
        <v>221</v>
      </c>
      <c r="B90" t="s">
        <v>2366</v>
      </c>
      <c r="C90" t="s">
        <v>2367</v>
      </c>
      <c r="D90" t="s">
        <v>6198</v>
      </c>
      <c r="E90" t="s">
        <v>2368</v>
      </c>
      <c r="F90" t="s">
        <v>2369</v>
      </c>
      <c r="G90" t="s">
        <v>1940</v>
      </c>
      <c r="H90" t="s">
        <v>6265</v>
      </c>
      <c r="I90" t="s">
        <v>1950</v>
      </c>
    </row>
    <row r="91" spans="1:9" x14ac:dyDescent="0.25">
      <c r="A91" t="s">
        <v>223</v>
      </c>
      <c r="B91" t="s">
        <v>2370</v>
      </c>
      <c r="C91" t="s">
        <v>2371</v>
      </c>
      <c r="D91" t="s">
        <v>2372</v>
      </c>
      <c r="E91" t="s">
        <v>2373</v>
      </c>
      <c r="F91" t="s">
        <v>2374</v>
      </c>
      <c r="G91" t="s">
        <v>1940</v>
      </c>
      <c r="H91" t="s">
        <v>6266</v>
      </c>
      <c r="I91" t="s">
        <v>1950</v>
      </c>
    </row>
    <row r="92" spans="1:9" x14ac:dyDescent="0.25">
      <c r="A92" t="s">
        <v>225</v>
      </c>
      <c r="B92" t="s">
        <v>2375</v>
      </c>
      <c r="C92" t="s">
        <v>6198</v>
      </c>
      <c r="D92" t="s">
        <v>2376</v>
      </c>
      <c r="E92" t="s">
        <v>2377</v>
      </c>
      <c r="F92" t="s">
        <v>1947</v>
      </c>
      <c r="G92" t="s">
        <v>1948</v>
      </c>
      <c r="H92" t="s">
        <v>1949</v>
      </c>
      <c r="I92" t="s">
        <v>1941</v>
      </c>
    </row>
    <row r="93" spans="1:9" x14ac:dyDescent="0.25">
      <c r="A93" t="s">
        <v>227</v>
      </c>
      <c r="B93" t="s">
        <v>2378</v>
      </c>
      <c r="C93" t="s">
        <v>2379</v>
      </c>
      <c r="D93" t="s">
        <v>2380</v>
      </c>
      <c r="E93" t="s">
        <v>2381</v>
      </c>
      <c r="F93" t="s">
        <v>2382</v>
      </c>
      <c r="G93" t="s">
        <v>1940</v>
      </c>
      <c r="H93" t="s">
        <v>6267</v>
      </c>
      <c r="I93" t="s">
        <v>1950</v>
      </c>
    </row>
    <row r="94" spans="1:9" x14ac:dyDescent="0.25">
      <c r="A94" t="s">
        <v>229</v>
      </c>
      <c r="B94" t="s">
        <v>2383</v>
      </c>
      <c r="C94" t="s">
        <v>6198</v>
      </c>
      <c r="D94" t="s">
        <v>2384</v>
      </c>
      <c r="E94" t="s">
        <v>2385</v>
      </c>
      <c r="F94" t="s">
        <v>2386</v>
      </c>
      <c r="G94" t="s">
        <v>1940</v>
      </c>
      <c r="H94" t="s">
        <v>6268</v>
      </c>
      <c r="I94" t="s">
        <v>1941</v>
      </c>
    </row>
    <row r="95" spans="1:9" x14ac:dyDescent="0.25">
      <c r="A95" t="s">
        <v>231</v>
      </c>
      <c r="B95" t="s">
        <v>2387</v>
      </c>
      <c r="C95" t="s">
        <v>2388</v>
      </c>
      <c r="D95" t="s">
        <v>2389</v>
      </c>
      <c r="E95" t="s">
        <v>2390</v>
      </c>
      <c r="F95" t="s">
        <v>2391</v>
      </c>
      <c r="G95" t="s">
        <v>2115</v>
      </c>
      <c r="H95" t="s">
        <v>2392</v>
      </c>
      <c r="I95" t="s">
        <v>1941</v>
      </c>
    </row>
    <row r="96" spans="1:9" x14ac:dyDescent="0.25">
      <c r="A96" t="s">
        <v>233</v>
      </c>
      <c r="B96" t="s">
        <v>2393</v>
      </c>
      <c r="C96" t="s">
        <v>6198</v>
      </c>
      <c r="D96" t="s">
        <v>6198</v>
      </c>
      <c r="E96" t="s">
        <v>2394</v>
      </c>
      <c r="F96" t="s">
        <v>2395</v>
      </c>
      <c r="G96" t="s">
        <v>1948</v>
      </c>
      <c r="H96" t="s">
        <v>2396</v>
      </c>
      <c r="I96" t="s">
        <v>1941</v>
      </c>
    </row>
    <row r="97" spans="1:9" x14ac:dyDescent="0.25">
      <c r="A97" t="s">
        <v>235</v>
      </c>
      <c r="B97" t="s">
        <v>2397</v>
      </c>
      <c r="C97" t="s">
        <v>2398</v>
      </c>
      <c r="D97" t="s">
        <v>6198</v>
      </c>
      <c r="E97" t="s">
        <v>2399</v>
      </c>
      <c r="F97" t="s">
        <v>2354</v>
      </c>
      <c r="G97" t="s">
        <v>1940</v>
      </c>
      <c r="H97" t="s">
        <v>6269</v>
      </c>
      <c r="I97" t="s">
        <v>1950</v>
      </c>
    </row>
    <row r="98" spans="1:9" x14ac:dyDescent="0.25">
      <c r="A98" t="s">
        <v>237</v>
      </c>
      <c r="B98" t="s">
        <v>2400</v>
      </c>
      <c r="C98" t="s">
        <v>2401</v>
      </c>
      <c r="D98" t="s">
        <v>6198</v>
      </c>
      <c r="E98" t="s">
        <v>2402</v>
      </c>
      <c r="F98" t="s">
        <v>2012</v>
      </c>
      <c r="G98" t="s">
        <v>1940</v>
      </c>
      <c r="H98" t="s">
        <v>6270</v>
      </c>
      <c r="I98" t="s">
        <v>1950</v>
      </c>
    </row>
    <row r="99" spans="1:9" x14ac:dyDescent="0.25">
      <c r="A99" t="s">
        <v>239</v>
      </c>
      <c r="B99" t="s">
        <v>2403</v>
      </c>
      <c r="C99" t="s">
        <v>2404</v>
      </c>
      <c r="D99" t="s">
        <v>2405</v>
      </c>
      <c r="E99" t="s">
        <v>2406</v>
      </c>
      <c r="F99" t="s">
        <v>2354</v>
      </c>
      <c r="G99" t="s">
        <v>1940</v>
      </c>
      <c r="H99" t="s">
        <v>6271</v>
      </c>
      <c r="I99" t="s">
        <v>1950</v>
      </c>
    </row>
    <row r="100" spans="1:9" x14ac:dyDescent="0.25">
      <c r="A100" t="s">
        <v>241</v>
      </c>
      <c r="B100" t="s">
        <v>2407</v>
      </c>
      <c r="C100" t="s">
        <v>6198</v>
      </c>
      <c r="D100" t="s">
        <v>2408</v>
      </c>
      <c r="E100" t="s">
        <v>2409</v>
      </c>
      <c r="F100" t="s">
        <v>2410</v>
      </c>
      <c r="G100" t="s">
        <v>1948</v>
      </c>
      <c r="H100" t="s">
        <v>2411</v>
      </c>
      <c r="I100" t="s">
        <v>1950</v>
      </c>
    </row>
    <row r="101" spans="1:9" x14ac:dyDescent="0.25">
      <c r="A101" t="s">
        <v>243</v>
      </c>
      <c r="B101" t="s">
        <v>2412</v>
      </c>
      <c r="C101" t="s">
        <v>6198</v>
      </c>
      <c r="D101" t="s">
        <v>2413</v>
      </c>
      <c r="E101" t="s">
        <v>2414</v>
      </c>
      <c r="F101" t="s">
        <v>2286</v>
      </c>
      <c r="G101" t="s">
        <v>1940</v>
      </c>
      <c r="H101" t="s">
        <v>6272</v>
      </c>
      <c r="I101" t="s">
        <v>1941</v>
      </c>
    </row>
    <row r="102" spans="1:9" x14ac:dyDescent="0.25">
      <c r="A102" t="s">
        <v>245</v>
      </c>
      <c r="B102" t="s">
        <v>2415</v>
      </c>
      <c r="C102" t="s">
        <v>6198</v>
      </c>
      <c r="D102" t="s">
        <v>2416</v>
      </c>
      <c r="E102" t="s">
        <v>2417</v>
      </c>
      <c r="F102" t="s">
        <v>2418</v>
      </c>
      <c r="G102" t="s">
        <v>1940</v>
      </c>
      <c r="H102" t="s">
        <v>6273</v>
      </c>
      <c r="I102" t="s">
        <v>1941</v>
      </c>
    </row>
    <row r="103" spans="1:9" x14ac:dyDescent="0.25">
      <c r="A103" t="s">
        <v>247</v>
      </c>
      <c r="B103" t="s">
        <v>2419</v>
      </c>
      <c r="C103" t="s">
        <v>2420</v>
      </c>
      <c r="D103" t="s">
        <v>2421</v>
      </c>
      <c r="E103" t="s">
        <v>2422</v>
      </c>
      <c r="F103" t="s">
        <v>2423</v>
      </c>
      <c r="G103" t="s">
        <v>1948</v>
      </c>
      <c r="H103" t="s">
        <v>2424</v>
      </c>
      <c r="I103" t="s">
        <v>1941</v>
      </c>
    </row>
    <row r="104" spans="1:9" x14ac:dyDescent="0.25">
      <c r="A104" t="s">
        <v>249</v>
      </c>
      <c r="B104" t="s">
        <v>2425</v>
      </c>
      <c r="C104" t="s">
        <v>2426</v>
      </c>
      <c r="D104" t="s">
        <v>2427</v>
      </c>
      <c r="E104" t="s">
        <v>2428</v>
      </c>
      <c r="F104" t="s">
        <v>2429</v>
      </c>
      <c r="G104" t="s">
        <v>1948</v>
      </c>
      <c r="H104" t="s">
        <v>2411</v>
      </c>
      <c r="I104" t="s">
        <v>1941</v>
      </c>
    </row>
    <row r="105" spans="1:9" x14ac:dyDescent="0.25">
      <c r="A105" t="s">
        <v>251</v>
      </c>
      <c r="B105" t="s">
        <v>2430</v>
      </c>
      <c r="C105" t="s">
        <v>2431</v>
      </c>
      <c r="D105" t="s">
        <v>2432</v>
      </c>
      <c r="E105" t="s">
        <v>2433</v>
      </c>
      <c r="F105" t="s">
        <v>2162</v>
      </c>
      <c r="G105" t="s">
        <v>1940</v>
      </c>
      <c r="H105" t="s">
        <v>6274</v>
      </c>
      <c r="I105" t="s">
        <v>1950</v>
      </c>
    </row>
    <row r="106" spans="1:9" x14ac:dyDescent="0.25">
      <c r="A106" t="s">
        <v>253</v>
      </c>
      <c r="B106" t="s">
        <v>2434</v>
      </c>
      <c r="C106" t="s">
        <v>2435</v>
      </c>
      <c r="D106" t="s">
        <v>2436</v>
      </c>
      <c r="E106" t="s">
        <v>2437</v>
      </c>
      <c r="F106" t="s">
        <v>2438</v>
      </c>
      <c r="G106" t="s">
        <v>1940</v>
      </c>
      <c r="H106" t="s">
        <v>6275</v>
      </c>
      <c r="I106" t="s">
        <v>1950</v>
      </c>
    </row>
    <row r="107" spans="1:9" x14ac:dyDescent="0.25">
      <c r="A107" t="s">
        <v>255</v>
      </c>
      <c r="B107" t="s">
        <v>2439</v>
      </c>
      <c r="C107" t="s">
        <v>2440</v>
      </c>
      <c r="D107" t="s">
        <v>2441</v>
      </c>
      <c r="E107" t="s">
        <v>2442</v>
      </c>
      <c r="F107" t="s">
        <v>2026</v>
      </c>
      <c r="G107" t="s">
        <v>1940</v>
      </c>
      <c r="H107" t="s">
        <v>6276</v>
      </c>
      <c r="I107" t="s">
        <v>1941</v>
      </c>
    </row>
    <row r="108" spans="1:9" x14ac:dyDescent="0.25">
      <c r="A108" t="s">
        <v>257</v>
      </c>
      <c r="B108" t="s">
        <v>2443</v>
      </c>
      <c r="C108" t="s">
        <v>2444</v>
      </c>
      <c r="D108" t="s">
        <v>2445</v>
      </c>
      <c r="E108" t="s">
        <v>2446</v>
      </c>
      <c r="F108" t="s">
        <v>2447</v>
      </c>
      <c r="G108" t="s">
        <v>1940</v>
      </c>
      <c r="H108" t="s">
        <v>6277</v>
      </c>
      <c r="I108" t="s">
        <v>1950</v>
      </c>
    </row>
    <row r="109" spans="1:9" x14ac:dyDescent="0.25">
      <c r="A109" t="s">
        <v>260</v>
      </c>
      <c r="B109" t="s">
        <v>2448</v>
      </c>
      <c r="C109" t="s">
        <v>2449</v>
      </c>
      <c r="D109" t="s">
        <v>2450</v>
      </c>
      <c r="E109" t="s">
        <v>2451</v>
      </c>
      <c r="F109" t="s">
        <v>2339</v>
      </c>
      <c r="G109" t="s">
        <v>1940</v>
      </c>
      <c r="H109" t="s">
        <v>6278</v>
      </c>
      <c r="I109" t="s">
        <v>1941</v>
      </c>
    </row>
    <row r="110" spans="1:9" x14ac:dyDescent="0.25">
      <c r="A110" t="s">
        <v>262</v>
      </c>
      <c r="B110" t="s">
        <v>2452</v>
      </c>
      <c r="C110" t="s">
        <v>6198</v>
      </c>
      <c r="D110" t="s">
        <v>2453</v>
      </c>
      <c r="E110" t="s">
        <v>2454</v>
      </c>
      <c r="F110" t="s">
        <v>2237</v>
      </c>
      <c r="G110" t="s">
        <v>1940</v>
      </c>
      <c r="H110" t="s">
        <v>6243</v>
      </c>
      <c r="I110" t="s">
        <v>1950</v>
      </c>
    </row>
    <row r="111" spans="1:9" x14ac:dyDescent="0.25">
      <c r="A111" t="s">
        <v>264</v>
      </c>
      <c r="B111" t="s">
        <v>2455</v>
      </c>
      <c r="C111" t="s">
        <v>2456</v>
      </c>
      <c r="D111" t="s">
        <v>2457</v>
      </c>
      <c r="E111" t="s">
        <v>2458</v>
      </c>
      <c r="F111" t="s">
        <v>2459</v>
      </c>
      <c r="G111" t="s">
        <v>1940</v>
      </c>
      <c r="H111" t="s">
        <v>6279</v>
      </c>
      <c r="I111" t="s">
        <v>1941</v>
      </c>
    </row>
    <row r="112" spans="1:9" x14ac:dyDescent="0.25">
      <c r="A112" t="s">
        <v>266</v>
      </c>
      <c r="B112" t="s">
        <v>2460</v>
      </c>
      <c r="C112" t="s">
        <v>2461</v>
      </c>
      <c r="D112" t="s">
        <v>2462</v>
      </c>
      <c r="E112" t="s">
        <v>2463</v>
      </c>
      <c r="F112" t="s">
        <v>1961</v>
      </c>
      <c r="G112" t="s">
        <v>1940</v>
      </c>
      <c r="H112" t="s">
        <v>6280</v>
      </c>
      <c r="I112" t="s">
        <v>1941</v>
      </c>
    </row>
    <row r="113" spans="1:9" x14ac:dyDescent="0.25">
      <c r="A113" t="s">
        <v>269</v>
      </c>
      <c r="B113" t="s">
        <v>2464</v>
      </c>
      <c r="C113" t="s">
        <v>2465</v>
      </c>
      <c r="D113" t="s">
        <v>6198</v>
      </c>
      <c r="E113" t="s">
        <v>2466</v>
      </c>
      <c r="F113" t="s">
        <v>2224</v>
      </c>
      <c r="G113" t="s">
        <v>1940</v>
      </c>
      <c r="H113" t="s">
        <v>6281</v>
      </c>
      <c r="I113" t="s">
        <v>1950</v>
      </c>
    </row>
    <row r="114" spans="1:9" x14ac:dyDescent="0.25">
      <c r="A114" t="s">
        <v>271</v>
      </c>
      <c r="B114" t="s">
        <v>2467</v>
      </c>
      <c r="C114" t="s">
        <v>2468</v>
      </c>
      <c r="D114" t="s">
        <v>2469</v>
      </c>
      <c r="E114" t="s">
        <v>2470</v>
      </c>
      <c r="F114" t="s">
        <v>2003</v>
      </c>
      <c r="G114" t="s">
        <v>1940</v>
      </c>
      <c r="H114" t="s">
        <v>6282</v>
      </c>
      <c r="I114" t="s">
        <v>1950</v>
      </c>
    </row>
    <row r="115" spans="1:9" x14ac:dyDescent="0.25">
      <c r="A115" t="s">
        <v>273</v>
      </c>
      <c r="B115" t="s">
        <v>2471</v>
      </c>
      <c r="C115" t="s">
        <v>2472</v>
      </c>
      <c r="D115" t="s">
        <v>2473</v>
      </c>
      <c r="E115" t="s">
        <v>2474</v>
      </c>
      <c r="F115" t="s">
        <v>2475</v>
      </c>
      <c r="G115" t="s">
        <v>1948</v>
      </c>
      <c r="H115" t="s">
        <v>2476</v>
      </c>
      <c r="I115" t="s">
        <v>1950</v>
      </c>
    </row>
    <row r="116" spans="1:9" x14ac:dyDescent="0.25">
      <c r="A116" t="s">
        <v>275</v>
      </c>
      <c r="B116" t="s">
        <v>2477</v>
      </c>
      <c r="C116" t="s">
        <v>6198</v>
      </c>
      <c r="D116" t="s">
        <v>2478</v>
      </c>
      <c r="E116" t="s">
        <v>2479</v>
      </c>
      <c r="F116" t="s">
        <v>2480</v>
      </c>
      <c r="G116" t="s">
        <v>1940</v>
      </c>
      <c r="H116" t="s">
        <v>6283</v>
      </c>
      <c r="I116" t="s">
        <v>1950</v>
      </c>
    </row>
    <row r="117" spans="1:9" x14ac:dyDescent="0.25">
      <c r="A117" t="s">
        <v>277</v>
      </c>
      <c r="B117" t="s">
        <v>2481</v>
      </c>
      <c r="C117" t="s">
        <v>2482</v>
      </c>
      <c r="D117" t="s">
        <v>2483</v>
      </c>
      <c r="E117" t="s">
        <v>2484</v>
      </c>
      <c r="F117" t="s">
        <v>2171</v>
      </c>
      <c r="G117" t="s">
        <v>2115</v>
      </c>
      <c r="H117" t="s">
        <v>2485</v>
      </c>
      <c r="I117" t="s">
        <v>1950</v>
      </c>
    </row>
    <row r="118" spans="1:9" x14ac:dyDescent="0.25">
      <c r="A118" t="s">
        <v>279</v>
      </c>
      <c r="B118" t="s">
        <v>2486</v>
      </c>
      <c r="C118" t="s">
        <v>2487</v>
      </c>
      <c r="D118" t="s">
        <v>2488</v>
      </c>
      <c r="E118" t="s">
        <v>2489</v>
      </c>
      <c r="F118" t="s">
        <v>2490</v>
      </c>
      <c r="G118" t="s">
        <v>1948</v>
      </c>
      <c r="H118" t="s">
        <v>2491</v>
      </c>
      <c r="I118" t="s">
        <v>1941</v>
      </c>
    </row>
    <row r="119" spans="1:9" x14ac:dyDescent="0.25">
      <c r="A119" t="s">
        <v>281</v>
      </c>
      <c r="B119" t="s">
        <v>2492</v>
      </c>
      <c r="C119" t="s">
        <v>2493</v>
      </c>
      <c r="D119" t="s">
        <v>2494</v>
      </c>
      <c r="E119" t="s">
        <v>2495</v>
      </c>
      <c r="F119" t="s">
        <v>1975</v>
      </c>
      <c r="G119" t="s">
        <v>1940</v>
      </c>
      <c r="H119" t="s">
        <v>6284</v>
      </c>
      <c r="I119" t="s">
        <v>1950</v>
      </c>
    </row>
    <row r="120" spans="1:9" x14ac:dyDescent="0.25">
      <c r="A120" t="s">
        <v>283</v>
      </c>
      <c r="B120" t="s">
        <v>2496</v>
      </c>
      <c r="C120" t="s">
        <v>2497</v>
      </c>
      <c r="D120" t="s">
        <v>2498</v>
      </c>
      <c r="E120" t="s">
        <v>2499</v>
      </c>
      <c r="F120" t="s">
        <v>2500</v>
      </c>
      <c r="G120" t="s">
        <v>1940</v>
      </c>
      <c r="H120" t="s">
        <v>6285</v>
      </c>
      <c r="I120" t="s">
        <v>1941</v>
      </c>
    </row>
    <row r="121" spans="1:9" x14ac:dyDescent="0.25">
      <c r="A121" t="s">
        <v>285</v>
      </c>
      <c r="B121" t="s">
        <v>2501</v>
      </c>
      <c r="C121" t="s">
        <v>2502</v>
      </c>
      <c r="D121" t="s">
        <v>2503</v>
      </c>
      <c r="E121" t="s">
        <v>2504</v>
      </c>
      <c r="F121" t="s">
        <v>2505</v>
      </c>
      <c r="G121" t="s">
        <v>1940</v>
      </c>
      <c r="H121" t="s">
        <v>6286</v>
      </c>
      <c r="I121" t="s">
        <v>1950</v>
      </c>
    </row>
    <row r="122" spans="1:9" x14ac:dyDescent="0.25">
      <c r="A122" t="s">
        <v>2506</v>
      </c>
      <c r="B122" t="s">
        <v>2507</v>
      </c>
      <c r="C122" t="s">
        <v>2508</v>
      </c>
      <c r="D122" t="s">
        <v>2509</v>
      </c>
      <c r="E122" t="s">
        <v>2510</v>
      </c>
      <c r="F122" t="s">
        <v>1985</v>
      </c>
      <c r="G122" t="s">
        <v>1940</v>
      </c>
      <c r="H122" t="s">
        <v>6287</v>
      </c>
      <c r="I122" t="s">
        <v>1941</v>
      </c>
    </row>
    <row r="123" spans="1:9" x14ac:dyDescent="0.25">
      <c r="A123" t="s">
        <v>2511</v>
      </c>
      <c r="B123" t="s">
        <v>2512</v>
      </c>
      <c r="C123" t="s">
        <v>2513</v>
      </c>
      <c r="D123" t="s">
        <v>2514</v>
      </c>
      <c r="E123" t="s">
        <v>2515</v>
      </c>
      <c r="F123" t="s">
        <v>2299</v>
      </c>
      <c r="G123" t="s">
        <v>1940</v>
      </c>
      <c r="H123" t="s">
        <v>6288</v>
      </c>
      <c r="I123" t="s">
        <v>1950</v>
      </c>
    </row>
    <row r="124" spans="1:9" x14ac:dyDescent="0.25">
      <c r="A124" t="s">
        <v>287</v>
      </c>
      <c r="B124" t="s">
        <v>2516</v>
      </c>
      <c r="C124" t="s">
        <v>2517</v>
      </c>
      <c r="D124" t="s">
        <v>2518</v>
      </c>
      <c r="E124" t="s">
        <v>2519</v>
      </c>
      <c r="F124" t="s">
        <v>2131</v>
      </c>
      <c r="G124" t="s">
        <v>1940</v>
      </c>
      <c r="H124" t="s">
        <v>6289</v>
      </c>
      <c r="I124" t="s">
        <v>1941</v>
      </c>
    </row>
    <row r="125" spans="1:9" x14ac:dyDescent="0.25">
      <c r="A125" t="s">
        <v>289</v>
      </c>
      <c r="B125" t="s">
        <v>2520</v>
      </c>
      <c r="C125" t="s">
        <v>2521</v>
      </c>
      <c r="D125" t="s">
        <v>2522</v>
      </c>
      <c r="E125" t="s">
        <v>2523</v>
      </c>
      <c r="F125" t="s">
        <v>2524</v>
      </c>
      <c r="G125" t="s">
        <v>1940</v>
      </c>
      <c r="H125" t="s">
        <v>6290</v>
      </c>
      <c r="I125" t="s">
        <v>1950</v>
      </c>
    </row>
    <row r="126" spans="1:9" x14ac:dyDescent="0.25">
      <c r="A126" t="s">
        <v>291</v>
      </c>
      <c r="B126" t="s">
        <v>2525</v>
      </c>
      <c r="C126" t="s">
        <v>2526</v>
      </c>
      <c r="D126" t="s">
        <v>2527</v>
      </c>
      <c r="E126" t="s">
        <v>2528</v>
      </c>
      <c r="F126" t="s">
        <v>2529</v>
      </c>
      <c r="G126" t="s">
        <v>1940</v>
      </c>
      <c r="H126" t="s">
        <v>6291</v>
      </c>
      <c r="I126" t="s">
        <v>1941</v>
      </c>
    </row>
    <row r="127" spans="1:9" x14ac:dyDescent="0.25">
      <c r="A127" t="s">
        <v>293</v>
      </c>
      <c r="B127" t="s">
        <v>2530</v>
      </c>
      <c r="C127" t="s">
        <v>2531</v>
      </c>
      <c r="D127" t="s">
        <v>2532</v>
      </c>
      <c r="E127" t="s">
        <v>2533</v>
      </c>
      <c r="F127" t="s">
        <v>2534</v>
      </c>
      <c r="G127" t="s">
        <v>1948</v>
      </c>
      <c r="H127" t="s">
        <v>2535</v>
      </c>
      <c r="I127" t="s">
        <v>1941</v>
      </c>
    </row>
    <row r="128" spans="1:9" x14ac:dyDescent="0.25">
      <c r="A128" t="s">
        <v>295</v>
      </c>
      <c r="B128" t="s">
        <v>2536</v>
      </c>
      <c r="C128" t="s">
        <v>2537</v>
      </c>
      <c r="D128" t="s">
        <v>2538</v>
      </c>
      <c r="E128" t="s">
        <v>2539</v>
      </c>
      <c r="F128" t="s">
        <v>2500</v>
      </c>
      <c r="G128" t="s">
        <v>1940</v>
      </c>
      <c r="H128" t="s">
        <v>6292</v>
      </c>
      <c r="I128" t="s">
        <v>1950</v>
      </c>
    </row>
    <row r="129" spans="1:9" x14ac:dyDescent="0.25">
      <c r="A129" t="s">
        <v>297</v>
      </c>
      <c r="B129" t="s">
        <v>2540</v>
      </c>
      <c r="C129" t="s">
        <v>2541</v>
      </c>
      <c r="D129" t="s">
        <v>2542</v>
      </c>
      <c r="E129" t="s">
        <v>2543</v>
      </c>
      <c r="F129" t="s">
        <v>2365</v>
      </c>
      <c r="G129" t="s">
        <v>1948</v>
      </c>
      <c r="H129" t="s">
        <v>2544</v>
      </c>
      <c r="I129" t="s">
        <v>1950</v>
      </c>
    </row>
    <row r="130" spans="1:9" x14ac:dyDescent="0.25">
      <c r="A130" t="s">
        <v>299</v>
      </c>
      <c r="B130" t="s">
        <v>2545</v>
      </c>
      <c r="C130" t="s">
        <v>2546</v>
      </c>
      <c r="D130" t="s">
        <v>2547</v>
      </c>
      <c r="E130" t="s">
        <v>2548</v>
      </c>
      <c r="F130" t="s">
        <v>2549</v>
      </c>
      <c r="G130" t="s">
        <v>1940</v>
      </c>
      <c r="H130" t="s">
        <v>6293</v>
      </c>
      <c r="I130" t="s">
        <v>1950</v>
      </c>
    </row>
    <row r="131" spans="1:9" x14ac:dyDescent="0.25">
      <c r="A131" t="s">
        <v>301</v>
      </c>
      <c r="B131" t="s">
        <v>2550</v>
      </c>
      <c r="C131" t="s">
        <v>2551</v>
      </c>
      <c r="D131" t="s">
        <v>2552</v>
      </c>
      <c r="E131" t="s">
        <v>2553</v>
      </c>
      <c r="F131" t="s">
        <v>2554</v>
      </c>
      <c r="G131" t="s">
        <v>1940</v>
      </c>
      <c r="H131" t="s">
        <v>6294</v>
      </c>
      <c r="I131" t="s">
        <v>1941</v>
      </c>
    </row>
    <row r="132" spans="1:9" x14ac:dyDescent="0.25">
      <c r="A132" t="s">
        <v>303</v>
      </c>
      <c r="B132" t="s">
        <v>2555</v>
      </c>
      <c r="C132" t="s">
        <v>6198</v>
      </c>
      <c r="D132" t="s">
        <v>2556</v>
      </c>
      <c r="E132" t="s">
        <v>2557</v>
      </c>
      <c r="F132" t="s">
        <v>2475</v>
      </c>
      <c r="G132" t="s">
        <v>1948</v>
      </c>
      <c r="H132" t="s">
        <v>2476</v>
      </c>
      <c r="I132" t="s">
        <v>1941</v>
      </c>
    </row>
    <row r="133" spans="1:9" x14ac:dyDescent="0.25">
      <c r="A133" t="s">
        <v>305</v>
      </c>
      <c r="B133" t="s">
        <v>2558</v>
      </c>
      <c r="C133" t="s">
        <v>2559</v>
      </c>
      <c r="D133" t="s">
        <v>2560</v>
      </c>
      <c r="E133" t="s">
        <v>2561</v>
      </c>
      <c r="F133" t="s">
        <v>2299</v>
      </c>
      <c r="G133" t="s">
        <v>1940</v>
      </c>
      <c r="H133" t="s">
        <v>6295</v>
      </c>
      <c r="I133" t="s">
        <v>1941</v>
      </c>
    </row>
    <row r="134" spans="1:9" x14ac:dyDescent="0.25">
      <c r="A134" t="s">
        <v>307</v>
      </c>
      <c r="B134" t="s">
        <v>2562</v>
      </c>
      <c r="C134" t="s">
        <v>2563</v>
      </c>
      <c r="D134" t="s">
        <v>2564</v>
      </c>
      <c r="E134" t="s">
        <v>2565</v>
      </c>
      <c r="F134" t="s">
        <v>2566</v>
      </c>
      <c r="G134" t="s">
        <v>1940</v>
      </c>
      <c r="H134" t="s">
        <v>6296</v>
      </c>
      <c r="I134" t="s">
        <v>1941</v>
      </c>
    </row>
    <row r="135" spans="1:9" x14ac:dyDescent="0.25">
      <c r="A135" t="s">
        <v>309</v>
      </c>
      <c r="B135" t="s">
        <v>2567</v>
      </c>
      <c r="C135" t="s">
        <v>2568</v>
      </c>
      <c r="D135" t="s">
        <v>2569</v>
      </c>
      <c r="E135" t="s">
        <v>2570</v>
      </c>
      <c r="F135" t="s">
        <v>2571</v>
      </c>
      <c r="G135" t="s">
        <v>1940</v>
      </c>
      <c r="H135" t="s">
        <v>6297</v>
      </c>
      <c r="I135" t="s">
        <v>1950</v>
      </c>
    </row>
    <row r="136" spans="1:9" x14ac:dyDescent="0.25">
      <c r="A136" t="s">
        <v>311</v>
      </c>
      <c r="B136" t="s">
        <v>2572</v>
      </c>
      <c r="C136" t="s">
        <v>6198</v>
      </c>
      <c r="D136" t="s">
        <v>6198</v>
      </c>
      <c r="E136" t="s">
        <v>2573</v>
      </c>
      <c r="F136" t="s">
        <v>2185</v>
      </c>
      <c r="G136" t="s">
        <v>1940</v>
      </c>
      <c r="H136" t="s">
        <v>6298</v>
      </c>
      <c r="I136" t="s">
        <v>1941</v>
      </c>
    </row>
    <row r="137" spans="1:9" x14ac:dyDescent="0.25">
      <c r="A137" t="s">
        <v>2574</v>
      </c>
      <c r="B137" t="s">
        <v>2575</v>
      </c>
      <c r="C137" t="s">
        <v>2576</v>
      </c>
      <c r="D137" t="s">
        <v>2577</v>
      </c>
      <c r="E137" t="s">
        <v>2578</v>
      </c>
      <c r="F137" t="s">
        <v>2579</v>
      </c>
      <c r="G137" t="s">
        <v>1948</v>
      </c>
      <c r="H137" t="s">
        <v>2580</v>
      </c>
      <c r="I137" t="s">
        <v>1950</v>
      </c>
    </row>
    <row r="138" spans="1:9" x14ac:dyDescent="0.25">
      <c r="A138" t="s">
        <v>315</v>
      </c>
      <c r="B138" t="s">
        <v>2581</v>
      </c>
      <c r="C138" t="s">
        <v>2582</v>
      </c>
      <c r="D138" t="s">
        <v>2583</v>
      </c>
      <c r="E138" t="s">
        <v>2584</v>
      </c>
      <c r="F138" t="s">
        <v>2012</v>
      </c>
      <c r="G138" t="s">
        <v>1940</v>
      </c>
      <c r="H138" t="s">
        <v>6207</v>
      </c>
      <c r="I138" t="s">
        <v>1950</v>
      </c>
    </row>
    <row r="139" spans="1:9" x14ac:dyDescent="0.25">
      <c r="A139" t="s">
        <v>317</v>
      </c>
      <c r="B139" t="s">
        <v>2585</v>
      </c>
      <c r="C139" t="s">
        <v>6198</v>
      </c>
      <c r="D139" t="s">
        <v>2586</v>
      </c>
      <c r="E139" t="s">
        <v>2587</v>
      </c>
      <c r="F139" t="s">
        <v>2104</v>
      </c>
      <c r="G139" t="s">
        <v>1948</v>
      </c>
      <c r="H139" t="s">
        <v>2105</v>
      </c>
      <c r="I139" t="s">
        <v>1950</v>
      </c>
    </row>
    <row r="140" spans="1:9" x14ac:dyDescent="0.25">
      <c r="A140" t="s">
        <v>319</v>
      </c>
      <c r="B140" t="s">
        <v>2588</v>
      </c>
      <c r="C140" t="s">
        <v>6198</v>
      </c>
      <c r="D140" t="s">
        <v>2589</v>
      </c>
      <c r="E140" t="s">
        <v>2590</v>
      </c>
      <c r="F140" t="s">
        <v>2591</v>
      </c>
      <c r="G140" t="s">
        <v>1940</v>
      </c>
      <c r="H140" t="s">
        <v>6299</v>
      </c>
      <c r="I140" t="s">
        <v>1950</v>
      </c>
    </row>
    <row r="141" spans="1:9" x14ac:dyDescent="0.25">
      <c r="A141" t="s">
        <v>321</v>
      </c>
      <c r="B141" t="s">
        <v>2592</v>
      </c>
      <c r="C141" t="s">
        <v>6198</v>
      </c>
      <c r="D141" t="s">
        <v>2593</v>
      </c>
      <c r="E141" t="s">
        <v>2594</v>
      </c>
      <c r="F141" t="s">
        <v>2382</v>
      </c>
      <c r="G141" t="s">
        <v>1940</v>
      </c>
      <c r="H141" t="s">
        <v>6267</v>
      </c>
      <c r="I141" t="s">
        <v>1941</v>
      </c>
    </row>
    <row r="142" spans="1:9" x14ac:dyDescent="0.25">
      <c r="A142" t="s">
        <v>323</v>
      </c>
      <c r="B142" t="s">
        <v>2595</v>
      </c>
      <c r="C142" t="s">
        <v>2596</v>
      </c>
      <c r="D142" t="s">
        <v>2597</v>
      </c>
      <c r="E142" t="s">
        <v>2598</v>
      </c>
      <c r="F142" t="s">
        <v>2599</v>
      </c>
      <c r="G142" t="s">
        <v>1948</v>
      </c>
      <c r="H142" t="s">
        <v>2544</v>
      </c>
      <c r="I142" t="s">
        <v>1941</v>
      </c>
    </row>
    <row r="143" spans="1:9" x14ac:dyDescent="0.25">
      <c r="A143" t="s">
        <v>325</v>
      </c>
      <c r="B143" t="s">
        <v>2600</v>
      </c>
      <c r="C143" t="s">
        <v>2601</v>
      </c>
      <c r="D143" t="s">
        <v>2602</v>
      </c>
      <c r="E143" t="s">
        <v>2603</v>
      </c>
      <c r="F143" t="s">
        <v>2185</v>
      </c>
      <c r="G143" t="s">
        <v>1940</v>
      </c>
      <c r="H143" t="s">
        <v>6298</v>
      </c>
      <c r="I143" t="s">
        <v>1941</v>
      </c>
    </row>
    <row r="144" spans="1:9" x14ac:dyDescent="0.25">
      <c r="A144" t="s">
        <v>327</v>
      </c>
      <c r="B144" t="s">
        <v>2604</v>
      </c>
      <c r="C144" t="s">
        <v>6198</v>
      </c>
      <c r="D144" t="s">
        <v>6198</v>
      </c>
      <c r="E144" t="s">
        <v>2605</v>
      </c>
      <c r="F144" t="s">
        <v>2606</v>
      </c>
      <c r="G144" t="s">
        <v>1948</v>
      </c>
      <c r="H144" t="s">
        <v>2309</v>
      </c>
      <c r="I144" t="s">
        <v>1941</v>
      </c>
    </row>
    <row r="145" spans="1:9" x14ac:dyDescent="0.25">
      <c r="A145" t="s">
        <v>329</v>
      </c>
      <c r="B145" t="s">
        <v>2607</v>
      </c>
      <c r="C145" t="s">
        <v>2608</v>
      </c>
      <c r="D145" t="s">
        <v>2609</v>
      </c>
      <c r="E145" t="s">
        <v>2610</v>
      </c>
      <c r="F145" t="s">
        <v>2026</v>
      </c>
      <c r="G145" t="s">
        <v>1940</v>
      </c>
      <c r="H145" t="s">
        <v>6300</v>
      </c>
      <c r="I145" t="s">
        <v>1950</v>
      </c>
    </row>
    <row r="146" spans="1:9" x14ac:dyDescent="0.25">
      <c r="A146" t="s">
        <v>331</v>
      </c>
      <c r="B146" t="s">
        <v>2611</v>
      </c>
      <c r="C146" t="s">
        <v>2612</v>
      </c>
      <c r="D146" t="s">
        <v>2613</v>
      </c>
      <c r="E146" t="s">
        <v>2614</v>
      </c>
      <c r="F146" t="s">
        <v>2615</v>
      </c>
      <c r="G146" t="s">
        <v>1940</v>
      </c>
      <c r="H146" t="s">
        <v>6301</v>
      </c>
      <c r="I146" t="s">
        <v>1941</v>
      </c>
    </row>
    <row r="147" spans="1:9" x14ac:dyDescent="0.25">
      <c r="A147" t="s">
        <v>333</v>
      </c>
      <c r="B147" t="s">
        <v>2616</v>
      </c>
      <c r="C147" t="s">
        <v>2617</v>
      </c>
      <c r="D147" t="s">
        <v>2618</v>
      </c>
      <c r="E147" t="s">
        <v>2619</v>
      </c>
      <c r="F147" t="s">
        <v>2447</v>
      </c>
      <c r="G147" t="s">
        <v>1940</v>
      </c>
      <c r="H147" t="s">
        <v>6302</v>
      </c>
      <c r="I147" t="s">
        <v>1950</v>
      </c>
    </row>
    <row r="148" spans="1:9" x14ac:dyDescent="0.25">
      <c r="A148" t="s">
        <v>335</v>
      </c>
      <c r="B148" t="s">
        <v>2620</v>
      </c>
      <c r="C148" t="s">
        <v>2621</v>
      </c>
      <c r="D148" t="s">
        <v>2622</v>
      </c>
      <c r="E148" t="s">
        <v>2623</v>
      </c>
      <c r="F148" t="s">
        <v>2624</v>
      </c>
      <c r="G148" t="s">
        <v>1940</v>
      </c>
      <c r="H148" t="s">
        <v>6303</v>
      </c>
      <c r="I148" t="s">
        <v>1950</v>
      </c>
    </row>
    <row r="149" spans="1:9" x14ac:dyDescent="0.25">
      <c r="A149" t="s">
        <v>2625</v>
      </c>
      <c r="B149" t="s">
        <v>2626</v>
      </c>
      <c r="C149" t="s">
        <v>2627</v>
      </c>
      <c r="D149" t="s">
        <v>2628</v>
      </c>
      <c r="E149" t="s">
        <v>2629</v>
      </c>
      <c r="F149" t="s">
        <v>2265</v>
      </c>
      <c r="G149" t="s">
        <v>1940</v>
      </c>
      <c r="H149" t="s">
        <v>6304</v>
      </c>
      <c r="I149" t="s">
        <v>1941</v>
      </c>
    </row>
    <row r="150" spans="1:9" x14ac:dyDescent="0.25">
      <c r="A150" t="s">
        <v>337</v>
      </c>
      <c r="B150" t="s">
        <v>2630</v>
      </c>
      <c r="C150" t="s">
        <v>2631</v>
      </c>
      <c r="D150" t="s">
        <v>2632</v>
      </c>
      <c r="E150" t="s">
        <v>2633</v>
      </c>
      <c r="F150" t="s">
        <v>2205</v>
      </c>
      <c r="G150" t="s">
        <v>1940</v>
      </c>
      <c r="H150" t="s">
        <v>6236</v>
      </c>
      <c r="I150" t="s">
        <v>1941</v>
      </c>
    </row>
    <row r="151" spans="1:9" x14ac:dyDescent="0.25">
      <c r="A151" t="s">
        <v>339</v>
      </c>
      <c r="B151" t="s">
        <v>2634</v>
      </c>
      <c r="C151" t="s">
        <v>6198</v>
      </c>
      <c r="D151" t="s">
        <v>2635</v>
      </c>
      <c r="E151" t="s">
        <v>2636</v>
      </c>
      <c r="F151" t="s">
        <v>2637</v>
      </c>
      <c r="G151" t="s">
        <v>1940</v>
      </c>
      <c r="H151" t="s">
        <v>6305</v>
      </c>
      <c r="I151" t="s">
        <v>1941</v>
      </c>
    </row>
    <row r="152" spans="1:9" x14ac:dyDescent="0.25">
      <c r="A152" t="s">
        <v>341</v>
      </c>
      <c r="B152" t="s">
        <v>2638</v>
      </c>
      <c r="C152" t="s">
        <v>2639</v>
      </c>
      <c r="D152" t="s">
        <v>2640</v>
      </c>
      <c r="E152" t="s">
        <v>2641</v>
      </c>
      <c r="F152" t="s">
        <v>2642</v>
      </c>
      <c r="G152" t="s">
        <v>1940</v>
      </c>
      <c r="H152" t="s">
        <v>6306</v>
      </c>
      <c r="I152" t="s">
        <v>1941</v>
      </c>
    </row>
    <row r="153" spans="1:9" x14ac:dyDescent="0.25">
      <c r="A153" t="s">
        <v>343</v>
      </c>
      <c r="B153" t="s">
        <v>2643</v>
      </c>
      <c r="C153" t="s">
        <v>6198</v>
      </c>
      <c r="D153" t="s">
        <v>2644</v>
      </c>
      <c r="E153" t="s">
        <v>2645</v>
      </c>
      <c r="F153" t="s">
        <v>2646</v>
      </c>
      <c r="G153" t="s">
        <v>1940</v>
      </c>
      <c r="H153" t="s">
        <v>6307</v>
      </c>
      <c r="I153" t="s">
        <v>1941</v>
      </c>
    </row>
    <row r="154" spans="1:9" x14ac:dyDescent="0.25">
      <c r="A154" t="s">
        <v>345</v>
      </c>
      <c r="B154" t="s">
        <v>2647</v>
      </c>
      <c r="C154" t="s">
        <v>2648</v>
      </c>
      <c r="D154" t="s">
        <v>2649</v>
      </c>
      <c r="E154" t="s">
        <v>2650</v>
      </c>
      <c r="F154" t="s">
        <v>2591</v>
      </c>
      <c r="G154" t="s">
        <v>1940</v>
      </c>
      <c r="H154" t="s">
        <v>6299</v>
      </c>
      <c r="I154" t="s">
        <v>1941</v>
      </c>
    </row>
    <row r="155" spans="1:9" x14ac:dyDescent="0.25">
      <c r="A155" t="s">
        <v>347</v>
      </c>
      <c r="B155" t="s">
        <v>2651</v>
      </c>
      <c r="C155" t="s">
        <v>6198</v>
      </c>
      <c r="D155" t="s">
        <v>2652</v>
      </c>
      <c r="E155" t="s">
        <v>2653</v>
      </c>
      <c r="F155" t="s">
        <v>2190</v>
      </c>
      <c r="G155" t="s">
        <v>1940</v>
      </c>
      <c r="H155" t="s">
        <v>6308</v>
      </c>
      <c r="I155" t="s">
        <v>1950</v>
      </c>
    </row>
    <row r="156" spans="1:9" x14ac:dyDescent="0.25">
      <c r="A156" t="s">
        <v>349</v>
      </c>
      <c r="B156" t="s">
        <v>2654</v>
      </c>
      <c r="C156" t="s">
        <v>2655</v>
      </c>
      <c r="D156" t="s">
        <v>2656</v>
      </c>
      <c r="E156" t="s">
        <v>2657</v>
      </c>
      <c r="F156" t="s">
        <v>2016</v>
      </c>
      <c r="G156" t="s">
        <v>1940</v>
      </c>
      <c r="H156" t="s">
        <v>6208</v>
      </c>
      <c r="I156" t="s">
        <v>1950</v>
      </c>
    </row>
    <row r="157" spans="1:9" x14ac:dyDescent="0.25">
      <c r="A157" t="s">
        <v>351</v>
      </c>
      <c r="B157" t="s">
        <v>2658</v>
      </c>
      <c r="C157" t="s">
        <v>2659</v>
      </c>
      <c r="D157" t="s">
        <v>2660</v>
      </c>
      <c r="E157" t="s">
        <v>2661</v>
      </c>
      <c r="F157" t="s">
        <v>2662</v>
      </c>
      <c r="G157" t="s">
        <v>1940</v>
      </c>
      <c r="H157" t="s">
        <v>6309</v>
      </c>
      <c r="I157" t="s">
        <v>1941</v>
      </c>
    </row>
    <row r="158" spans="1:9" x14ac:dyDescent="0.25">
      <c r="A158" t="s">
        <v>353</v>
      </c>
      <c r="B158" t="s">
        <v>2663</v>
      </c>
      <c r="C158" t="s">
        <v>2664</v>
      </c>
      <c r="D158" t="s">
        <v>2665</v>
      </c>
      <c r="E158" t="s">
        <v>2666</v>
      </c>
      <c r="F158" t="s">
        <v>2667</v>
      </c>
      <c r="G158" t="s">
        <v>1940</v>
      </c>
      <c r="H158" t="s">
        <v>6310</v>
      </c>
      <c r="I158" t="s">
        <v>1941</v>
      </c>
    </row>
    <row r="159" spans="1:9" x14ac:dyDescent="0.25">
      <c r="A159" t="s">
        <v>355</v>
      </c>
      <c r="B159" t="s">
        <v>2668</v>
      </c>
      <c r="C159" t="s">
        <v>2669</v>
      </c>
      <c r="D159" t="s">
        <v>2670</v>
      </c>
      <c r="E159" t="s">
        <v>2671</v>
      </c>
      <c r="F159" t="s">
        <v>2672</v>
      </c>
      <c r="G159" t="s">
        <v>1948</v>
      </c>
      <c r="H159" t="s">
        <v>2673</v>
      </c>
      <c r="I159" t="s">
        <v>1950</v>
      </c>
    </row>
    <row r="160" spans="1:9" x14ac:dyDescent="0.25">
      <c r="A160" t="s">
        <v>357</v>
      </c>
      <c r="B160" t="s">
        <v>2674</v>
      </c>
      <c r="C160" t="s">
        <v>6198</v>
      </c>
      <c r="D160" t="s">
        <v>2675</v>
      </c>
      <c r="E160" t="s">
        <v>2676</v>
      </c>
      <c r="F160" t="s">
        <v>2677</v>
      </c>
      <c r="G160" t="s">
        <v>1940</v>
      </c>
      <c r="H160" t="s">
        <v>6311</v>
      </c>
      <c r="I160" t="s">
        <v>1941</v>
      </c>
    </row>
    <row r="161" spans="1:9" x14ac:dyDescent="0.25">
      <c r="A161" t="s">
        <v>359</v>
      </c>
      <c r="B161" t="s">
        <v>2678</v>
      </c>
      <c r="C161" t="s">
        <v>6198</v>
      </c>
      <c r="D161" t="s">
        <v>2679</v>
      </c>
      <c r="E161" t="s">
        <v>2680</v>
      </c>
      <c r="F161" t="s">
        <v>2021</v>
      </c>
      <c r="G161" t="s">
        <v>1940</v>
      </c>
      <c r="H161" t="s">
        <v>6312</v>
      </c>
      <c r="I161" t="s">
        <v>1950</v>
      </c>
    </row>
    <row r="162" spans="1:9" x14ac:dyDescent="0.25">
      <c r="A162" t="s">
        <v>361</v>
      </c>
      <c r="B162" t="s">
        <v>2681</v>
      </c>
      <c r="C162" t="s">
        <v>2682</v>
      </c>
      <c r="D162" t="s">
        <v>2683</v>
      </c>
      <c r="E162" t="s">
        <v>2684</v>
      </c>
      <c r="F162" t="s">
        <v>2361</v>
      </c>
      <c r="G162" t="s">
        <v>1940</v>
      </c>
      <c r="H162" t="s">
        <v>6313</v>
      </c>
      <c r="I162" t="s">
        <v>1950</v>
      </c>
    </row>
    <row r="163" spans="1:9" x14ac:dyDescent="0.25">
      <c r="A163" t="s">
        <v>363</v>
      </c>
      <c r="B163" t="s">
        <v>2685</v>
      </c>
      <c r="C163" t="s">
        <v>2686</v>
      </c>
      <c r="D163" t="s">
        <v>2687</v>
      </c>
      <c r="E163" t="s">
        <v>2688</v>
      </c>
      <c r="F163" t="s">
        <v>2185</v>
      </c>
      <c r="G163" t="s">
        <v>1940</v>
      </c>
      <c r="H163" t="s">
        <v>6298</v>
      </c>
      <c r="I163" t="s">
        <v>1950</v>
      </c>
    </row>
    <row r="164" spans="1:9" x14ac:dyDescent="0.25">
      <c r="A164" t="s">
        <v>365</v>
      </c>
      <c r="B164" t="s">
        <v>2689</v>
      </c>
      <c r="C164" t="s">
        <v>2690</v>
      </c>
      <c r="D164" t="s">
        <v>2691</v>
      </c>
      <c r="E164" t="s">
        <v>2692</v>
      </c>
      <c r="F164" t="s">
        <v>2693</v>
      </c>
      <c r="G164" t="s">
        <v>1940</v>
      </c>
      <c r="H164" t="s">
        <v>6314</v>
      </c>
      <c r="I164" t="s">
        <v>1941</v>
      </c>
    </row>
    <row r="165" spans="1:9" x14ac:dyDescent="0.25">
      <c r="A165" t="s">
        <v>367</v>
      </c>
      <c r="B165" t="s">
        <v>2694</v>
      </c>
      <c r="C165" t="s">
        <v>2695</v>
      </c>
      <c r="D165" t="s">
        <v>2696</v>
      </c>
      <c r="E165" t="s">
        <v>2697</v>
      </c>
      <c r="F165" t="s">
        <v>2698</v>
      </c>
      <c r="G165" t="s">
        <v>1940</v>
      </c>
      <c r="H165" t="s">
        <v>6315</v>
      </c>
      <c r="I165" t="s">
        <v>1950</v>
      </c>
    </row>
    <row r="166" spans="1:9" x14ac:dyDescent="0.25">
      <c r="A166" t="s">
        <v>369</v>
      </c>
      <c r="B166" t="s">
        <v>2699</v>
      </c>
      <c r="C166" t="s">
        <v>2700</v>
      </c>
      <c r="D166" t="s">
        <v>2701</v>
      </c>
      <c r="E166" t="s">
        <v>2702</v>
      </c>
      <c r="F166" t="s">
        <v>2703</v>
      </c>
      <c r="G166" t="s">
        <v>1948</v>
      </c>
      <c r="H166" t="s">
        <v>2704</v>
      </c>
      <c r="I166" t="s">
        <v>1950</v>
      </c>
    </row>
    <row r="167" spans="1:9" x14ac:dyDescent="0.25">
      <c r="A167" t="s">
        <v>371</v>
      </c>
      <c r="B167" t="s">
        <v>2705</v>
      </c>
      <c r="C167" t="s">
        <v>6198</v>
      </c>
      <c r="D167" t="s">
        <v>2706</v>
      </c>
      <c r="E167" t="s">
        <v>2707</v>
      </c>
      <c r="F167" t="s">
        <v>2708</v>
      </c>
      <c r="G167" t="s">
        <v>1940</v>
      </c>
      <c r="H167" t="s">
        <v>6316</v>
      </c>
      <c r="I167" t="s">
        <v>1941</v>
      </c>
    </row>
    <row r="168" spans="1:9" x14ac:dyDescent="0.25">
      <c r="A168" t="s">
        <v>373</v>
      </c>
      <c r="B168" t="s">
        <v>2709</v>
      </c>
      <c r="C168" t="s">
        <v>6198</v>
      </c>
      <c r="D168" t="s">
        <v>2710</v>
      </c>
      <c r="E168" t="s">
        <v>2711</v>
      </c>
      <c r="F168" t="s">
        <v>2712</v>
      </c>
      <c r="G168" t="s">
        <v>1940</v>
      </c>
      <c r="H168" t="s">
        <v>6317</v>
      </c>
      <c r="I168" t="s">
        <v>1941</v>
      </c>
    </row>
    <row r="169" spans="1:9" x14ac:dyDescent="0.25">
      <c r="A169" t="s">
        <v>375</v>
      </c>
      <c r="B169" t="s">
        <v>2713</v>
      </c>
      <c r="C169" t="s">
        <v>2714</v>
      </c>
      <c r="D169" t="s">
        <v>2715</v>
      </c>
      <c r="E169" t="s">
        <v>2716</v>
      </c>
      <c r="F169" t="s">
        <v>2708</v>
      </c>
      <c r="G169" t="s">
        <v>1940</v>
      </c>
      <c r="H169" t="s">
        <v>6316</v>
      </c>
      <c r="I169" t="s">
        <v>1941</v>
      </c>
    </row>
    <row r="170" spans="1:9" x14ac:dyDescent="0.25">
      <c r="A170" t="s">
        <v>377</v>
      </c>
      <c r="B170" t="s">
        <v>2717</v>
      </c>
      <c r="C170" t="s">
        <v>6198</v>
      </c>
      <c r="D170" t="s">
        <v>2718</v>
      </c>
      <c r="E170" t="s">
        <v>2719</v>
      </c>
      <c r="F170" t="s">
        <v>2703</v>
      </c>
      <c r="G170" t="s">
        <v>1948</v>
      </c>
      <c r="H170" t="s">
        <v>2704</v>
      </c>
      <c r="I170" t="s">
        <v>1950</v>
      </c>
    </row>
    <row r="171" spans="1:9" x14ac:dyDescent="0.25">
      <c r="A171" t="s">
        <v>379</v>
      </c>
      <c r="B171" t="s">
        <v>2720</v>
      </c>
      <c r="C171" t="s">
        <v>2721</v>
      </c>
      <c r="D171" t="s">
        <v>2722</v>
      </c>
      <c r="E171" t="s">
        <v>2723</v>
      </c>
      <c r="F171" t="s">
        <v>2724</v>
      </c>
      <c r="G171" t="s">
        <v>1948</v>
      </c>
      <c r="H171" t="s">
        <v>2725</v>
      </c>
      <c r="I171" t="s">
        <v>1950</v>
      </c>
    </row>
    <row r="172" spans="1:9" x14ac:dyDescent="0.25">
      <c r="A172" t="s">
        <v>381</v>
      </c>
      <c r="B172" t="s">
        <v>2726</v>
      </c>
      <c r="C172" t="s">
        <v>2727</v>
      </c>
      <c r="D172" t="s">
        <v>6198</v>
      </c>
      <c r="E172" t="s">
        <v>2728</v>
      </c>
      <c r="F172" t="s">
        <v>2729</v>
      </c>
      <c r="G172" t="s">
        <v>2115</v>
      </c>
      <c r="H172" t="s">
        <v>2730</v>
      </c>
      <c r="I172" t="s">
        <v>1950</v>
      </c>
    </row>
    <row r="173" spans="1:9" x14ac:dyDescent="0.25">
      <c r="A173" t="s">
        <v>383</v>
      </c>
      <c r="B173" t="s">
        <v>2731</v>
      </c>
      <c r="C173" t="s">
        <v>2732</v>
      </c>
      <c r="D173" t="s">
        <v>2733</v>
      </c>
      <c r="E173" t="s">
        <v>2734</v>
      </c>
      <c r="F173" t="s">
        <v>2219</v>
      </c>
      <c r="G173" t="s">
        <v>1940</v>
      </c>
      <c r="H173" t="s">
        <v>6239</v>
      </c>
      <c r="I173" t="s">
        <v>1941</v>
      </c>
    </row>
    <row r="174" spans="1:9" x14ac:dyDescent="0.25">
      <c r="A174" t="s">
        <v>385</v>
      </c>
      <c r="B174" t="s">
        <v>2735</v>
      </c>
      <c r="C174" t="s">
        <v>2736</v>
      </c>
      <c r="D174" t="s">
        <v>6198</v>
      </c>
      <c r="E174" t="s">
        <v>2737</v>
      </c>
      <c r="F174" t="s">
        <v>2738</v>
      </c>
      <c r="G174" t="s">
        <v>1948</v>
      </c>
      <c r="H174" t="s">
        <v>2411</v>
      </c>
      <c r="I174" t="s">
        <v>1950</v>
      </c>
    </row>
    <row r="175" spans="1:9" x14ac:dyDescent="0.25">
      <c r="A175" t="s">
        <v>387</v>
      </c>
      <c r="B175" t="s">
        <v>2739</v>
      </c>
      <c r="C175" t="s">
        <v>2740</v>
      </c>
      <c r="D175" t="s">
        <v>2741</v>
      </c>
      <c r="E175" t="s">
        <v>2742</v>
      </c>
      <c r="F175" t="s">
        <v>2743</v>
      </c>
      <c r="G175" t="s">
        <v>1940</v>
      </c>
      <c r="H175" t="s">
        <v>6318</v>
      </c>
      <c r="I175" t="s">
        <v>1950</v>
      </c>
    </row>
    <row r="176" spans="1:9" x14ac:dyDescent="0.25">
      <c r="A176" t="s">
        <v>389</v>
      </c>
      <c r="B176" t="s">
        <v>2744</v>
      </c>
      <c r="C176" t="s">
        <v>6198</v>
      </c>
      <c r="D176" t="s">
        <v>2745</v>
      </c>
      <c r="E176" t="s">
        <v>2746</v>
      </c>
      <c r="F176" t="s">
        <v>2747</v>
      </c>
      <c r="G176" t="s">
        <v>1940</v>
      </c>
      <c r="H176" t="s">
        <v>6319</v>
      </c>
      <c r="I176" t="s">
        <v>1941</v>
      </c>
    </row>
    <row r="177" spans="1:9" x14ac:dyDescent="0.25">
      <c r="A177" t="s">
        <v>391</v>
      </c>
      <c r="B177" t="s">
        <v>2748</v>
      </c>
      <c r="C177" t="s">
        <v>2749</v>
      </c>
      <c r="D177" t="s">
        <v>2750</v>
      </c>
      <c r="E177" t="s">
        <v>2751</v>
      </c>
      <c r="F177" t="s">
        <v>2752</v>
      </c>
      <c r="G177" t="s">
        <v>1940</v>
      </c>
      <c r="H177" t="s">
        <v>6320</v>
      </c>
      <c r="I177" t="s">
        <v>1941</v>
      </c>
    </row>
    <row r="178" spans="1:9" x14ac:dyDescent="0.25">
      <c r="A178" t="s">
        <v>393</v>
      </c>
      <c r="B178" t="s">
        <v>2753</v>
      </c>
      <c r="C178" t="s">
        <v>2754</v>
      </c>
      <c r="D178" t="s">
        <v>2755</v>
      </c>
      <c r="E178" t="s">
        <v>2756</v>
      </c>
      <c r="F178" t="s">
        <v>2757</v>
      </c>
      <c r="G178" t="s">
        <v>1940</v>
      </c>
      <c r="H178" t="s">
        <v>6321</v>
      </c>
      <c r="I178" t="s">
        <v>1941</v>
      </c>
    </row>
    <row r="179" spans="1:9" x14ac:dyDescent="0.25">
      <c r="A179" t="s">
        <v>395</v>
      </c>
      <c r="B179" t="s">
        <v>2758</v>
      </c>
      <c r="C179" t="s">
        <v>2759</v>
      </c>
      <c r="D179" t="s">
        <v>6198</v>
      </c>
      <c r="E179" t="s">
        <v>2760</v>
      </c>
      <c r="F179" t="s">
        <v>2761</v>
      </c>
      <c r="G179" t="s">
        <v>1940</v>
      </c>
      <c r="H179" t="s">
        <v>6322</v>
      </c>
      <c r="I179" t="s">
        <v>1941</v>
      </c>
    </row>
    <row r="180" spans="1:9" x14ac:dyDescent="0.25">
      <c r="A180" t="s">
        <v>397</v>
      </c>
      <c r="B180" t="s">
        <v>2762</v>
      </c>
      <c r="C180" t="s">
        <v>2763</v>
      </c>
      <c r="D180" t="s">
        <v>2764</v>
      </c>
      <c r="E180" t="s">
        <v>2765</v>
      </c>
      <c r="F180" t="s">
        <v>2162</v>
      </c>
      <c r="G180" t="s">
        <v>1940</v>
      </c>
      <c r="H180" t="s">
        <v>6323</v>
      </c>
      <c r="I180" t="s">
        <v>1950</v>
      </c>
    </row>
    <row r="181" spans="1:9" x14ac:dyDescent="0.25">
      <c r="A181" t="s">
        <v>399</v>
      </c>
      <c r="B181" t="s">
        <v>2766</v>
      </c>
      <c r="C181" t="s">
        <v>6198</v>
      </c>
      <c r="D181" t="s">
        <v>2767</v>
      </c>
      <c r="E181" t="s">
        <v>2768</v>
      </c>
      <c r="F181" t="s">
        <v>2769</v>
      </c>
      <c r="G181" t="s">
        <v>1948</v>
      </c>
      <c r="H181" t="s">
        <v>2770</v>
      </c>
      <c r="I181" t="s">
        <v>1950</v>
      </c>
    </row>
    <row r="182" spans="1:9" x14ac:dyDescent="0.25">
      <c r="A182" t="s">
        <v>401</v>
      </c>
      <c r="B182" t="s">
        <v>2771</v>
      </c>
      <c r="C182" t="s">
        <v>2772</v>
      </c>
      <c r="D182" t="s">
        <v>2773</v>
      </c>
      <c r="E182" t="s">
        <v>2774</v>
      </c>
      <c r="F182" t="s">
        <v>2775</v>
      </c>
      <c r="G182" t="s">
        <v>1940</v>
      </c>
      <c r="H182" t="s">
        <v>6324</v>
      </c>
      <c r="I182" t="s">
        <v>1950</v>
      </c>
    </row>
    <row r="183" spans="1:9" x14ac:dyDescent="0.25">
      <c r="A183" t="s">
        <v>2776</v>
      </c>
      <c r="B183" t="s">
        <v>2777</v>
      </c>
      <c r="C183" t="s">
        <v>2778</v>
      </c>
      <c r="D183" t="s">
        <v>2779</v>
      </c>
      <c r="E183" t="s">
        <v>2780</v>
      </c>
      <c r="F183" t="s">
        <v>1961</v>
      </c>
      <c r="G183" t="s">
        <v>1940</v>
      </c>
      <c r="H183" t="s">
        <v>6254</v>
      </c>
      <c r="I183" t="s">
        <v>1950</v>
      </c>
    </row>
    <row r="184" spans="1:9" x14ac:dyDescent="0.25">
      <c r="A184" t="s">
        <v>403</v>
      </c>
      <c r="B184" t="s">
        <v>2781</v>
      </c>
      <c r="C184" t="s">
        <v>2782</v>
      </c>
      <c r="D184" t="s">
        <v>2783</v>
      </c>
      <c r="E184" t="s">
        <v>2784</v>
      </c>
      <c r="F184" t="s">
        <v>2785</v>
      </c>
      <c r="G184" t="s">
        <v>1940</v>
      </c>
      <c r="H184" t="s">
        <v>6325</v>
      </c>
      <c r="I184" t="s">
        <v>1950</v>
      </c>
    </row>
    <row r="185" spans="1:9" x14ac:dyDescent="0.25">
      <c r="A185" t="s">
        <v>405</v>
      </c>
      <c r="B185" t="s">
        <v>2786</v>
      </c>
      <c r="C185" t="s">
        <v>2787</v>
      </c>
      <c r="D185" t="s">
        <v>2788</v>
      </c>
      <c r="E185" t="s">
        <v>2789</v>
      </c>
      <c r="F185" t="s">
        <v>2790</v>
      </c>
      <c r="G185" t="s">
        <v>1940</v>
      </c>
      <c r="H185" t="s">
        <v>6326</v>
      </c>
      <c r="I185" t="s">
        <v>1950</v>
      </c>
    </row>
    <row r="186" spans="1:9" x14ac:dyDescent="0.25">
      <c r="A186" t="s">
        <v>407</v>
      </c>
      <c r="B186" t="s">
        <v>2791</v>
      </c>
      <c r="C186" t="s">
        <v>2792</v>
      </c>
      <c r="D186" t="s">
        <v>2793</v>
      </c>
      <c r="E186" t="s">
        <v>2794</v>
      </c>
      <c r="F186" t="s">
        <v>2136</v>
      </c>
      <c r="G186" t="s">
        <v>1940</v>
      </c>
      <c r="H186" t="s">
        <v>6327</v>
      </c>
      <c r="I186" t="s">
        <v>1950</v>
      </c>
    </row>
    <row r="187" spans="1:9" x14ac:dyDescent="0.25">
      <c r="A187" t="s">
        <v>409</v>
      </c>
      <c r="B187" t="s">
        <v>2795</v>
      </c>
      <c r="C187" t="s">
        <v>2796</v>
      </c>
      <c r="D187" t="s">
        <v>2797</v>
      </c>
      <c r="E187" t="s">
        <v>2798</v>
      </c>
      <c r="F187" t="s">
        <v>2799</v>
      </c>
      <c r="G187" t="s">
        <v>1940</v>
      </c>
      <c r="H187" t="s">
        <v>6328</v>
      </c>
      <c r="I187" t="s">
        <v>1941</v>
      </c>
    </row>
    <row r="188" spans="1:9" x14ac:dyDescent="0.25">
      <c r="A188" t="s">
        <v>411</v>
      </c>
      <c r="B188" t="s">
        <v>2800</v>
      </c>
      <c r="C188" t="s">
        <v>2801</v>
      </c>
      <c r="D188" t="s">
        <v>2802</v>
      </c>
      <c r="E188" t="s">
        <v>2803</v>
      </c>
      <c r="F188" t="s">
        <v>2109</v>
      </c>
      <c r="G188" t="s">
        <v>1940</v>
      </c>
      <c r="H188" t="s">
        <v>6219</v>
      </c>
      <c r="I188" t="s">
        <v>1950</v>
      </c>
    </row>
    <row r="189" spans="1:9" x14ac:dyDescent="0.25">
      <c r="A189" t="s">
        <v>413</v>
      </c>
      <c r="B189" t="s">
        <v>2804</v>
      </c>
      <c r="C189" t="s">
        <v>2805</v>
      </c>
      <c r="D189" t="s">
        <v>6198</v>
      </c>
      <c r="E189" t="s">
        <v>2806</v>
      </c>
      <c r="F189" t="s">
        <v>2500</v>
      </c>
      <c r="G189" t="s">
        <v>1940</v>
      </c>
      <c r="H189" t="s">
        <v>6329</v>
      </c>
      <c r="I189" t="s">
        <v>1941</v>
      </c>
    </row>
    <row r="190" spans="1:9" x14ac:dyDescent="0.25">
      <c r="A190" t="s">
        <v>415</v>
      </c>
      <c r="B190" t="s">
        <v>2807</v>
      </c>
      <c r="C190" t="s">
        <v>2808</v>
      </c>
      <c r="D190" t="s">
        <v>2809</v>
      </c>
      <c r="E190" t="s">
        <v>2810</v>
      </c>
      <c r="F190" t="s">
        <v>2361</v>
      </c>
      <c r="G190" t="s">
        <v>1940</v>
      </c>
      <c r="H190" t="s">
        <v>6330</v>
      </c>
      <c r="I190" t="s">
        <v>1941</v>
      </c>
    </row>
    <row r="191" spans="1:9" x14ac:dyDescent="0.25">
      <c r="A191" t="s">
        <v>417</v>
      </c>
      <c r="B191" t="s">
        <v>2811</v>
      </c>
      <c r="C191" t="s">
        <v>2812</v>
      </c>
      <c r="D191" t="s">
        <v>2813</v>
      </c>
      <c r="E191" t="s">
        <v>2814</v>
      </c>
      <c r="F191" t="s">
        <v>2815</v>
      </c>
      <c r="G191" t="s">
        <v>1940</v>
      </c>
      <c r="H191" t="s">
        <v>6331</v>
      </c>
      <c r="I191" t="s">
        <v>1941</v>
      </c>
    </row>
    <row r="192" spans="1:9" x14ac:dyDescent="0.25">
      <c r="A192" t="s">
        <v>419</v>
      </c>
      <c r="B192" t="s">
        <v>2816</v>
      </c>
      <c r="C192" t="s">
        <v>2817</v>
      </c>
      <c r="D192" t="s">
        <v>2818</v>
      </c>
      <c r="E192" t="s">
        <v>2819</v>
      </c>
      <c r="F192" t="s">
        <v>2820</v>
      </c>
      <c r="G192" t="s">
        <v>1940</v>
      </c>
      <c r="H192" t="s">
        <v>6332</v>
      </c>
      <c r="I192" t="s">
        <v>1941</v>
      </c>
    </row>
    <row r="193" spans="1:9" x14ac:dyDescent="0.25">
      <c r="A193" t="s">
        <v>421</v>
      </c>
      <c r="B193" t="s">
        <v>2821</v>
      </c>
      <c r="C193" t="s">
        <v>2822</v>
      </c>
      <c r="D193" t="s">
        <v>2823</v>
      </c>
      <c r="E193" t="s">
        <v>2824</v>
      </c>
      <c r="F193" t="s">
        <v>2185</v>
      </c>
      <c r="G193" t="s">
        <v>1940</v>
      </c>
      <c r="H193" t="s">
        <v>6333</v>
      </c>
      <c r="I193" t="s">
        <v>1941</v>
      </c>
    </row>
    <row r="194" spans="1:9" x14ac:dyDescent="0.25">
      <c r="A194" t="s">
        <v>423</v>
      </c>
      <c r="B194" t="s">
        <v>2825</v>
      </c>
      <c r="C194" t="s">
        <v>2826</v>
      </c>
      <c r="D194" t="s">
        <v>2827</v>
      </c>
      <c r="E194" t="s">
        <v>2828</v>
      </c>
      <c r="F194" t="s">
        <v>2829</v>
      </c>
      <c r="G194" t="s">
        <v>1948</v>
      </c>
      <c r="H194" t="s">
        <v>2830</v>
      </c>
      <c r="I194" t="s">
        <v>1941</v>
      </c>
    </row>
    <row r="195" spans="1:9" x14ac:dyDescent="0.25">
      <c r="A195" t="s">
        <v>425</v>
      </c>
      <c r="B195" t="s">
        <v>2831</v>
      </c>
      <c r="C195" t="s">
        <v>6198</v>
      </c>
      <c r="D195" t="s">
        <v>2832</v>
      </c>
      <c r="E195" t="s">
        <v>2833</v>
      </c>
      <c r="F195" t="s">
        <v>2834</v>
      </c>
      <c r="G195" t="s">
        <v>1940</v>
      </c>
      <c r="H195" t="s">
        <v>6334</v>
      </c>
      <c r="I195" t="s">
        <v>1950</v>
      </c>
    </row>
    <row r="196" spans="1:9" x14ac:dyDescent="0.25">
      <c r="A196" t="s">
        <v>427</v>
      </c>
      <c r="B196" t="s">
        <v>2835</v>
      </c>
      <c r="C196" t="s">
        <v>2836</v>
      </c>
      <c r="D196" t="s">
        <v>2837</v>
      </c>
      <c r="E196" t="s">
        <v>2838</v>
      </c>
      <c r="F196" t="s">
        <v>2839</v>
      </c>
      <c r="G196" t="s">
        <v>1940</v>
      </c>
      <c r="H196" t="s">
        <v>6335</v>
      </c>
      <c r="I196" t="s">
        <v>1950</v>
      </c>
    </row>
    <row r="197" spans="1:9" x14ac:dyDescent="0.25">
      <c r="A197" t="s">
        <v>429</v>
      </c>
      <c r="B197" t="s">
        <v>2840</v>
      </c>
      <c r="C197" t="s">
        <v>2841</v>
      </c>
      <c r="D197" t="s">
        <v>2842</v>
      </c>
      <c r="E197" t="s">
        <v>2843</v>
      </c>
      <c r="F197" t="s">
        <v>2844</v>
      </c>
      <c r="G197" t="s">
        <v>1940</v>
      </c>
      <c r="H197" t="s">
        <v>6336</v>
      </c>
      <c r="I197" t="s">
        <v>1950</v>
      </c>
    </row>
    <row r="198" spans="1:9" x14ac:dyDescent="0.25">
      <c r="A198" t="s">
        <v>431</v>
      </c>
      <c r="B198" t="s">
        <v>2845</v>
      </c>
      <c r="C198" t="s">
        <v>2846</v>
      </c>
      <c r="D198" t="s">
        <v>6198</v>
      </c>
      <c r="E198" t="s">
        <v>2847</v>
      </c>
      <c r="F198" t="s">
        <v>2185</v>
      </c>
      <c r="G198" t="s">
        <v>1940</v>
      </c>
      <c r="H198" t="s">
        <v>6337</v>
      </c>
      <c r="I198" t="s">
        <v>1950</v>
      </c>
    </row>
    <row r="199" spans="1:9" x14ac:dyDescent="0.25">
      <c r="A199" t="s">
        <v>2848</v>
      </c>
      <c r="B199" t="s">
        <v>2849</v>
      </c>
      <c r="C199" t="s">
        <v>2850</v>
      </c>
      <c r="D199" t="s">
        <v>2851</v>
      </c>
      <c r="E199" t="s">
        <v>2852</v>
      </c>
      <c r="F199" t="s">
        <v>2853</v>
      </c>
      <c r="G199" t="s">
        <v>1948</v>
      </c>
      <c r="H199" t="s">
        <v>2854</v>
      </c>
      <c r="I199" t="s">
        <v>1941</v>
      </c>
    </row>
    <row r="200" spans="1:9" x14ac:dyDescent="0.25">
      <c r="A200" t="s">
        <v>2855</v>
      </c>
      <c r="B200" t="s">
        <v>2856</v>
      </c>
      <c r="C200" t="s">
        <v>2857</v>
      </c>
      <c r="D200" t="s">
        <v>2858</v>
      </c>
      <c r="E200" t="s">
        <v>2859</v>
      </c>
      <c r="F200" t="s">
        <v>2860</v>
      </c>
      <c r="G200" t="s">
        <v>1940</v>
      </c>
      <c r="H200" t="s">
        <v>6338</v>
      </c>
      <c r="I200" t="s">
        <v>1950</v>
      </c>
    </row>
    <row r="201" spans="1:9" x14ac:dyDescent="0.25">
      <c r="A201" t="s">
        <v>2861</v>
      </c>
      <c r="B201" t="s">
        <v>2862</v>
      </c>
      <c r="C201" t="s">
        <v>2863</v>
      </c>
      <c r="D201" t="s">
        <v>2864</v>
      </c>
      <c r="E201" t="s">
        <v>2865</v>
      </c>
      <c r="F201" t="s">
        <v>2251</v>
      </c>
      <c r="G201" t="s">
        <v>1940</v>
      </c>
      <c r="H201" t="s">
        <v>6339</v>
      </c>
      <c r="I201" t="s">
        <v>1950</v>
      </c>
    </row>
    <row r="202" spans="1:9" x14ac:dyDescent="0.25">
      <c r="A202" t="s">
        <v>2866</v>
      </c>
      <c r="B202" t="s">
        <v>2867</v>
      </c>
      <c r="C202" t="s">
        <v>2868</v>
      </c>
      <c r="D202" t="s">
        <v>2869</v>
      </c>
      <c r="E202" t="s">
        <v>2870</v>
      </c>
      <c r="F202" t="s">
        <v>2871</v>
      </c>
      <c r="G202" t="s">
        <v>2115</v>
      </c>
      <c r="H202" t="s">
        <v>2872</v>
      </c>
      <c r="I202" t="s">
        <v>1950</v>
      </c>
    </row>
    <row r="203" spans="1:9" x14ac:dyDescent="0.25">
      <c r="A203" t="s">
        <v>433</v>
      </c>
      <c r="B203" t="s">
        <v>2873</v>
      </c>
      <c r="C203" t="s">
        <v>6198</v>
      </c>
      <c r="D203" t="s">
        <v>2874</v>
      </c>
      <c r="E203" t="s">
        <v>2875</v>
      </c>
      <c r="F203" t="s">
        <v>2153</v>
      </c>
      <c r="G203" t="s">
        <v>1940</v>
      </c>
      <c r="H203" t="s">
        <v>6227</v>
      </c>
      <c r="I203" t="s">
        <v>1950</v>
      </c>
    </row>
    <row r="204" spans="1:9" x14ac:dyDescent="0.25">
      <c r="A204" t="s">
        <v>435</v>
      </c>
      <c r="B204" t="s">
        <v>2876</v>
      </c>
      <c r="C204" t="s">
        <v>2877</v>
      </c>
      <c r="D204" t="s">
        <v>2878</v>
      </c>
      <c r="E204" t="s">
        <v>2879</v>
      </c>
      <c r="F204" t="s">
        <v>2880</v>
      </c>
      <c r="G204" t="s">
        <v>1940</v>
      </c>
      <c r="H204" t="s">
        <v>6340</v>
      </c>
      <c r="I204" t="s">
        <v>1941</v>
      </c>
    </row>
    <row r="205" spans="1:9" x14ac:dyDescent="0.25">
      <c r="A205" t="s">
        <v>437</v>
      </c>
      <c r="B205" t="s">
        <v>2881</v>
      </c>
      <c r="C205" t="s">
        <v>2882</v>
      </c>
      <c r="D205" t="s">
        <v>2883</v>
      </c>
      <c r="E205" t="s">
        <v>2884</v>
      </c>
      <c r="F205" t="s">
        <v>2885</v>
      </c>
      <c r="G205" t="s">
        <v>1940</v>
      </c>
      <c r="H205" t="s">
        <v>6341</v>
      </c>
      <c r="I205" t="s">
        <v>1950</v>
      </c>
    </row>
    <row r="206" spans="1:9" x14ac:dyDescent="0.25">
      <c r="A206" t="s">
        <v>439</v>
      </c>
      <c r="B206" t="s">
        <v>2886</v>
      </c>
      <c r="C206" t="s">
        <v>6198</v>
      </c>
      <c r="D206" t="s">
        <v>2887</v>
      </c>
      <c r="E206" t="s">
        <v>2888</v>
      </c>
      <c r="F206" t="s">
        <v>2889</v>
      </c>
      <c r="G206" t="s">
        <v>1940</v>
      </c>
      <c r="H206" t="s">
        <v>6342</v>
      </c>
      <c r="I206" t="s">
        <v>1950</v>
      </c>
    </row>
    <row r="207" spans="1:9" x14ac:dyDescent="0.25">
      <c r="A207" t="s">
        <v>441</v>
      </c>
      <c r="B207" t="s">
        <v>2890</v>
      </c>
      <c r="C207" t="s">
        <v>6198</v>
      </c>
      <c r="D207" t="s">
        <v>2891</v>
      </c>
      <c r="E207" t="s">
        <v>2892</v>
      </c>
      <c r="F207" t="s">
        <v>2185</v>
      </c>
      <c r="G207" t="s">
        <v>1940</v>
      </c>
      <c r="H207" t="s">
        <v>6343</v>
      </c>
      <c r="I207" t="s">
        <v>1941</v>
      </c>
    </row>
    <row r="208" spans="1:9" x14ac:dyDescent="0.25">
      <c r="A208" t="s">
        <v>443</v>
      </c>
      <c r="B208" t="s">
        <v>2893</v>
      </c>
      <c r="C208" t="s">
        <v>2894</v>
      </c>
      <c r="D208" t="s">
        <v>6198</v>
      </c>
      <c r="E208" t="s">
        <v>2895</v>
      </c>
      <c r="F208" t="s">
        <v>2299</v>
      </c>
      <c r="G208" t="s">
        <v>1940</v>
      </c>
      <c r="H208" t="s">
        <v>6344</v>
      </c>
      <c r="I208" t="s">
        <v>1950</v>
      </c>
    </row>
    <row r="209" spans="1:9" x14ac:dyDescent="0.25">
      <c r="A209" t="s">
        <v>445</v>
      </c>
      <c r="B209" t="s">
        <v>2896</v>
      </c>
      <c r="C209" t="s">
        <v>2897</v>
      </c>
      <c r="D209" t="s">
        <v>2898</v>
      </c>
      <c r="E209" t="s">
        <v>2899</v>
      </c>
      <c r="F209" t="s">
        <v>2900</v>
      </c>
      <c r="G209" t="s">
        <v>1940</v>
      </c>
      <c r="H209" t="s">
        <v>6345</v>
      </c>
      <c r="I209" t="s">
        <v>1941</v>
      </c>
    </row>
    <row r="210" spans="1:9" x14ac:dyDescent="0.25">
      <c r="A210" t="s">
        <v>447</v>
      </c>
      <c r="B210" t="s">
        <v>2901</v>
      </c>
      <c r="C210" t="s">
        <v>2902</v>
      </c>
      <c r="D210" t="s">
        <v>2903</v>
      </c>
      <c r="E210" t="s">
        <v>2904</v>
      </c>
      <c r="F210" t="s">
        <v>2905</v>
      </c>
      <c r="G210" t="s">
        <v>1948</v>
      </c>
      <c r="H210" t="s">
        <v>2906</v>
      </c>
      <c r="I210" t="s">
        <v>1941</v>
      </c>
    </row>
    <row r="211" spans="1:9" x14ac:dyDescent="0.25">
      <c r="A211" t="s">
        <v>449</v>
      </c>
      <c r="B211" t="s">
        <v>2907</v>
      </c>
      <c r="C211" t="s">
        <v>2908</v>
      </c>
      <c r="D211" t="s">
        <v>2909</v>
      </c>
      <c r="E211" t="s">
        <v>2910</v>
      </c>
      <c r="F211" t="s">
        <v>2911</v>
      </c>
      <c r="G211" t="s">
        <v>2115</v>
      </c>
      <c r="H211" t="s">
        <v>2912</v>
      </c>
      <c r="I211" t="s">
        <v>1950</v>
      </c>
    </row>
    <row r="212" spans="1:9" x14ac:dyDescent="0.25">
      <c r="A212" t="s">
        <v>451</v>
      </c>
      <c r="B212" t="s">
        <v>2913</v>
      </c>
      <c r="C212" t="s">
        <v>2914</v>
      </c>
      <c r="D212" t="s">
        <v>2915</v>
      </c>
      <c r="E212" t="s">
        <v>2916</v>
      </c>
      <c r="F212" t="s">
        <v>2785</v>
      </c>
      <c r="G212" t="s">
        <v>1940</v>
      </c>
      <c r="H212" t="s">
        <v>6325</v>
      </c>
      <c r="I212" t="s">
        <v>1941</v>
      </c>
    </row>
    <row r="213" spans="1:9" x14ac:dyDescent="0.25">
      <c r="A213" t="s">
        <v>453</v>
      </c>
      <c r="B213" t="s">
        <v>2917</v>
      </c>
      <c r="C213" t="s">
        <v>2918</v>
      </c>
      <c r="D213" t="s">
        <v>6198</v>
      </c>
      <c r="E213" t="s">
        <v>2919</v>
      </c>
      <c r="F213" t="s">
        <v>2036</v>
      </c>
      <c r="G213" t="s">
        <v>1940</v>
      </c>
      <c r="H213" t="s">
        <v>6346</v>
      </c>
      <c r="I213" t="s">
        <v>1950</v>
      </c>
    </row>
    <row r="214" spans="1:9" x14ac:dyDescent="0.25">
      <c r="A214" t="s">
        <v>455</v>
      </c>
      <c r="B214" t="s">
        <v>2920</v>
      </c>
      <c r="C214" t="s">
        <v>2921</v>
      </c>
      <c r="D214" t="s">
        <v>2922</v>
      </c>
      <c r="E214" t="s">
        <v>2923</v>
      </c>
      <c r="F214" t="s">
        <v>2642</v>
      </c>
      <c r="G214" t="s">
        <v>1940</v>
      </c>
      <c r="H214" t="s">
        <v>6347</v>
      </c>
      <c r="I214" t="s">
        <v>1941</v>
      </c>
    </row>
    <row r="215" spans="1:9" x14ac:dyDescent="0.25">
      <c r="A215" t="s">
        <v>457</v>
      </c>
      <c r="B215" t="s">
        <v>2924</v>
      </c>
      <c r="C215" t="s">
        <v>2925</v>
      </c>
      <c r="D215" t="s">
        <v>2926</v>
      </c>
      <c r="E215" t="s">
        <v>2927</v>
      </c>
      <c r="F215" t="s">
        <v>2036</v>
      </c>
      <c r="G215" t="s">
        <v>1940</v>
      </c>
      <c r="H215" t="s">
        <v>6348</v>
      </c>
      <c r="I215" t="s">
        <v>1950</v>
      </c>
    </row>
    <row r="216" spans="1:9" x14ac:dyDescent="0.25">
      <c r="A216" t="s">
        <v>459</v>
      </c>
      <c r="B216" t="s">
        <v>2928</v>
      </c>
      <c r="C216" t="s">
        <v>2929</v>
      </c>
      <c r="D216" t="s">
        <v>2930</v>
      </c>
      <c r="E216" t="s">
        <v>2931</v>
      </c>
      <c r="F216" t="s">
        <v>2932</v>
      </c>
      <c r="G216" t="s">
        <v>1948</v>
      </c>
      <c r="H216" t="s">
        <v>2082</v>
      </c>
      <c r="I216" t="s">
        <v>1950</v>
      </c>
    </row>
    <row r="217" spans="1:9" x14ac:dyDescent="0.25">
      <c r="A217" t="s">
        <v>461</v>
      </c>
      <c r="B217" t="s">
        <v>2933</v>
      </c>
      <c r="C217" t="s">
        <v>2934</v>
      </c>
      <c r="D217" t="s">
        <v>2935</v>
      </c>
      <c r="E217" t="s">
        <v>2936</v>
      </c>
      <c r="F217" t="s">
        <v>2937</v>
      </c>
      <c r="G217" t="s">
        <v>1940</v>
      </c>
      <c r="H217" t="s">
        <v>6349</v>
      </c>
      <c r="I217" t="s">
        <v>1950</v>
      </c>
    </row>
    <row r="218" spans="1:9" x14ac:dyDescent="0.25">
      <c r="A218" t="s">
        <v>463</v>
      </c>
      <c r="B218" t="s">
        <v>2938</v>
      </c>
      <c r="C218" t="s">
        <v>2939</v>
      </c>
      <c r="D218" t="s">
        <v>2940</v>
      </c>
      <c r="E218" t="s">
        <v>2941</v>
      </c>
      <c r="F218" t="s">
        <v>2210</v>
      </c>
      <c r="G218" t="s">
        <v>1940</v>
      </c>
      <c r="H218" t="s">
        <v>6350</v>
      </c>
      <c r="I218" t="s">
        <v>1941</v>
      </c>
    </row>
    <row r="219" spans="1:9" x14ac:dyDescent="0.25">
      <c r="A219" t="s">
        <v>465</v>
      </c>
      <c r="B219" t="s">
        <v>2942</v>
      </c>
      <c r="C219" t="s">
        <v>2943</v>
      </c>
      <c r="D219" t="s">
        <v>2944</v>
      </c>
      <c r="E219" t="s">
        <v>2945</v>
      </c>
      <c r="F219" t="s">
        <v>2946</v>
      </c>
      <c r="G219" t="s">
        <v>1940</v>
      </c>
      <c r="H219" t="s">
        <v>6351</v>
      </c>
      <c r="I219" t="s">
        <v>1950</v>
      </c>
    </row>
    <row r="220" spans="1:9" x14ac:dyDescent="0.25">
      <c r="A220" t="s">
        <v>467</v>
      </c>
      <c r="B220" t="s">
        <v>2947</v>
      </c>
      <c r="C220" t="s">
        <v>2948</v>
      </c>
      <c r="D220" t="s">
        <v>2949</v>
      </c>
      <c r="E220" t="s">
        <v>2950</v>
      </c>
      <c r="F220" t="s">
        <v>2951</v>
      </c>
      <c r="G220" t="s">
        <v>1948</v>
      </c>
      <c r="H220" t="s">
        <v>2292</v>
      </c>
      <c r="I220" t="s">
        <v>1941</v>
      </c>
    </row>
    <row r="221" spans="1:9" x14ac:dyDescent="0.25">
      <c r="A221" t="s">
        <v>469</v>
      </c>
      <c r="B221" t="s">
        <v>2952</v>
      </c>
      <c r="C221" t="s">
        <v>2953</v>
      </c>
      <c r="D221" t="s">
        <v>2954</v>
      </c>
      <c r="E221" t="s">
        <v>2955</v>
      </c>
      <c r="F221" t="s">
        <v>2956</v>
      </c>
      <c r="G221" t="s">
        <v>1940</v>
      </c>
      <c r="H221" t="s">
        <v>6352</v>
      </c>
      <c r="I221" t="s">
        <v>1950</v>
      </c>
    </row>
    <row r="222" spans="1:9" x14ac:dyDescent="0.25">
      <c r="A222" t="s">
        <v>2957</v>
      </c>
      <c r="B222" t="s">
        <v>2958</v>
      </c>
      <c r="C222" t="s">
        <v>2959</v>
      </c>
      <c r="D222" t="s">
        <v>2960</v>
      </c>
      <c r="E222" t="s">
        <v>2961</v>
      </c>
      <c r="F222" t="s">
        <v>2265</v>
      </c>
      <c r="G222" t="s">
        <v>1940</v>
      </c>
      <c r="H222" t="s">
        <v>6262</v>
      </c>
      <c r="I222" t="s">
        <v>1950</v>
      </c>
    </row>
    <row r="223" spans="1:9" x14ac:dyDescent="0.25">
      <c r="A223" t="s">
        <v>471</v>
      </c>
      <c r="B223" t="s">
        <v>2962</v>
      </c>
      <c r="C223" t="s">
        <v>2963</v>
      </c>
      <c r="D223" t="s">
        <v>2964</v>
      </c>
      <c r="E223" t="s">
        <v>2965</v>
      </c>
      <c r="F223" t="s">
        <v>2966</v>
      </c>
      <c r="G223" t="s">
        <v>1940</v>
      </c>
      <c r="H223" t="s">
        <v>6353</v>
      </c>
      <c r="I223" t="s">
        <v>1941</v>
      </c>
    </row>
    <row r="224" spans="1:9" x14ac:dyDescent="0.25">
      <c r="A224" t="s">
        <v>473</v>
      </c>
      <c r="B224" t="s">
        <v>2967</v>
      </c>
      <c r="C224" t="s">
        <v>2968</v>
      </c>
      <c r="D224" t="s">
        <v>2969</v>
      </c>
      <c r="E224" t="s">
        <v>2970</v>
      </c>
      <c r="F224" t="s">
        <v>2971</v>
      </c>
      <c r="G224" t="s">
        <v>1940</v>
      </c>
      <c r="H224" t="s">
        <v>6354</v>
      </c>
      <c r="I224" t="s">
        <v>1950</v>
      </c>
    </row>
    <row r="225" spans="1:9" x14ac:dyDescent="0.25">
      <c r="A225" t="s">
        <v>475</v>
      </c>
      <c r="B225" t="s">
        <v>2972</v>
      </c>
      <c r="C225" t="s">
        <v>6198</v>
      </c>
      <c r="D225" t="s">
        <v>2973</v>
      </c>
      <c r="E225" t="s">
        <v>2974</v>
      </c>
      <c r="F225" t="s">
        <v>2185</v>
      </c>
      <c r="G225" t="s">
        <v>1940</v>
      </c>
      <c r="H225" t="s">
        <v>6355</v>
      </c>
      <c r="I225" t="s">
        <v>1941</v>
      </c>
    </row>
    <row r="226" spans="1:9" x14ac:dyDescent="0.25">
      <c r="A226" t="s">
        <v>477</v>
      </c>
      <c r="B226" t="s">
        <v>2975</v>
      </c>
      <c r="C226" t="s">
        <v>2976</v>
      </c>
      <c r="D226" t="s">
        <v>2977</v>
      </c>
      <c r="E226" t="s">
        <v>2978</v>
      </c>
      <c r="F226" t="s">
        <v>2036</v>
      </c>
      <c r="G226" t="s">
        <v>1940</v>
      </c>
      <c r="H226" t="s">
        <v>6211</v>
      </c>
      <c r="I226" t="s">
        <v>1941</v>
      </c>
    </row>
    <row r="227" spans="1:9" x14ac:dyDescent="0.25">
      <c r="A227" t="s">
        <v>479</v>
      </c>
      <c r="B227" t="s">
        <v>2979</v>
      </c>
      <c r="C227" t="s">
        <v>2980</v>
      </c>
      <c r="D227" t="s">
        <v>2981</v>
      </c>
      <c r="E227" t="s">
        <v>2982</v>
      </c>
      <c r="F227" t="s">
        <v>2291</v>
      </c>
      <c r="G227" t="s">
        <v>1948</v>
      </c>
      <c r="H227" t="s">
        <v>2292</v>
      </c>
      <c r="I227" t="s">
        <v>1950</v>
      </c>
    </row>
    <row r="228" spans="1:9" x14ac:dyDescent="0.25">
      <c r="A228" t="s">
        <v>481</v>
      </c>
      <c r="B228" t="s">
        <v>2983</v>
      </c>
      <c r="C228" t="s">
        <v>2984</v>
      </c>
      <c r="D228" t="s">
        <v>2985</v>
      </c>
      <c r="E228" t="s">
        <v>2986</v>
      </c>
      <c r="F228" t="s">
        <v>2987</v>
      </c>
      <c r="G228" t="s">
        <v>1940</v>
      </c>
      <c r="H228" t="s">
        <v>6356</v>
      </c>
      <c r="I228" t="s">
        <v>1950</v>
      </c>
    </row>
    <row r="229" spans="1:9" x14ac:dyDescent="0.25">
      <c r="A229" t="s">
        <v>483</v>
      </c>
      <c r="B229" t="s">
        <v>2988</v>
      </c>
      <c r="C229" t="s">
        <v>2989</v>
      </c>
      <c r="D229" t="s">
        <v>2990</v>
      </c>
      <c r="E229" t="s">
        <v>2991</v>
      </c>
      <c r="F229" t="s">
        <v>2992</v>
      </c>
      <c r="G229" t="s">
        <v>2115</v>
      </c>
      <c r="H229" t="s">
        <v>2993</v>
      </c>
      <c r="I229" t="s">
        <v>1941</v>
      </c>
    </row>
    <row r="230" spans="1:9" x14ac:dyDescent="0.25">
      <c r="A230" t="s">
        <v>485</v>
      </c>
      <c r="B230" t="s">
        <v>2994</v>
      </c>
      <c r="C230" t="s">
        <v>2995</v>
      </c>
      <c r="D230" t="s">
        <v>2996</v>
      </c>
      <c r="E230" t="s">
        <v>2997</v>
      </c>
      <c r="F230" t="s">
        <v>2998</v>
      </c>
      <c r="G230" t="s">
        <v>1940</v>
      </c>
      <c r="H230" t="s">
        <v>6357</v>
      </c>
      <c r="I230" t="s">
        <v>1950</v>
      </c>
    </row>
    <row r="231" spans="1:9" x14ac:dyDescent="0.25">
      <c r="A231" t="s">
        <v>487</v>
      </c>
      <c r="B231" t="s">
        <v>2999</v>
      </c>
      <c r="C231" t="s">
        <v>3000</v>
      </c>
      <c r="D231" t="s">
        <v>3001</v>
      </c>
      <c r="E231" t="s">
        <v>3002</v>
      </c>
      <c r="F231" t="s">
        <v>3003</v>
      </c>
      <c r="G231" t="s">
        <v>1940</v>
      </c>
      <c r="H231" t="s">
        <v>6358</v>
      </c>
      <c r="I231" t="s">
        <v>1950</v>
      </c>
    </row>
    <row r="232" spans="1:9" x14ac:dyDescent="0.25">
      <c r="A232" t="s">
        <v>489</v>
      </c>
      <c r="B232" t="s">
        <v>3004</v>
      </c>
      <c r="C232" t="s">
        <v>3005</v>
      </c>
      <c r="D232" t="s">
        <v>3006</v>
      </c>
      <c r="E232" t="s">
        <v>3007</v>
      </c>
      <c r="F232" t="s">
        <v>2693</v>
      </c>
      <c r="G232" t="s">
        <v>1940</v>
      </c>
      <c r="H232" t="s">
        <v>6359</v>
      </c>
      <c r="I232" t="s">
        <v>1950</v>
      </c>
    </row>
    <row r="233" spans="1:9" x14ac:dyDescent="0.25">
      <c r="A233" t="s">
        <v>491</v>
      </c>
      <c r="B233" t="s">
        <v>3008</v>
      </c>
      <c r="C233" t="s">
        <v>6198</v>
      </c>
      <c r="D233" t="s">
        <v>3009</v>
      </c>
      <c r="E233" t="s">
        <v>3010</v>
      </c>
      <c r="F233" t="s">
        <v>2255</v>
      </c>
      <c r="G233" t="s">
        <v>1940</v>
      </c>
      <c r="H233" t="s">
        <v>6360</v>
      </c>
      <c r="I233" t="s">
        <v>1941</v>
      </c>
    </row>
    <row r="234" spans="1:9" x14ac:dyDescent="0.25">
      <c r="A234" t="s">
        <v>493</v>
      </c>
      <c r="B234" t="s">
        <v>3011</v>
      </c>
      <c r="C234" t="s">
        <v>3012</v>
      </c>
      <c r="D234" t="s">
        <v>3013</v>
      </c>
      <c r="E234" t="s">
        <v>3014</v>
      </c>
      <c r="F234" t="s">
        <v>2198</v>
      </c>
      <c r="G234" t="s">
        <v>2115</v>
      </c>
      <c r="H234" t="s">
        <v>2199</v>
      </c>
      <c r="I234" t="s">
        <v>1950</v>
      </c>
    </row>
    <row r="235" spans="1:9" x14ac:dyDescent="0.25">
      <c r="A235" t="s">
        <v>495</v>
      </c>
      <c r="B235" t="s">
        <v>3015</v>
      </c>
      <c r="C235" t="s">
        <v>3016</v>
      </c>
      <c r="D235" t="s">
        <v>3017</v>
      </c>
      <c r="E235" t="s">
        <v>3018</v>
      </c>
      <c r="F235" t="s">
        <v>2591</v>
      </c>
      <c r="G235" t="s">
        <v>1940</v>
      </c>
      <c r="H235" t="s">
        <v>6361</v>
      </c>
      <c r="I235" t="s">
        <v>1950</v>
      </c>
    </row>
    <row r="236" spans="1:9" x14ac:dyDescent="0.25">
      <c r="A236" t="s">
        <v>497</v>
      </c>
      <c r="B236" t="s">
        <v>3019</v>
      </c>
      <c r="C236" t="s">
        <v>3020</v>
      </c>
      <c r="D236" t="s">
        <v>3021</v>
      </c>
      <c r="E236" t="s">
        <v>3022</v>
      </c>
      <c r="F236" t="s">
        <v>2036</v>
      </c>
      <c r="G236" t="s">
        <v>1940</v>
      </c>
      <c r="H236" t="s">
        <v>6362</v>
      </c>
      <c r="I236" t="s">
        <v>1950</v>
      </c>
    </row>
    <row r="237" spans="1:9" x14ac:dyDescent="0.25">
      <c r="A237" t="s">
        <v>499</v>
      </c>
      <c r="B237" t="s">
        <v>3023</v>
      </c>
      <c r="C237" t="s">
        <v>6198</v>
      </c>
      <c r="D237" t="s">
        <v>6198</v>
      </c>
      <c r="E237" t="s">
        <v>3024</v>
      </c>
      <c r="F237" t="s">
        <v>3025</v>
      </c>
      <c r="G237" t="s">
        <v>1948</v>
      </c>
      <c r="H237" t="s">
        <v>3026</v>
      </c>
      <c r="I237" t="s">
        <v>1950</v>
      </c>
    </row>
    <row r="238" spans="1:9" x14ac:dyDescent="0.25">
      <c r="A238" t="s">
        <v>501</v>
      </c>
      <c r="B238" t="s">
        <v>3027</v>
      </c>
      <c r="C238" t="s">
        <v>3028</v>
      </c>
      <c r="D238" t="s">
        <v>3029</v>
      </c>
      <c r="E238" t="s">
        <v>3030</v>
      </c>
      <c r="F238" t="s">
        <v>3031</v>
      </c>
      <c r="G238" t="s">
        <v>1948</v>
      </c>
      <c r="H238" t="s">
        <v>3032</v>
      </c>
      <c r="I238" t="s">
        <v>1950</v>
      </c>
    </row>
    <row r="239" spans="1:9" x14ac:dyDescent="0.25">
      <c r="A239" t="s">
        <v>503</v>
      </c>
      <c r="B239" t="s">
        <v>3033</v>
      </c>
      <c r="C239" t="s">
        <v>6198</v>
      </c>
      <c r="D239" t="s">
        <v>3034</v>
      </c>
      <c r="E239" t="s">
        <v>3035</v>
      </c>
      <c r="F239" t="s">
        <v>3036</v>
      </c>
      <c r="G239" t="s">
        <v>1940</v>
      </c>
      <c r="H239" t="s">
        <v>6363</v>
      </c>
      <c r="I239" t="s">
        <v>1941</v>
      </c>
    </row>
    <row r="240" spans="1:9" x14ac:dyDescent="0.25">
      <c r="A240" t="s">
        <v>505</v>
      </c>
      <c r="B240" t="s">
        <v>3037</v>
      </c>
      <c r="C240" t="s">
        <v>3038</v>
      </c>
      <c r="D240" t="s">
        <v>3039</v>
      </c>
      <c r="E240" t="s">
        <v>3040</v>
      </c>
      <c r="F240" t="s">
        <v>2319</v>
      </c>
      <c r="G240" t="s">
        <v>1940</v>
      </c>
      <c r="H240" t="s">
        <v>6364</v>
      </c>
      <c r="I240" t="s">
        <v>1941</v>
      </c>
    </row>
    <row r="241" spans="1:9" x14ac:dyDescent="0.25">
      <c r="A241" t="s">
        <v>507</v>
      </c>
      <c r="B241" t="s">
        <v>3041</v>
      </c>
      <c r="C241" t="s">
        <v>3042</v>
      </c>
      <c r="D241" t="s">
        <v>3043</v>
      </c>
      <c r="E241" t="s">
        <v>3044</v>
      </c>
      <c r="F241" t="s">
        <v>3045</v>
      </c>
      <c r="G241" t="s">
        <v>1940</v>
      </c>
      <c r="H241" t="s">
        <v>6365</v>
      </c>
      <c r="I241" t="s">
        <v>1950</v>
      </c>
    </row>
    <row r="242" spans="1:9" x14ac:dyDescent="0.25">
      <c r="A242" t="s">
        <v>509</v>
      </c>
      <c r="B242" t="s">
        <v>3046</v>
      </c>
      <c r="C242" t="s">
        <v>6198</v>
      </c>
      <c r="D242" t="s">
        <v>6198</v>
      </c>
      <c r="E242" t="s">
        <v>3047</v>
      </c>
      <c r="F242" t="s">
        <v>3048</v>
      </c>
      <c r="G242" t="s">
        <v>1940</v>
      </c>
      <c r="H242" t="s">
        <v>6366</v>
      </c>
      <c r="I242" t="s">
        <v>1941</v>
      </c>
    </row>
    <row r="243" spans="1:9" x14ac:dyDescent="0.25">
      <c r="A243" t="s">
        <v>511</v>
      </c>
      <c r="B243" t="s">
        <v>3049</v>
      </c>
      <c r="C243" t="s">
        <v>6198</v>
      </c>
      <c r="D243" t="s">
        <v>3050</v>
      </c>
      <c r="E243" t="s">
        <v>3051</v>
      </c>
      <c r="F243" t="s">
        <v>3052</v>
      </c>
      <c r="G243" t="s">
        <v>1940</v>
      </c>
      <c r="H243" t="s">
        <v>6367</v>
      </c>
      <c r="I243" t="s">
        <v>1950</v>
      </c>
    </row>
    <row r="244" spans="1:9" x14ac:dyDescent="0.25">
      <c r="A244" t="s">
        <v>513</v>
      </c>
      <c r="B244" t="s">
        <v>3053</v>
      </c>
      <c r="C244" t="s">
        <v>3054</v>
      </c>
      <c r="D244" t="s">
        <v>3055</v>
      </c>
      <c r="E244" t="s">
        <v>3056</v>
      </c>
      <c r="F244" t="s">
        <v>2998</v>
      </c>
      <c r="G244" t="s">
        <v>1940</v>
      </c>
      <c r="H244" t="s">
        <v>6368</v>
      </c>
      <c r="I244" t="s">
        <v>1941</v>
      </c>
    </row>
    <row r="245" spans="1:9" x14ac:dyDescent="0.25">
      <c r="A245" t="s">
        <v>515</v>
      </c>
      <c r="B245" t="s">
        <v>3057</v>
      </c>
      <c r="C245" t="s">
        <v>3058</v>
      </c>
      <c r="D245" t="s">
        <v>3059</v>
      </c>
      <c r="E245" t="s">
        <v>3060</v>
      </c>
      <c r="F245" t="s">
        <v>2219</v>
      </c>
      <c r="G245" t="s">
        <v>1940</v>
      </c>
      <c r="H245" t="s">
        <v>6369</v>
      </c>
      <c r="I245" t="s">
        <v>1941</v>
      </c>
    </row>
    <row r="246" spans="1:9" x14ac:dyDescent="0.25">
      <c r="A246" t="s">
        <v>517</v>
      </c>
      <c r="B246" t="s">
        <v>3061</v>
      </c>
      <c r="C246" t="s">
        <v>3062</v>
      </c>
      <c r="D246" t="s">
        <v>3063</v>
      </c>
      <c r="E246" t="s">
        <v>3064</v>
      </c>
      <c r="F246" t="s">
        <v>2591</v>
      </c>
      <c r="G246" t="s">
        <v>1940</v>
      </c>
      <c r="H246" t="s">
        <v>6299</v>
      </c>
      <c r="I246" t="s">
        <v>1950</v>
      </c>
    </row>
    <row r="247" spans="1:9" x14ac:dyDescent="0.25">
      <c r="A247" t="s">
        <v>519</v>
      </c>
      <c r="B247" t="s">
        <v>3065</v>
      </c>
      <c r="C247" t="s">
        <v>3066</v>
      </c>
      <c r="D247" t="s">
        <v>3067</v>
      </c>
      <c r="E247" t="s">
        <v>3068</v>
      </c>
      <c r="F247" t="s">
        <v>3069</v>
      </c>
      <c r="G247" t="s">
        <v>1940</v>
      </c>
      <c r="H247" t="s">
        <v>6370</v>
      </c>
      <c r="I247" t="s">
        <v>1941</v>
      </c>
    </row>
    <row r="248" spans="1:9" x14ac:dyDescent="0.25">
      <c r="A248" t="s">
        <v>521</v>
      </c>
      <c r="B248" t="s">
        <v>3070</v>
      </c>
      <c r="C248" t="s">
        <v>3071</v>
      </c>
      <c r="D248" t="s">
        <v>3072</v>
      </c>
      <c r="E248" t="s">
        <v>3073</v>
      </c>
      <c r="F248" t="s">
        <v>3074</v>
      </c>
      <c r="G248" t="s">
        <v>2115</v>
      </c>
      <c r="H248" t="s">
        <v>3075</v>
      </c>
      <c r="I248" t="s">
        <v>1950</v>
      </c>
    </row>
    <row r="249" spans="1:9" x14ac:dyDescent="0.25">
      <c r="A249" t="s">
        <v>523</v>
      </c>
      <c r="B249" t="s">
        <v>3076</v>
      </c>
      <c r="C249" t="s">
        <v>6198</v>
      </c>
      <c r="D249" t="s">
        <v>3077</v>
      </c>
      <c r="E249" t="s">
        <v>3078</v>
      </c>
      <c r="F249" t="s">
        <v>3079</v>
      </c>
      <c r="G249" t="s">
        <v>1948</v>
      </c>
      <c r="H249" t="s">
        <v>3080</v>
      </c>
      <c r="I249" t="s">
        <v>1941</v>
      </c>
    </row>
    <row r="250" spans="1:9" x14ac:dyDescent="0.25">
      <c r="A250" t="s">
        <v>525</v>
      </c>
      <c r="B250" t="s">
        <v>3081</v>
      </c>
      <c r="C250" t="s">
        <v>3082</v>
      </c>
      <c r="D250" t="s">
        <v>3083</v>
      </c>
      <c r="E250" t="s">
        <v>3084</v>
      </c>
      <c r="F250" t="s">
        <v>2136</v>
      </c>
      <c r="G250" t="s">
        <v>1940</v>
      </c>
      <c r="H250" t="s">
        <v>6223</v>
      </c>
      <c r="I250" t="s">
        <v>1941</v>
      </c>
    </row>
    <row r="251" spans="1:9" x14ac:dyDescent="0.25">
      <c r="A251" t="s">
        <v>3085</v>
      </c>
      <c r="B251" t="s">
        <v>3086</v>
      </c>
      <c r="C251" t="s">
        <v>6198</v>
      </c>
      <c r="D251" t="s">
        <v>3087</v>
      </c>
      <c r="E251" t="s">
        <v>3088</v>
      </c>
      <c r="F251" t="s">
        <v>3089</v>
      </c>
      <c r="G251" t="s">
        <v>1940</v>
      </c>
      <c r="H251" t="s">
        <v>6371</v>
      </c>
      <c r="I251" t="s">
        <v>1950</v>
      </c>
    </row>
    <row r="252" spans="1:9" x14ac:dyDescent="0.25">
      <c r="A252" t="s">
        <v>529</v>
      </c>
      <c r="B252" t="s">
        <v>3090</v>
      </c>
      <c r="C252" t="s">
        <v>3091</v>
      </c>
      <c r="D252" t="s">
        <v>3092</v>
      </c>
      <c r="E252" t="s">
        <v>3093</v>
      </c>
      <c r="F252" t="s">
        <v>2299</v>
      </c>
      <c r="G252" t="s">
        <v>1940</v>
      </c>
      <c r="H252" t="s">
        <v>6344</v>
      </c>
      <c r="I252" t="s">
        <v>1941</v>
      </c>
    </row>
    <row r="253" spans="1:9" x14ac:dyDescent="0.25">
      <c r="A253" t="s">
        <v>531</v>
      </c>
      <c r="B253" t="s">
        <v>3094</v>
      </c>
      <c r="C253" t="s">
        <v>3095</v>
      </c>
      <c r="D253" t="s">
        <v>3096</v>
      </c>
      <c r="E253" t="s">
        <v>3097</v>
      </c>
      <c r="F253" t="s">
        <v>3098</v>
      </c>
      <c r="G253" t="s">
        <v>1940</v>
      </c>
      <c r="H253" t="s">
        <v>6372</v>
      </c>
      <c r="I253" t="s">
        <v>1941</v>
      </c>
    </row>
    <row r="254" spans="1:9" x14ac:dyDescent="0.25">
      <c r="A254" t="s">
        <v>533</v>
      </c>
      <c r="B254" t="s">
        <v>3099</v>
      </c>
      <c r="C254" t="s">
        <v>6198</v>
      </c>
      <c r="D254" t="s">
        <v>3100</v>
      </c>
      <c r="E254" t="s">
        <v>3101</v>
      </c>
      <c r="F254" t="s">
        <v>2098</v>
      </c>
      <c r="G254" t="s">
        <v>1940</v>
      </c>
      <c r="H254" t="s">
        <v>6218</v>
      </c>
      <c r="I254" t="s">
        <v>1950</v>
      </c>
    </row>
    <row r="255" spans="1:9" x14ac:dyDescent="0.25">
      <c r="A255" t="s">
        <v>535</v>
      </c>
      <c r="B255" t="s">
        <v>3102</v>
      </c>
      <c r="C255" t="s">
        <v>3103</v>
      </c>
      <c r="D255" t="s">
        <v>3104</v>
      </c>
      <c r="E255" t="s">
        <v>3105</v>
      </c>
      <c r="F255" t="s">
        <v>3106</v>
      </c>
      <c r="G255" t="s">
        <v>1940</v>
      </c>
      <c r="H255" t="s">
        <v>6373</v>
      </c>
      <c r="I255" t="s">
        <v>1950</v>
      </c>
    </row>
    <row r="256" spans="1:9" x14ac:dyDescent="0.25">
      <c r="A256" t="s">
        <v>537</v>
      </c>
      <c r="B256" t="s">
        <v>3107</v>
      </c>
      <c r="C256" t="s">
        <v>3108</v>
      </c>
      <c r="D256" t="s">
        <v>6198</v>
      </c>
      <c r="E256" t="s">
        <v>3109</v>
      </c>
      <c r="F256" t="s">
        <v>3110</v>
      </c>
      <c r="G256" t="s">
        <v>2115</v>
      </c>
      <c r="H256" t="s">
        <v>3111</v>
      </c>
      <c r="I256" t="s">
        <v>1950</v>
      </c>
    </row>
    <row r="257" spans="1:9" x14ac:dyDescent="0.25">
      <c r="A257" t="s">
        <v>539</v>
      </c>
      <c r="B257" t="s">
        <v>3112</v>
      </c>
      <c r="C257" t="s">
        <v>3113</v>
      </c>
      <c r="D257" t="s">
        <v>3114</v>
      </c>
      <c r="E257" t="s">
        <v>3115</v>
      </c>
      <c r="F257" t="s">
        <v>2139</v>
      </c>
      <c r="G257" t="s">
        <v>1940</v>
      </c>
      <c r="H257" t="s">
        <v>6224</v>
      </c>
      <c r="I257" t="s">
        <v>1950</v>
      </c>
    </row>
    <row r="258" spans="1:9" x14ac:dyDescent="0.25">
      <c r="A258" t="s">
        <v>527</v>
      </c>
      <c r="B258" t="s">
        <v>3116</v>
      </c>
      <c r="C258" t="s">
        <v>3117</v>
      </c>
      <c r="D258" t="s">
        <v>3118</v>
      </c>
      <c r="E258" t="s">
        <v>3119</v>
      </c>
      <c r="F258" t="s">
        <v>3120</v>
      </c>
      <c r="G258" t="s">
        <v>1940</v>
      </c>
      <c r="H258" t="s">
        <v>6374</v>
      </c>
      <c r="I258" t="s">
        <v>1941</v>
      </c>
    </row>
    <row r="259" spans="1:9" x14ac:dyDescent="0.25">
      <c r="A259" t="s">
        <v>542</v>
      </c>
      <c r="B259" t="s">
        <v>3121</v>
      </c>
      <c r="C259" t="s">
        <v>3122</v>
      </c>
      <c r="D259" t="s">
        <v>3123</v>
      </c>
      <c r="E259" t="s">
        <v>3124</v>
      </c>
      <c r="F259" t="s">
        <v>2860</v>
      </c>
      <c r="G259" t="s">
        <v>1940</v>
      </c>
      <c r="H259" t="s">
        <v>6338</v>
      </c>
      <c r="I259" t="s">
        <v>1941</v>
      </c>
    </row>
    <row r="260" spans="1:9" x14ac:dyDescent="0.25">
      <c r="A260" t="s">
        <v>545</v>
      </c>
      <c r="B260" t="s">
        <v>3125</v>
      </c>
      <c r="C260" t="s">
        <v>3126</v>
      </c>
      <c r="D260" t="s">
        <v>3127</v>
      </c>
      <c r="E260" t="s">
        <v>3128</v>
      </c>
      <c r="F260" t="s">
        <v>2757</v>
      </c>
      <c r="G260" t="s">
        <v>1940</v>
      </c>
      <c r="H260" t="s">
        <v>6375</v>
      </c>
      <c r="I260" t="s">
        <v>1950</v>
      </c>
    </row>
    <row r="261" spans="1:9" x14ac:dyDescent="0.25">
      <c r="A261" t="s">
        <v>547</v>
      </c>
      <c r="B261" t="s">
        <v>3129</v>
      </c>
      <c r="C261" t="s">
        <v>3130</v>
      </c>
      <c r="D261" t="s">
        <v>3131</v>
      </c>
      <c r="E261" t="s">
        <v>3132</v>
      </c>
      <c r="F261" t="s">
        <v>3133</v>
      </c>
      <c r="G261" t="s">
        <v>2115</v>
      </c>
      <c r="H261" t="s">
        <v>3134</v>
      </c>
      <c r="I261" t="s">
        <v>1950</v>
      </c>
    </row>
    <row r="262" spans="1:9" x14ac:dyDescent="0.25">
      <c r="A262" t="s">
        <v>549</v>
      </c>
      <c r="B262" t="s">
        <v>3135</v>
      </c>
      <c r="C262" t="s">
        <v>3136</v>
      </c>
      <c r="D262" t="s">
        <v>6198</v>
      </c>
      <c r="E262" t="s">
        <v>3137</v>
      </c>
      <c r="F262" t="s">
        <v>2012</v>
      </c>
      <c r="G262" t="s">
        <v>1940</v>
      </c>
      <c r="H262" t="s">
        <v>6376</v>
      </c>
      <c r="I262" t="s">
        <v>1941</v>
      </c>
    </row>
    <row r="263" spans="1:9" x14ac:dyDescent="0.25">
      <c r="A263" t="s">
        <v>551</v>
      </c>
      <c r="B263" t="s">
        <v>3138</v>
      </c>
      <c r="C263" t="s">
        <v>3139</v>
      </c>
      <c r="D263" t="s">
        <v>3140</v>
      </c>
      <c r="E263" t="s">
        <v>3141</v>
      </c>
      <c r="F263" t="s">
        <v>3142</v>
      </c>
      <c r="G263" t="s">
        <v>1940</v>
      </c>
      <c r="H263" t="s">
        <v>6377</v>
      </c>
      <c r="I263" t="s">
        <v>1941</v>
      </c>
    </row>
    <row r="264" spans="1:9" x14ac:dyDescent="0.25">
      <c r="A264" t="s">
        <v>553</v>
      </c>
      <c r="B264" t="s">
        <v>3143</v>
      </c>
      <c r="C264" t="s">
        <v>3144</v>
      </c>
      <c r="D264" t="s">
        <v>3145</v>
      </c>
      <c r="E264" t="s">
        <v>3146</v>
      </c>
      <c r="F264" t="s">
        <v>3147</v>
      </c>
      <c r="G264" t="s">
        <v>1940</v>
      </c>
      <c r="H264" t="s">
        <v>6378</v>
      </c>
      <c r="I264" t="s">
        <v>1950</v>
      </c>
    </row>
    <row r="265" spans="1:9" x14ac:dyDescent="0.25">
      <c r="A265" t="s">
        <v>555</v>
      </c>
      <c r="B265" t="s">
        <v>3148</v>
      </c>
      <c r="C265" t="s">
        <v>6198</v>
      </c>
      <c r="D265" t="s">
        <v>3149</v>
      </c>
      <c r="E265" t="s">
        <v>3150</v>
      </c>
      <c r="F265" t="s">
        <v>2003</v>
      </c>
      <c r="G265" t="s">
        <v>1940</v>
      </c>
      <c r="H265" t="s">
        <v>6379</v>
      </c>
      <c r="I265" t="s">
        <v>1950</v>
      </c>
    </row>
    <row r="266" spans="1:9" x14ac:dyDescent="0.25">
      <c r="A266" t="s">
        <v>557</v>
      </c>
      <c r="B266" t="s">
        <v>3151</v>
      </c>
      <c r="C266" t="s">
        <v>6198</v>
      </c>
      <c r="D266" t="s">
        <v>3152</v>
      </c>
      <c r="E266" t="s">
        <v>3153</v>
      </c>
      <c r="F266" t="s">
        <v>3154</v>
      </c>
      <c r="G266" t="s">
        <v>1948</v>
      </c>
      <c r="H266" t="s">
        <v>2544</v>
      </c>
      <c r="I266" t="s">
        <v>1941</v>
      </c>
    </row>
    <row r="267" spans="1:9" x14ac:dyDescent="0.25">
      <c r="A267" t="s">
        <v>559</v>
      </c>
      <c r="B267" t="s">
        <v>3155</v>
      </c>
      <c r="C267" t="s">
        <v>3156</v>
      </c>
      <c r="D267" t="s">
        <v>3157</v>
      </c>
      <c r="E267" t="s">
        <v>3158</v>
      </c>
      <c r="F267" t="s">
        <v>2126</v>
      </c>
      <c r="G267" t="s">
        <v>1940</v>
      </c>
      <c r="H267" t="s">
        <v>6221</v>
      </c>
      <c r="I267" t="s">
        <v>1941</v>
      </c>
    </row>
    <row r="268" spans="1:9" x14ac:dyDescent="0.25">
      <c r="A268" t="s">
        <v>561</v>
      </c>
      <c r="B268" t="s">
        <v>3159</v>
      </c>
      <c r="C268" t="s">
        <v>3160</v>
      </c>
      <c r="D268" t="s">
        <v>3161</v>
      </c>
      <c r="E268" t="s">
        <v>3162</v>
      </c>
      <c r="F268" t="s">
        <v>3163</v>
      </c>
      <c r="G268" t="s">
        <v>2115</v>
      </c>
      <c r="H268" t="s">
        <v>3164</v>
      </c>
      <c r="I268" t="s">
        <v>1950</v>
      </c>
    </row>
    <row r="269" spans="1:9" x14ac:dyDescent="0.25">
      <c r="A269" t="s">
        <v>563</v>
      </c>
      <c r="B269" t="s">
        <v>3165</v>
      </c>
      <c r="C269" t="s">
        <v>3166</v>
      </c>
      <c r="D269" t="s">
        <v>3167</v>
      </c>
      <c r="E269" t="s">
        <v>3168</v>
      </c>
      <c r="F269" t="s">
        <v>2747</v>
      </c>
      <c r="G269" t="s">
        <v>1940</v>
      </c>
      <c r="H269" t="s">
        <v>6319</v>
      </c>
      <c r="I269" t="s">
        <v>1941</v>
      </c>
    </row>
    <row r="270" spans="1:9" x14ac:dyDescent="0.25">
      <c r="A270" t="s">
        <v>3169</v>
      </c>
      <c r="B270" t="s">
        <v>3170</v>
      </c>
      <c r="C270" t="s">
        <v>6198</v>
      </c>
      <c r="D270" t="s">
        <v>3171</v>
      </c>
      <c r="E270" t="s">
        <v>3172</v>
      </c>
      <c r="F270" t="s">
        <v>3173</v>
      </c>
      <c r="G270" t="s">
        <v>1940</v>
      </c>
      <c r="H270" t="s">
        <v>6380</v>
      </c>
      <c r="I270" t="s">
        <v>1941</v>
      </c>
    </row>
    <row r="271" spans="1:9" x14ac:dyDescent="0.25">
      <c r="A271" t="s">
        <v>566</v>
      </c>
      <c r="B271" t="s">
        <v>3174</v>
      </c>
      <c r="C271" t="s">
        <v>3175</v>
      </c>
      <c r="D271" t="s">
        <v>3176</v>
      </c>
      <c r="E271" t="s">
        <v>3177</v>
      </c>
      <c r="F271" t="s">
        <v>3178</v>
      </c>
      <c r="G271" t="s">
        <v>1940</v>
      </c>
      <c r="H271" t="s">
        <v>6381</v>
      </c>
      <c r="I271" t="s">
        <v>1950</v>
      </c>
    </row>
    <row r="272" spans="1:9" x14ac:dyDescent="0.25">
      <c r="A272" t="s">
        <v>568</v>
      </c>
      <c r="B272" t="s">
        <v>3179</v>
      </c>
      <c r="C272" t="s">
        <v>6198</v>
      </c>
      <c r="D272" t="s">
        <v>6198</v>
      </c>
      <c r="E272" t="s">
        <v>3180</v>
      </c>
      <c r="F272" t="s">
        <v>3181</v>
      </c>
      <c r="G272" t="s">
        <v>1948</v>
      </c>
      <c r="H272" t="s">
        <v>3182</v>
      </c>
      <c r="I272" t="s">
        <v>1941</v>
      </c>
    </row>
    <row r="273" spans="1:9" x14ac:dyDescent="0.25">
      <c r="A273" t="s">
        <v>570</v>
      </c>
      <c r="B273" t="s">
        <v>3183</v>
      </c>
      <c r="C273" t="s">
        <v>3184</v>
      </c>
      <c r="D273" t="s">
        <v>3185</v>
      </c>
      <c r="E273" t="s">
        <v>3186</v>
      </c>
      <c r="F273" t="s">
        <v>3187</v>
      </c>
      <c r="G273" t="s">
        <v>1940</v>
      </c>
      <c r="H273" t="s">
        <v>6382</v>
      </c>
      <c r="I273" t="s">
        <v>1941</v>
      </c>
    </row>
    <row r="274" spans="1:9" x14ac:dyDescent="0.25">
      <c r="A274" t="s">
        <v>572</v>
      </c>
      <c r="B274" t="s">
        <v>3188</v>
      </c>
      <c r="C274" t="s">
        <v>3189</v>
      </c>
      <c r="D274" t="s">
        <v>3190</v>
      </c>
      <c r="E274" t="s">
        <v>3191</v>
      </c>
      <c r="F274" t="s">
        <v>3192</v>
      </c>
      <c r="G274" t="s">
        <v>1948</v>
      </c>
      <c r="H274" t="s">
        <v>3193</v>
      </c>
      <c r="I274" t="s">
        <v>1941</v>
      </c>
    </row>
    <row r="275" spans="1:9" x14ac:dyDescent="0.25">
      <c r="A275" t="s">
        <v>574</v>
      </c>
      <c r="B275" t="s">
        <v>3194</v>
      </c>
      <c r="C275" t="s">
        <v>3195</v>
      </c>
      <c r="D275" t="s">
        <v>3196</v>
      </c>
      <c r="E275" t="s">
        <v>3197</v>
      </c>
      <c r="F275" t="s">
        <v>2036</v>
      </c>
      <c r="G275" t="s">
        <v>1940</v>
      </c>
      <c r="H275" t="s">
        <v>6346</v>
      </c>
      <c r="I275" t="s">
        <v>1950</v>
      </c>
    </row>
    <row r="276" spans="1:9" x14ac:dyDescent="0.25">
      <c r="A276" t="s">
        <v>576</v>
      </c>
      <c r="B276" t="s">
        <v>3198</v>
      </c>
      <c r="C276" t="s">
        <v>3199</v>
      </c>
      <c r="D276" t="s">
        <v>3200</v>
      </c>
      <c r="E276" t="s">
        <v>3201</v>
      </c>
      <c r="F276" t="s">
        <v>2524</v>
      </c>
      <c r="G276" t="s">
        <v>1940</v>
      </c>
      <c r="H276" t="s">
        <v>6383</v>
      </c>
      <c r="I276" t="s">
        <v>1950</v>
      </c>
    </row>
    <row r="277" spans="1:9" x14ac:dyDescent="0.25">
      <c r="A277" t="s">
        <v>578</v>
      </c>
      <c r="B277" t="s">
        <v>3202</v>
      </c>
      <c r="C277" t="s">
        <v>3203</v>
      </c>
      <c r="D277" t="s">
        <v>3204</v>
      </c>
      <c r="E277" t="s">
        <v>3205</v>
      </c>
      <c r="F277" t="s">
        <v>2210</v>
      </c>
      <c r="G277" t="s">
        <v>1940</v>
      </c>
      <c r="H277" t="s">
        <v>6237</v>
      </c>
      <c r="I277" t="s">
        <v>1950</v>
      </c>
    </row>
    <row r="278" spans="1:9" x14ac:dyDescent="0.25">
      <c r="A278" t="s">
        <v>580</v>
      </c>
      <c r="B278" t="s">
        <v>3206</v>
      </c>
      <c r="C278" t="s">
        <v>3207</v>
      </c>
      <c r="D278" t="s">
        <v>3208</v>
      </c>
      <c r="E278" t="s">
        <v>3209</v>
      </c>
      <c r="F278" t="s">
        <v>3210</v>
      </c>
      <c r="G278" t="s">
        <v>1948</v>
      </c>
      <c r="H278" t="s">
        <v>3211</v>
      </c>
      <c r="I278" t="s">
        <v>1941</v>
      </c>
    </row>
    <row r="279" spans="1:9" x14ac:dyDescent="0.25">
      <c r="A279" t="s">
        <v>582</v>
      </c>
      <c r="B279" t="s">
        <v>3212</v>
      </c>
      <c r="C279" t="s">
        <v>3213</v>
      </c>
      <c r="D279" t="s">
        <v>3214</v>
      </c>
      <c r="E279" t="s">
        <v>3215</v>
      </c>
      <c r="F279" t="s">
        <v>3216</v>
      </c>
      <c r="G279" t="s">
        <v>1940</v>
      </c>
      <c r="H279" t="s">
        <v>6384</v>
      </c>
      <c r="I279" t="s">
        <v>1950</v>
      </c>
    </row>
    <row r="280" spans="1:9" x14ac:dyDescent="0.25">
      <c r="A280" t="s">
        <v>584</v>
      </c>
      <c r="B280" t="s">
        <v>3217</v>
      </c>
      <c r="C280" t="s">
        <v>3218</v>
      </c>
      <c r="D280" t="s">
        <v>3219</v>
      </c>
      <c r="E280" t="s">
        <v>3220</v>
      </c>
      <c r="F280" t="s">
        <v>2237</v>
      </c>
      <c r="G280" t="s">
        <v>1940</v>
      </c>
      <c r="H280" t="s">
        <v>6385</v>
      </c>
      <c r="I280" t="s">
        <v>1941</v>
      </c>
    </row>
    <row r="281" spans="1:9" x14ac:dyDescent="0.25">
      <c r="A281" t="s">
        <v>586</v>
      </c>
      <c r="B281" t="s">
        <v>3221</v>
      </c>
      <c r="C281" t="s">
        <v>3222</v>
      </c>
      <c r="D281" t="s">
        <v>3223</v>
      </c>
      <c r="E281" t="s">
        <v>3224</v>
      </c>
      <c r="F281" t="s">
        <v>2012</v>
      </c>
      <c r="G281" t="s">
        <v>1940</v>
      </c>
      <c r="H281" t="s">
        <v>6386</v>
      </c>
      <c r="I281" t="s">
        <v>1941</v>
      </c>
    </row>
    <row r="282" spans="1:9" x14ac:dyDescent="0.25">
      <c r="A282" t="s">
        <v>588</v>
      </c>
      <c r="B282" t="s">
        <v>3225</v>
      </c>
      <c r="C282" t="s">
        <v>6198</v>
      </c>
      <c r="D282" t="s">
        <v>3226</v>
      </c>
      <c r="E282" t="s">
        <v>3227</v>
      </c>
      <c r="F282" t="s">
        <v>2021</v>
      </c>
      <c r="G282" t="s">
        <v>1940</v>
      </c>
      <c r="H282" t="s">
        <v>6387</v>
      </c>
      <c r="I282" t="s">
        <v>1941</v>
      </c>
    </row>
    <row r="283" spans="1:9" x14ac:dyDescent="0.25">
      <c r="A283" t="s">
        <v>590</v>
      </c>
      <c r="B283" t="s">
        <v>3228</v>
      </c>
      <c r="C283" t="s">
        <v>3229</v>
      </c>
      <c r="D283" t="s">
        <v>3230</v>
      </c>
      <c r="E283" t="s">
        <v>3231</v>
      </c>
      <c r="F283" t="s">
        <v>3232</v>
      </c>
      <c r="G283" t="s">
        <v>1940</v>
      </c>
      <c r="H283" t="s">
        <v>6388</v>
      </c>
      <c r="I283" t="s">
        <v>1941</v>
      </c>
    </row>
    <row r="284" spans="1:9" x14ac:dyDescent="0.25">
      <c r="A284" t="s">
        <v>592</v>
      </c>
      <c r="B284" t="s">
        <v>3233</v>
      </c>
      <c r="C284" t="s">
        <v>3234</v>
      </c>
      <c r="D284" t="s">
        <v>3235</v>
      </c>
      <c r="E284" t="s">
        <v>3236</v>
      </c>
      <c r="F284" t="s">
        <v>3237</v>
      </c>
      <c r="G284" t="s">
        <v>2115</v>
      </c>
      <c r="H284" t="s">
        <v>3238</v>
      </c>
      <c r="I284" t="s">
        <v>1950</v>
      </c>
    </row>
    <row r="285" spans="1:9" x14ac:dyDescent="0.25">
      <c r="A285" t="s">
        <v>594</v>
      </c>
      <c r="B285" t="s">
        <v>3239</v>
      </c>
      <c r="C285" t="s">
        <v>3240</v>
      </c>
      <c r="D285" t="s">
        <v>3241</v>
      </c>
      <c r="E285" t="s">
        <v>3242</v>
      </c>
      <c r="F285" t="s">
        <v>3133</v>
      </c>
      <c r="G285" t="s">
        <v>2115</v>
      </c>
      <c r="H285" t="s">
        <v>3134</v>
      </c>
      <c r="I285" t="s">
        <v>1941</v>
      </c>
    </row>
    <row r="286" spans="1:9" x14ac:dyDescent="0.25">
      <c r="A286" t="s">
        <v>596</v>
      </c>
      <c r="B286" t="s">
        <v>3243</v>
      </c>
      <c r="C286" t="s">
        <v>6198</v>
      </c>
      <c r="D286" t="s">
        <v>3244</v>
      </c>
      <c r="E286" t="s">
        <v>3245</v>
      </c>
      <c r="F286" t="s">
        <v>3246</v>
      </c>
      <c r="G286" t="s">
        <v>1940</v>
      </c>
      <c r="H286" t="s">
        <v>6389</v>
      </c>
      <c r="I286" t="s">
        <v>1950</v>
      </c>
    </row>
    <row r="287" spans="1:9" x14ac:dyDescent="0.25">
      <c r="A287" t="s">
        <v>598</v>
      </c>
      <c r="B287" t="s">
        <v>3247</v>
      </c>
      <c r="C287" t="s">
        <v>6198</v>
      </c>
      <c r="D287" t="s">
        <v>3248</v>
      </c>
      <c r="E287" t="s">
        <v>3249</v>
      </c>
      <c r="F287" t="s">
        <v>2349</v>
      </c>
      <c r="G287" t="s">
        <v>1940</v>
      </c>
      <c r="H287" t="s">
        <v>6390</v>
      </c>
      <c r="I287" t="s">
        <v>1950</v>
      </c>
    </row>
    <row r="288" spans="1:9" x14ac:dyDescent="0.25">
      <c r="A288" t="s">
        <v>600</v>
      </c>
      <c r="B288" t="s">
        <v>3250</v>
      </c>
      <c r="C288" t="s">
        <v>3251</v>
      </c>
      <c r="D288" t="s">
        <v>6198</v>
      </c>
      <c r="E288" t="s">
        <v>3252</v>
      </c>
      <c r="F288" t="s">
        <v>3253</v>
      </c>
      <c r="G288" t="s">
        <v>1940</v>
      </c>
      <c r="H288" t="s">
        <v>6391</v>
      </c>
      <c r="I288" t="s">
        <v>1941</v>
      </c>
    </row>
    <row r="289" spans="1:9" x14ac:dyDescent="0.25">
      <c r="A289" t="s">
        <v>602</v>
      </c>
      <c r="B289" t="s">
        <v>3254</v>
      </c>
      <c r="C289" t="s">
        <v>3255</v>
      </c>
      <c r="D289" t="s">
        <v>3256</v>
      </c>
      <c r="E289" t="s">
        <v>3257</v>
      </c>
      <c r="F289" t="s">
        <v>2157</v>
      </c>
      <c r="G289" t="s">
        <v>1940</v>
      </c>
      <c r="H289" t="s">
        <v>6392</v>
      </c>
      <c r="I289" t="s">
        <v>1950</v>
      </c>
    </row>
    <row r="290" spans="1:9" x14ac:dyDescent="0.25">
      <c r="A290" t="s">
        <v>604</v>
      </c>
      <c r="B290" t="s">
        <v>3258</v>
      </c>
      <c r="C290" t="s">
        <v>6198</v>
      </c>
      <c r="D290" t="s">
        <v>3259</v>
      </c>
      <c r="E290" t="s">
        <v>3260</v>
      </c>
      <c r="F290" t="s">
        <v>3261</v>
      </c>
      <c r="G290" t="s">
        <v>1948</v>
      </c>
      <c r="H290" t="s">
        <v>3262</v>
      </c>
      <c r="I290" t="s">
        <v>1941</v>
      </c>
    </row>
    <row r="291" spans="1:9" x14ac:dyDescent="0.25">
      <c r="A291" t="s">
        <v>606</v>
      </c>
      <c r="B291" t="s">
        <v>3263</v>
      </c>
      <c r="C291" t="s">
        <v>6198</v>
      </c>
      <c r="D291" t="s">
        <v>6198</v>
      </c>
      <c r="E291" t="s">
        <v>3264</v>
      </c>
      <c r="F291" t="s">
        <v>3265</v>
      </c>
      <c r="G291" t="s">
        <v>1940</v>
      </c>
      <c r="H291" t="s">
        <v>6393</v>
      </c>
      <c r="I291" t="s">
        <v>1941</v>
      </c>
    </row>
    <row r="292" spans="1:9" x14ac:dyDescent="0.25">
      <c r="A292" t="s">
        <v>608</v>
      </c>
      <c r="B292" t="s">
        <v>3266</v>
      </c>
      <c r="C292" t="s">
        <v>3267</v>
      </c>
      <c r="D292" t="s">
        <v>3268</v>
      </c>
      <c r="E292" t="s">
        <v>3269</v>
      </c>
      <c r="F292" t="s">
        <v>1985</v>
      </c>
      <c r="G292" t="s">
        <v>1940</v>
      </c>
      <c r="H292" t="s">
        <v>6394</v>
      </c>
      <c r="I292" t="s">
        <v>1950</v>
      </c>
    </row>
    <row r="293" spans="1:9" x14ac:dyDescent="0.25">
      <c r="A293" t="s">
        <v>610</v>
      </c>
      <c r="B293" t="s">
        <v>3270</v>
      </c>
      <c r="C293" t="s">
        <v>6198</v>
      </c>
      <c r="D293" t="s">
        <v>6198</v>
      </c>
      <c r="E293" t="s">
        <v>3271</v>
      </c>
      <c r="F293" t="s">
        <v>2534</v>
      </c>
      <c r="G293" t="s">
        <v>1948</v>
      </c>
      <c r="H293" t="s">
        <v>2535</v>
      </c>
      <c r="I293" t="s">
        <v>1950</v>
      </c>
    </row>
    <row r="294" spans="1:9" x14ac:dyDescent="0.25">
      <c r="A294" t="s">
        <v>612</v>
      </c>
      <c r="B294" t="s">
        <v>3272</v>
      </c>
      <c r="C294" t="s">
        <v>3273</v>
      </c>
      <c r="D294" t="s">
        <v>6198</v>
      </c>
      <c r="E294" t="s">
        <v>3274</v>
      </c>
      <c r="F294" t="s">
        <v>2171</v>
      </c>
      <c r="G294" t="s">
        <v>1940</v>
      </c>
      <c r="H294" t="s">
        <v>6395</v>
      </c>
      <c r="I294" t="s">
        <v>1950</v>
      </c>
    </row>
    <row r="295" spans="1:9" x14ac:dyDescent="0.25">
      <c r="A295" t="s">
        <v>614</v>
      </c>
      <c r="B295" t="s">
        <v>3275</v>
      </c>
      <c r="C295" t="s">
        <v>3276</v>
      </c>
      <c r="D295" t="s">
        <v>3277</v>
      </c>
      <c r="E295" t="s">
        <v>3278</v>
      </c>
      <c r="F295" t="s">
        <v>2698</v>
      </c>
      <c r="G295" t="s">
        <v>1940</v>
      </c>
      <c r="H295" t="s">
        <v>6396</v>
      </c>
      <c r="I295" t="s">
        <v>1950</v>
      </c>
    </row>
    <row r="296" spans="1:9" x14ac:dyDescent="0.25">
      <c r="A296" t="s">
        <v>616</v>
      </c>
      <c r="B296" t="s">
        <v>3279</v>
      </c>
      <c r="C296" t="s">
        <v>6198</v>
      </c>
      <c r="D296" t="s">
        <v>3280</v>
      </c>
      <c r="E296" t="s">
        <v>3281</v>
      </c>
      <c r="F296" t="s">
        <v>3282</v>
      </c>
      <c r="G296" t="s">
        <v>1940</v>
      </c>
      <c r="H296" t="s">
        <v>6397</v>
      </c>
      <c r="I296" t="s">
        <v>1950</v>
      </c>
    </row>
    <row r="297" spans="1:9" x14ac:dyDescent="0.25">
      <c r="A297" t="s">
        <v>618</v>
      </c>
      <c r="B297" t="s">
        <v>3283</v>
      </c>
      <c r="C297" t="s">
        <v>6198</v>
      </c>
      <c r="D297" t="s">
        <v>6198</v>
      </c>
      <c r="E297" t="s">
        <v>3284</v>
      </c>
      <c r="F297" t="s">
        <v>2880</v>
      </c>
      <c r="G297" t="s">
        <v>1940</v>
      </c>
      <c r="H297" t="s">
        <v>6340</v>
      </c>
      <c r="I297" t="s">
        <v>1950</v>
      </c>
    </row>
    <row r="298" spans="1:9" x14ac:dyDescent="0.25">
      <c r="A298" t="s">
        <v>620</v>
      </c>
      <c r="B298" t="s">
        <v>3285</v>
      </c>
      <c r="C298" t="s">
        <v>3286</v>
      </c>
      <c r="D298" t="s">
        <v>3287</v>
      </c>
      <c r="E298" t="s">
        <v>3288</v>
      </c>
      <c r="F298" t="s">
        <v>2246</v>
      </c>
      <c r="G298" t="s">
        <v>1940</v>
      </c>
      <c r="H298" t="s">
        <v>6398</v>
      </c>
      <c r="I298" t="s">
        <v>1941</v>
      </c>
    </row>
    <row r="299" spans="1:9" x14ac:dyDescent="0.25">
      <c r="A299" t="s">
        <v>622</v>
      </c>
      <c r="B299" t="s">
        <v>3289</v>
      </c>
      <c r="C299" t="s">
        <v>3290</v>
      </c>
      <c r="D299" t="s">
        <v>3291</v>
      </c>
      <c r="E299" t="s">
        <v>3292</v>
      </c>
      <c r="F299" t="s">
        <v>3293</v>
      </c>
      <c r="G299" t="s">
        <v>1940</v>
      </c>
      <c r="H299" t="s">
        <v>6399</v>
      </c>
      <c r="I299" t="s">
        <v>1941</v>
      </c>
    </row>
    <row r="300" spans="1:9" x14ac:dyDescent="0.25">
      <c r="A300" t="s">
        <v>624</v>
      </c>
      <c r="B300" t="s">
        <v>3294</v>
      </c>
      <c r="C300" t="s">
        <v>3295</v>
      </c>
      <c r="D300" t="s">
        <v>3296</v>
      </c>
      <c r="E300" t="s">
        <v>3297</v>
      </c>
      <c r="F300" t="s">
        <v>3048</v>
      </c>
      <c r="G300" t="s">
        <v>1940</v>
      </c>
      <c r="H300" t="s">
        <v>6400</v>
      </c>
      <c r="I300" t="s">
        <v>1941</v>
      </c>
    </row>
    <row r="301" spans="1:9" x14ac:dyDescent="0.25">
      <c r="A301" t="s">
        <v>626</v>
      </c>
      <c r="B301" t="s">
        <v>3298</v>
      </c>
      <c r="C301" t="s">
        <v>3299</v>
      </c>
      <c r="D301" t="s">
        <v>3300</v>
      </c>
      <c r="E301" t="s">
        <v>3301</v>
      </c>
      <c r="F301" t="s">
        <v>3302</v>
      </c>
      <c r="G301" t="s">
        <v>1940</v>
      </c>
      <c r="H301" t="s">
        <v>6401</v>
      </c>
      <c r="I301" t="s">
        <v>1941</v>
      </c>
    </row>
    <row r="302" spans="1:9" x14ac:dyDescent="0.25">
      <c r="A302" t="s">
        <v>628</v>
      </c>
      <c r="B302" t="s">
        <v>3303</v>
      </c>
      <c r="C302" t="s">
        <v>3304</v>
      </c>
      <c r="D302" t="s">
        <v>3305</v>
      </c>
      <c r="E302" t="s">
        <v>3306</v>
      </c>
      <c r="F302" t="s">
        <v>2591</v>
      </c>
      <c r="G302" t="s">
        <v>1940</v>
      </c>
      <c r="H302" t="s">
        <v>6402</v>
      </c>
      <c r="I302" t="s">
        <v>1941</v>
      </c>
    </row>
    <row r="303" spans="1:9" x14ac:dyDescent="0.25">
      <c r="A303" t="s">
        <v>630</v>
      </c>
      <c r="B303" t="s">
        <v>3307</v>
      </c>
      <c r="C303" t="s">
        <v>3308</v>
      </c>
      <c r="D303" t="s">
        <v>3309</v>
      </c>
      <c r="E303" t="s">
        <v>3310</v>
      </c>
      <c r="F303" t="s">
        <v>2386</v>
      </c>
      <c r="G303" t="s">
        <v>1940</v>
      </c>
      <c r="H303" t="s">
        <v>6403</v>
      </c>
      <c r="I303" t="s">
        <v>1941</v>
      </c>
    </row>
    <row r="304" spans="1:9" x14ac:dyDescent="0.25">
      <c r="A304" t="s">
        <v>632</v>
      </c>
      <c r="B304" t="s">
        <v>3311</v>
      </c>
      <c r="C304" t="s">
        <v>3312</v>
      </c>
      <c r="D304" t="s">
        <v>3313</v>
      </c>
      <c r="E304" t="s">
        <v>3314</v>
      </c>
      <c r="F304" t="s">
        <v>3315</v>
      </c>
      <c r="G304" t="s">
        <v>1940</v>
      </c>
      <c r="H304" t="s">
        <v>6404</v>
      </c>
      <c r="I304" t="s">
        <v>1950</v>
      </c>
    </row>
    <row r="305" spans="1:9" x14ac:dyDescent="0.25">
      <c r="A305" t="s">
        <v>634</v>
      </c>
      <c r="B305" t="s">
        <v>3316</v>
      </c>
      <c r="C305" t="s">
        <v>3317</v>
      </c>
      <c r="D305" t="s">
        <v>6198</v>
      </c>
      <c r="E305" t="s">
        <v>3318</v>
      </c>
      <c r="F305" t="s">
        <v>3319</v>
      </c>
      <c r="G305" t="s">
        <v>1940</v>
      </c>
      <c r="H305" t="s">
        <v>6405</v>
      </c>
      <c r="I305" t="s">
        <v>1941</v>
      </c>
    </row>
    <row r="306" spans="1:9" x14ac:dyDescent="0.25">
      <c r="A306" t="s">
        <v>3320</v>
      </c>
      <c r="B306" t="s">
        <v>3321</v>
      </c>
      <c r="C306" t="s">
        <v>3322</v>
      </c>
      <c r="D306" t="s">
        <v>6198</v>
      </c>
      <c r="E306" t="s">
        <v>3323</v>
      </c>
      <c r="F306" t="s">
        <v>3324</v>
      </c>
      <c r="G306" t="s">
        <v>1940</v>
      </c>
      <c r="H306" t="s">
        <v>6406</v>
      </c>
      <c r="I306" t="s">
        <v>1941</v>
      </c>
    </row>
    <row r="307" spans="1:9" x14ac:dyDescent="0.25">
      <c r="A307" t="s">
        <v>638</v>
      </c>
      <c r="B307" t="s">
        <v>3325</v>
      </c>
      <c r="C307" t="s">
        <v>3326</v>
      </c>
      <c r="D307" t="s">
        <v>3327</v>
      </c>
      <c r="E307" t="s">
        <v>3328</v>
      </c>
      <c r="F307" t="s">
        <v>3329</v>
      </c>
      <c r="G307" t="s">
        <v>2115</v>
      </c>
      <c r="H307" t="s">
        <v>3330</v>
      </c>
      <c r="I307" t="s">
        <v>1950</v>
      </c>
    </row>
    <row r="308" spans="1:9" x14ac:dyDescent="0.25">
      <c r="A308" t="s">
        <v>640</v>
      </c>
      <c r="B308" t="s">
        <v>3331</v>
      </c>
      <c r="C308" t="s">
        <v>3332</v>
      </c>
      <c r="D308" t="s">
        <v>3333</v>
      </c>
      <c r="E308" t="s">
        <v>3334</v>
      </c>
      <c r="F308" t="s">
        <v>3335</v>
      </c>
      <c r="G308" t="s">
        <v>1940</v>
      </c>
      <c r="H308" t="s">
        <v>6407</v>
      </c>
      <c r="I308" t="s">
        <v>1950</v>
      </c>
    </row>
    <row r="309" spans="1:9" x14ac:dyDescent="0.25">
      <c r="A309" t="s">
        <v>642</v>
      </c>
      <c r="B309" t="s">
        <v>3336</v>
      </c>
      <c r="C309" t="s">
        <v>3337</v>
      </c>
      <c r="D309" t="s">
        <v>3338</v>
      </c>
      <c r="E309" t="s">
        <v>3339</v>
      </c>
      <c r="F309" t="s">
        <v>3036</v>
      </c>
      <c r="G309" t="s">
        <v>1940</v>
      </c>
      <c r="H309" t="s">
        <v>6408</v>
      </c>
      <c r="I309" t="s">
        <v>1941</v>
      </c>
    </row>
    <row r="310" spans="1:9" x14ac:dyDescent="0.25">
      <c r="A310" t="s">
        <v>644</v>
      </c>
      <c r="B310" t="s">
        <v>3340</v>
      </c>
      <c r="C310" t="s">
        <v>3341</v>
      </c>
      <c r="D310" t="s">
        <v>6198</v>
      </c>
      <c r="E310" t="s">
        <v>3342</v>
      </c>
      <c r="F310" t="s">
        <v>3133</v>
      </c>
      <c r="G310" t="s">
        <v>2115</v>
      </c>
      <c r="H310" t="s">
        <v>3134</v>
      </c>
      <c r="I310" t="s">
        <v>1950</v>
      </c>
    </row>
    <row r="311" spans="1:9" x14ac:dyDescent="0.25">
      <c r="A311" t="s">
        <v>646</v>
      </c>
      <c r="B311" t="s">
        <v>3343</v>
      </c>
      <c r="C311" t="s">
        <v>3344</v>
      </c>
      <c r="D311" t="s">
        <v>3345</v>
      </c>
      <c r="E311" t="s">
        <v>3346</v>
      </c>
      <c r="F311" t="s">
        <v>3347</v>
      </c>
      <c r="G311" t="s">
        <v>1940</v>
      </c>
      <c r="H311" t="s">
        <v>6409</v>
      </c>
      <c r="I311" t="s">
        <v>1941</v>
      </c>
    </row>
    <row r="312" spans="1:9" x14ac:dyDescent="0.25">
      <c r="A312" t="s">
        <v>648</v>
      </c>
      <c r="B312" t="s">
        <v>3348</v>
      </c>
      <c r="C312" t="s">
        <v>3349</v>
      </c>
      <c r="D312" t="s">
        <v>3350</v>
      </c>
      <c r="E312" t="s">
        <v>3351</v>
      </c>
      <c r="F312" t="s">
        <v>2308</v>
      </c>
      <c r="G312" t="s">
        <v>1948</v>
      </c>
      <c r="H312" t="s">
        <v>2309</v>
      </c>
      <c r="I312" t="s">
        <v>1950</v>
      </c>
    </row>
    <row r="313" spans="1:9" x14ac:dyDescent="0.25">
      <c r="A313" t="s">
        <v>636</v>
      </c>
      <c r="B313" t="s">
        <v>3352</v>
      </c>
      <c r="C313" t="s">
        <v>3353</v>
      </c>
      <c r="D313" t="s">
        <v>3354</v>
      </c>
      <c r="E313" t="s">
        <v>3355</v>
      </c>
      <c r="F313" t="s">
        <v>2299</v>
      </c>
      <c r="G313" t="s">
        <v>1940</v>
      </c>
      <c r="H313" t="s">
        <v>6410</v>
      </c>
      <c r="I313" t="s">
        <v>1941</v>
      </c>
    </row>
    <row r="314" spans="1:9" x14ac:dyDescent="0.25">
      <c r="A314" t="s">
        <v>651</v>
      </c>
      <c r="B314" t="s">
        <v>3356</v>
      </c>
      <c r="C314" t="s">
        <v>3357</v>
      </c>
      <c r="D314" t="s">
        <v>3358</v>
      </c>
      <c r="E314" t="s">
        <v>3359</v>
      </c>
      <c r="F314" t="s">
        <v>2698</v>
      </c>
      <c r="G314" t="s">
        <v>1940</v>
      </c>
      <c r="H314" t="s">
        <v>6411</v>
      </c>
      <c r="I314" t="s">
        <v>1941</v>
      </c>
    </row>
    <row r="315" spans="1:9" x14ac:dyDescent="0.25">
      <c r="A315" t="s">
        <v>653</v>
      </c>
      <c r="B315" t="s">
        <v>3360</v>
      </c>
      <c r="C315" t="s">
        <v>3361</v>
      </c>
      <c r="D315" t="s">
        <v>3362</v>
      </c>
      <c r="E315" t="s">
        <v>3363</v>
      </c>
      <c r="F315" t="s">
        <v>3364</v>
      </c>
      <c r="G315" t="s">
        <v>2115</v>
      </c>
      <c r="H315" t="s">
        <v>3365</v>
      </c>
      <c r="I315" t="s">
        <v>1941</v>
      </c>
    </row>
    <row r="316" spans="1:9" x14ac:dyDescent="0.25">
      <c r="A316" t="s">
        <v>655</v>
      </c>
      <c r="B316" t="s">
        <v>3366</v>
      </c>
      <c r="C316" t="s">
        <v>6198</v>
      </c>
      <c r="D316" t="s">
        <v>3367</v>
      </c>
      <c r="E316" t="s">
        <v>3368</v>
      </c>
      <c r="F316" t="s">
        <v>3369</v>
      </c>
      <c r="G316" t="s">
        <v>1940</v>
      </c>
      <c r="H316" t="s">
        <v>6412</v>
      </c>
      <c r="I316" t="s">
        <v>1950</v>
      </c>
    </row>
    <row r="317" spans="1:9" x14ac:dyDescent="0.25">
      <c r="A317" t="s">
        <v>657</v>
      </c>
      <c r="B317" t="s">
        <v>3370</v>
      </c>
      <c r="C317" t="s">
        <v>3371</v>
      </c>
      <c r="D317" t="s">
        <v>3372</v>
      </c>
      <c r="E317" t="s">
        <v>3373</v>
      </c>
      <c r="F317" t="s">
        <v>2646</v>
      </c>
      <c r="G317" t="s">
        <v>1940</v>
      </c>
      <c r="H317" t="s">
        <v>6307</v>
      </c>
      <c r="I317" t="s">
        <v>1941</v>
      </c>
    </row>
    <row r="318" spans="1:9" x14ac:dyDescent="0.25">
      <c r="A318" t="s">
        <v>659</v>
      </c>
      <c r="B318" t="s">
        <v>3374</v>
      </c>
      <c r="C318" t="s">
        <v>3375</v>
      </c>
      <c r="D318" t="s">
        <v>3376</v>
      </c>
      <c r="E318" t="s">
        <v>3377</v>
      </c>
      <c r="F318" t="s">
        <v>2599</v>
      </c>
      <c r="G318" t="s">
        <v>1948</v>
      </c>
      <c r="H318" t="s">
        <v>2544</v>
      </c>
      <c r="I318" t="s">
        <v>1950</v>
      </c>
    </row>
    <row r="319" spans="1:9" x14ac:dyDescent="0.25">
      <c r="A319" t="s">
        <v>661</v>
      </c>
      <c r="B319" t="s">
        <v>3378</v>
      </c>
      <c r="C319" t="s">
        <v>3379</v>
      </c>
      <c r="D319" t="s">
        <v>3380</v>
      </c>
      <c r="E319" t="s">
        <v>3381</v>
      </c>
      <c r="F319" t="s">
        <v>3382</v>
      </c>
      <c r="G319" t="s">
        <v>1940</v>
      </c>
      <c r="H319" t="s">
        <v>6413</v>
      </c>
      <c r="I319" t="s">
        <v>1950</v>
      </c>
    </row>
    <row r="320" spans="1:9" x14ac:dyDescent="0.25">
      <c r="A320" t="s">
        <v>663</v>
      </c>
      <c r="B320" t="s">
        <v>3383</v>
      </c>
      <c r="C320" t="s">
        <v>3384</v>
      </c>
      <c r="D320" t="s">
        <v>3385</v>
      </c>
      <c r="E320" t="s">
        <v>3386</v>
      </c>
      <c r="F320" t="s">
        <v>3387</v>
      </c>
      <c r="G320" t="s">
        <v>1940</v>
      </c>
      <c r="H320" t="s">
        <v>6414</v>
      </c>
      <c r="I320" t="s">
        <v>1941</v>
      </c>
    </row>
    <row r="321" spans="1:9" x14ac:dyDescent="0.25">
      <c r="A321" t="s">
        <v>665</v>
      </c>
      <c r="B321" t="s">
        <v>3388</v>
      </c>
      <c r="C321" t="s">
        <v>3389</v>
      </c>
      <c r="D321" t="s">
        <v>6198</v>
      </c>
      <c r="E321" t="s">
        <v>3390</v>
      </c>
      <c r="F321" t="s">
        <v>2354</v>
      </c>
      <c r="G321" t="s">
        <v>1940</v>
      </c>
      <c r="H321" t="s">
        <v>6261</v>
      </c>
      <c r="I321" t="s">
        <v>1941</v>
      </c>
    </row>
    <row r="322" spans="1:9" x14ac:dyDescent="0.25">
      <c r="A322" t="s">
        <v>3391</v>
      </c>
      <c r="B322" t="s">
        <v>3392</v>
      </c>
      <c r="C322" t="s">
        <v>3393</v>
      </c>
      <c r="D322" t="s">
        <v>3394</v>
      </c>
      <c r="E322" t="s">
        <v>3395</v>
      </c>
      <c r="F322" t="s">
        <v>3396</v>
      </c>
      <c r="G322" t="s">
        <v>1940</v>
      </c>
      <c r="H322" t="s">
        <v>6415</v>
      </c>
      <c r="I322" t="s">
        <v>1941</v>
      </c>
    </row>
    <row r="323" spans="1:9" x14ac:dyDescent="0.25">
      <c r="A323" t="s">
        <v>667</v>
      </c>
      <c r="B323" t="s">
        <v>3397</v>
      </c>
      <c r="C323" t="s">
        <v>3398</v>
      </c>
      <c r="D323" t="s">
        <v>3399</v>
      </c>
      <c r="E323" t="s">
        <v>3400</v>
      </c>
      <c r="F323" t="s">
        <v>3401</v>
      </c>
      <c r="G323" t="s">
        <v>1948</v>
      </c>
      <c r="H323" t="s">
        <v>2082</v>
      </c>
      <c r="I323" t="s">
        <v>1941</v>
      </c>
    </row>
    <row r="324" spans="1:9" x14ac:dyDescent="0.25">
      <c r="A324" t="s">
        <v>669</v>
      </c>
      <c r="B324" t="s">
        <v>3402</v>
      </c>
      <c r="C324" t="s">
        <v>3403</v>
      </c>
      <c r="D324" t="s">
        <v>3404</v>
      </c>
      <c r="E324" t="s">
        <v>3405</v>
      </c>
      <c r="F324" t="s">
        <v>3406</v>
      </c>
      <c r="G324" t="s">
        <v>1948</v>
      </c>
      <c r="H324" t="s">
        <v>2082</v>
      </c>
      <c r="I324" t="s">
        <v>1950</v>
      </c>
    </row>
    <row r="325" spans="1:9" x14ac:dyDescent="0.25">
      <c r="A325" t="s">
        <v>671</v>
      </c>
      <c r="B325" t="s">
        <v>3407</v>
      </c>
      <c r="C325" t="s">
        <v>3408</v>
      </c>
      <c r="D325" t="s">
        <v>3409</v>
      </c>
      <c r="E325" t="s">
        <v>3410</v>
      </c>
      <c r="F325" t="s">
        <v>3411</v>
      </c>
      <c r="G325" t="s">
        <v>1940</v>
      </c>
      <c r="H325" t="s">
        <v>6416</v>
      </c>
      <c r="I325" t="s">
        <v>1941</v>
      </c>
    </row>
    <row r="326" spans="1:9" x14ac:dyDescent="0.25">
      <c r="A326" t="s">
        <v>673</v>
      </c>
      <c r="B326" t="s">
        <v>3412</v>
      </c>
      <c r="C326" t="s">
        <v>6198</v>
      </c>
      <c r="D326" t="s">
        <v>3413</v>
      </c>
      <c r="E326" t="s">
        <v>3414</v>
      </c>
      <c r="F326" t="s">
        <v>2987</v>
      </c>
      <c r="G326" t="s">
        <v>1940</v>
      </c>
      <c r="H326" t="s">
        <v>6356</v>
      </c>
      <c r="I326" t="s">
        <v>1950</v>
      </c>
    </row>
    <row r="327" spans="1:9" x14ac:dyDescent="0.25">
      <c r="A327" t="s">
        <v>675</v>
      </c>
      <c r="B327" t="s">
        <v>3415</v>
      </c>
      <c r="C327" t="s">
        <v>3416</v>
      </c>
      <c r="D327" t="s">
        <v>3417</v>
      </c>
      <c r="E327" t="s">
        <v>3418</v>
      </c>
      <c r="F327" t="s">
        <v>3089</v>
      </c>
      <c r="G327" t="s">
        <v>1940</v>
      </c>
      <c r="H327" t="s">
        <v>6417</v>
      </c>
      <c r="I327" t="s">
        <v>1941</v>
      </c>
    </row>
    <row r="328" spans="1:9" x14ac:dyDescent="0.25">
      <c r="A328" t="s">
        <v>677</v>
      </c>
      <c r="B328" t="s">
        <v>3419</v>
      </c>
      <c r="C328" t="s">
        <v>6198</v>
      </c>
      <c r="D328" t="s">
        <v>3420</v>
      </c>
      <c r="E328" t="s">
        <v>3421</v>
      </c>
      <c r="F328" t="s">
        <v>2171</v>
      </c>
      <c r="G328" t="s">
        <v>1940</v>
      </c>
      <c r="H328" t="s">
        <v>6418</v>
      </c>
      <c r="I328" t="s">
        <v>1950</v>
      </c>
    </row>
    <row r="329" spans="1:9" x14ac:dyDescent="0.25">
      <c r="A329" t="s">
        <v>679</v>
      </c>
      <c r="B329" t="s">
        <v>3422</v>
      </c>
      <c r="C329" t="s">
        <v>3423</v>
      </c>
      <c r="D329" t="s">
        <v>3424</v>
      </c>
      <c r="E329" t="s">
        <v>3425</v>
      </c>
      <c r="F329" t="s">
        <v>2775</v>
      </c>
      <c r="G329" t="s">
        <v>1940</v>
      </c>
      <c r="H329" t="s">
        <v>6419</v>
      </c>
      <c r="I329" t="s">
        <v>1941</v>
      </c>
    </row>
    <row r="330" spans="1:9" x14ac:dyDescent="0.25">
      <c r="A330" t="s">
        <v>681</v>
      </c>
      <c r="B330" t="s">
        <v>3426</v>
      </c>
      <c r="C330" t="s">
        <v>6198</v>
      </c>
      <c r="D330" t="s">
        <v>3427</v>
      </c>
      <c r="E330" t="s">
        <v>3428</v>
      </c>
      <c r="F330" t="s">
        <v>2447</v>
      </c>
      <c r="G330" t="s">
        <v>1940</v>
      </c>
      <c r="H330" t="s">
        <v>6420</v>
      </c>
      <c r="I330" t="s">
        <v>1941</v>
      </c>
    </row>
    <row r="331" spans="1:9" x14ac:dyDescent="0.25">
      <c r="A331" t="s">
        <v>683</v>
      </c>
      <c r="B331" t="s">
        <v>3429</v>
      </c>
      <c r="C331" t="s">
        <v>3430</v>
      </c>
      <c r="D331" t="s">
        <v>6198</v>
      </c>
      <c r="E331" t="s">
        <v>3431</v>
      </c>
      <c r="F331" t="s">
        <v>2998</v>
      </c>
      <c r="G331" t="s">
        <v>1940</v>
      </c>
      <c r="H331" t="s">
        <v>6368</v>
      </c>
      <c r="I331" t="s">
        <v>1941</v>
      </c>
    </row>
    <row r="332" spans="1:9" x14ac:dyDescent="0.25">
      <c r="A332" t="s">
        <v>3432</v>
      </c>
      <c r="B332" t="s">
        <v>3433</v>
      </c>
      <c r="C332" t="s">
        <v>3434</v>
      </c>
      <c r="D332" t="s">
        <v>3435</v>
      </c>
      <c r="E332" t="s">
        <v>3436</v>
      </c>
      <c r="F332" t="s">
        <v>2185</v>
      </c>
      <c r="G332" t="s">
        <v>1940</v>
      </c>
      <c r="H332" t="s">
        <v>6421</v>
      </c>
      <c r="I332" t="s">
        <v>1950</v>
      </c>
    </row>
    <row r="333" spans="1:9" x14ac:dyDescent="0.25">
      <c r="A333" t="s">
        <v>686</v>
      </c>
      <c r="B333" t="s">
        <v>3437</v>
      </c>
      <c r="C333" t="s">
        <v>3438</v>
      </c>
      <c r="D333" t="s">
        <v>3439</v>
      </c>
      <c r="E333" t="s">
        <v>3440</v>
      </c>
      <c r="F333" t="s">
        <v>3441</v>
      </c>
      <c r="G333" t="s">
        <v>1940</v>
      </c>
      <c r="H333" t="s">
        <v>6422</v>
      </c>
      <c r="I333" t="s">
        <v>1941</v>
      </c>
    </row>
    <row r="334" spans="1:9" x14ac:dyDescent="0.25">
      <c r="A334" t="s">
        <v>688</v>
      </c>
      <c r="B334" t="s">
        <v>3442</v>
      </c>
      <c r="C334" t="s">
        <v>3443</v>
      </c>
      <c r="D334" t="s">
        <v>3444</v>
      </c>
      <c r="E334" t="s">
        <v>3445</v>
      </c>
      <c r="F334" t="s">
        <v>1985</v>
      </c>
      <c r="G334" t="s">
        <v>1940</v>
      </c>
      <c r="H334" t="s">
        <v>6423</v>
      </c>
      <c r="I334" t="s">
        <v>1941</v>
      </c>
    </row>
    <row r="335" spans="1:9" x14ac:dyDescent="0.25">
      <c r="A335" t="s">
        <v>690</v>
      </c>
      <c r="B335" t="s">
        <v>3446</v>
      </c>
      <c r="C335" t="s">
        <v>3447</v>
      </c>
      <c r="D335" t="s">
        <v>3448</v>
      </c>
      <c r="E335" t="s">
        <v>3449</v>
      </c>
      <c r="F335" t="s">
        <v>3315</v>
      </c>
      <c r="G335" t="s">
        <v>1940</v>
      </c>
      <c r="H335" t="s">
        <v>6424</v>
      </c>
      <c r="I335" t="s">
        <v>1941</v>
      </c>
    </row>
    <row r="336" spans="1:9" x14ac:dyDescent="0.25">
      <c r="A336" t="s">
        <v>692</v>
      </c>
      <c r="B336" t="s">
        <v>3450</v>
      </c>
      <c r="C336" t="s">
        <v>6198</v>
      </c>
      <c r="D336" t="s">
        <v>6198</v>
      </c>
      <c r="E336" t="s">
        <v>3451</v>
      </c>
      <c r="F336" t="s">
        <v>2937</v>
      </c>
      <c r="G336" t="s">
        <v>1940</v>
      </c>
      <c r="H336" t="s">
        <v>6425</v>
      </c>
      <c r="I336" t="s">
        <v>1950</v>
      </c>
    </row>
    <row r="337" spans="1:9" x14ac:dyDescent="0.25">
      <c r="A337" t="s">
        <v>694</v>
      </c>
      <c r="B337" t="s">
        <v>3452</v>
      </c>
      <c r="C337" t="s">
        <v>3453</v>
      </c>
      <c r="D337" t="s">
        <v>3454</v>
      </c>
      <c r="E337" t="s">
        <v>3455</v>
      </c>
      <c r="F337" t="s">
        <v>2790</v>
      </c>
      <c r="G337" t="s">
        <v>1940</v>
      </c>
      <c r="H337" t="s">
        <v>6426</v>
      </c>
      <c r="I337" t="s">
        <v>1941</v>
      </c>
    </row>
    <row r="338" spans="1:9" x14ac:dyDescent="0.25">
      <c r="A338" t="s">
        <v>696</v>
      </c>
      <c r="B338" t="s">
        <v>3456</v>
      </c>
      <c r="C338" t="s">
        <v>3457</v>
      </c>
      <c r="D338" t="s">
        <v>3458</v>
      </c>
      <c r="E338" t="s">
        <v>3459</v>
      </c>
      <c r="F338" t="s">
        <v>3460</v>
      </c>
      <c r="G338" t="s">
        <v>2115</v>
      </c>
      <c r="H338" t="s">
        <v>3461</v>
      </c>
      <c r="I338" t="s">
        <v>1950</v>
      </c>
    </row>
    <row r="339" spans="1:9" x14ac:dyDescent="0.25">
      <c r="A339" t="s">
        <v>3462</v>
      </c>
      <c r="B339" t="s">
        <v>3463</v>
      </c>
      <c r="C339" t="s">
        <v>6198</v>
      </c>
      <c r="D339" t="s">
        <v>3464</v>
      </c>
      <c r="E339" t="s">
        <v>3465</v>
      </c>
      <c r="F339" t="s">
        <v>2286</v>
      </c>
      <c r="G339" t="s">
        <v>1940</v>
      </c>
      <c r="H339" t="s">
        <v>6427</v>
      </c>
      <c r="I339" t="s">
        <v>1950</v>
      </c>
    </row>
    <row r="340" spans="1:9" x14ac:dyDescent="0.25">
      <c r="A340" t="s">
        <v>699</v>
      </c>
      <c r="B340" t="s">
        <v>3466</v>
      </c>
      <c r="C340" t="s">
        <v>3467</v>
      </c>
      <c r="D340" t="s">
        <v>3468</v>
      </c>
      <c r="E340" t="s">
        <v>3469</v>
      </c>
      <c r="F340" t="s">
        <v>2036</v>
      </c>
      <c r="G340" t="s">
        <v>1940</v>
      </c>
      <c r="H340" t="s">
        <v>6428</v>
      </c>
      <c r="I340" t="s">
        <v>1950</v>
      </c>
    </row>
    <row r="341" spans="1:9" x14ac:dyDescent="0.25">
      <c r="A341" t="s">
        <v>701</v>
      </c>
      <c r="B341" t="s">
        <v>3470</v>
      </c>
      <c r="C341" t="s">
        <v>3471</v>
      </c>
      <c r="D341" t="s">
        <v>3472</v>
      </c>
      <c r="E341" t="s">
        <v>3473</v>
      </c>
      <c r="F341" t="s">
        <v>2157</v>
      </c>
      <c r="G341" t="s">
        <v>1940</v>
      </c>
      <c r="H341" t="s">
        <v>6228</v>
      </c>
      <c r="I341" t="s">
        <v>1941</v>
      </c>
    </row>
    <row r="342" spans="1:9" x14ac:dyDescent="0.25">
      <c r="A342" t="s">
        <v>703</v>
      </c>
      <c r="B342" t="s">
        <v>3474</v>
      </c>
      <c r="C342" t="s">
        <v>3475</v>
      </c>
      <c r="D342" t="s">
        <v>3476</v>
      </c>
      <c r="E342" t="s">
        <v>3477</v>
      </c>
      <c r="F342" t="s">
        <v>3089</v>
      </c>
      <c r="G342" t="s">
        <v>1940</v>
      </c>
      <c r="H342" t="s">
        <v>6417</v>
      </c>
      <c r="I342" t="s">
        <v>1941</v>
      </c>
    </row>
    <row r="343" spans="1:9" x14ac:dyDescent="0.25">
      <c r="A343" t="s">
        <v>705</v>
      </c>
      <c r="B343" t="s">
        <v>3478</v>
      </c>
      <c r="C343" t="s">
        <v>3479</v>
      </c>
      <c r="D343" t="s">
        <v>3480</v>
      </c>
      <c r="E343" t="s">
        <v>3481</v>
      </c>
      <c r="F343" t="s">
        <v>3482</v>
      </c>
      <c r="G343" t="s">
        <v>1940</v>
      </c>
      <c r="H343" t="s">
        <v>6429</v>
      </c>
      <c r="I343" t="s">
        <v>1950</v>
      </c>
    </row>
    <row r="344" spans="1:9" x14ac:dyDescent="0.25">
      <c r="A344" t="s">
        <v>3483</v>
      </c>
      <c r="B344" t="s">
        <v>3484</v>
      </c>
      <c r="C344" t="s">
        <v>3485</v>
      </c>
      <c r="D344" t="s">
        <v>6198</v>
      </c>
      <c r="E344" t="s">
        <v>3486</v>
      </c>
      <c r="F344" t="s">
        <v>3487</v>
      </c>
      <c r="G344" t="s">
        <v>1940</v>
      </c>
      <c r="H344" t="s">
        <v>6430</v>
      </c>
      <c r="I344" t="s">
        <v>1950</v>
      </c>
    </row>
    <row r="345" spans="1:9" x14ac:dyDescent="0.25">
      <c r="A345" t="s">
        <v>707</v>
      </c>
      <c r="B345" t="s">
        <v>3488</v>
      </c>
      <c r="C345" t="s">
        <v>3489</v>
      </c>
      <c r="D345" t="s">
        <v>6198</v>
      </c>
      <c r="E345" t="s">
        <v>3490</v>
      </c>
      <c r="F345" t="s">
        <v>3491</v>
      </c>
      <c r="G345" t="s">
        <v>1940</v>
      </c>
      <c r="H345" t="s">
        <v>6431</v>
      </c>
      <c r="I345" t="s">
        <v>1950</v>
      </c>
    </row>
    <row r="346" spans="1:9" x14ac:dyDescent="0.25">
      <c r="A346" t="s">
        <v>709</v>
      </c>
      <c r="B346" t="s">
        <v>3492</v>
      </c>
      <c r="C346" t="s">
        <v>6198</v>
      </c>
      <c r="D346" t="s">
        <v>3493</v>
      </c>
      <c r="E346" t="s">
        <v>3494</v>
      </c>
      <c r="F346" t="s">
        <v>3495</v>
      </c>
      <c r="G346" t="s">
        <v>1948</v>
      </c>
      <c r="H346" t="s">
        <v>3496</v>
      </c>
      <c r="I346" t="s">
        <v>1941</v>
      </c>
    </row>
    <row r="347" spans="1:9" x14ac:dyDescent="0.25">
      <c r="A347" t="s">
        <v>711</v>
      </c>
      <c r="B347" t="s">
        <v>3497</v>
      </c>
      <c r="C347" t="s">
        <v>3498</v>
      </c>
      <c r="D347" t="s">
        <v>3499</v>
      </c>
      <c r="E347" t="s">
        <v>3500</v>
      </c>
      <c r="F347" t="s">
        <v>2743</v>
      </c>
      <c r="G347" t="s">
        <v>1940</v>
      </c>
      <c r="H347" t="s">
        <v>6432</v>
      </c>
      <c r="I347" t="s">
        <v>1950</v>
      </c>
    </row>
    <row r="348" spans="1:9" x14ac:dyDescent="0.25">
      <c r="A348" t="s">
        <v>713</v>
      </c>
      <c r="B348" t="s">
        <v>3501</v>
      </c>
      <c r="C348" t="s">
        <v>3502</v>
      </c>
      <c r="D348" t="s">
        <v>3503</v>
      </c>
      <c r="E348" t="s">
        <v>3504</v>
      </c>
      <c r="F348" t="s">
        <v>2324</v>
      </c>
      <c r="G348" t="s">
        <v>1940</v>
      </c>
      <c r="H348" t="s">
        <v>6433</v>
      </c>
      <c r="I348" t="s">
        <v>1941</v>
      </c>
    </row>
    <row r="349" spans="1:9" x14ac:dyDescent="0.25">
      <c r="A349" t="s">
        <v>715</v>
      </c>
      <c r="B349" t="s">
        <v>3505</v>
      </c>
      <c r="C349" t="s">
        <v>3506</v>
      </c>
      <c r="D349" t="s">
        <v>3507</v>
      </c>
      <c r="E349" t="s">
        <v>3508</v>
      </c>
      <c r="F349" t="s">
        <v>3509</v>
      </c>
      <c r="G349" t="s">
        <v>1940</v>
      </c>
      <c r="H349" t="s">
        <v>6434</v>
      </c>
      <c r="I349" t="s">
        <v>1950</v>
      </c>
    </row>
    <row r="350" spans="1:9" x14ac:dyDescent="0.25">
      <c r="A350" t="s">
        <v>717</v>
      </c>
      <c r="B350" t="s">
        <v>3510</v>
      </c>
      <c r="C350" t="s">
        <v>3511</v>
      </c>
      <c r="D350" t="s">
        <v>3512</v>
      </c>
      <c r="E350" t="s">
        <v>3513</v>
      </c>
      <c r="F350" t="s">
        <v>3514</v>
      </c>
      <c r="G350" t="s">
        <v>1940</v>
      </c>
      <c r="H350" t="s">
        <v>6435</v>
      </c>
      <c r="I350" t="s">
        <v>1950</v>
      </c>
    </row>
    <row r="351" spans="1:9" x14ac:dyDescent="0.25">
      <c r="A351" t="s">
        <v>719</v>
      </c>
      <c r="B351" t="s">
        <v>3515</v>
      </c>
      <c r="C351" t="s">
        <v>3516</v>
      </c>
      <c r="D351" t="s">
        <v>3517</v>
      </c>
      <c r="E351" t="s">
        <v>3518</v>
      </c>
      <c r="F351" t="s">
        <v>1985</v>
      </c>
      <c r="G351" t="s">
        <v>1940</v>
      </c>
      <c r="H351" t="s">
        <v>6202</v>
      </c>
      <c r="I351" t="s">
        <v>1950</v>
      </c>
    </row>
    <row r="352" spans="1:9" x14ac:dyDescent="0.25">
      <c r="A352" t="s">
        <v>721</v>
      </c>
      <c r="B352" t="s">
        <v>3519</v>
      </c>
      <c r="C352" t="s">
        <v>3520</v>
      </c>
      <c r="D352" t="s">
        <v>3521</v>
      </c>
      <c r="E352" t="s">
        <v>3522</v>
      </c>
      <c r="F352" t="s">
        <v>3523</v>
      </c>
      <c r="G352" t="s">
        <v>1940</v>
      </c>
      <c r="H352" t="s">
        <v>6436</v>
      </c>
      <c r="I352" t="s">
        <v>1950</v>
      </c>
    </row>
    <row r="353" spans="1:9" x14ac:dyDescent="0.25">
      <c r="A353" t="s">
        <v>723</v>
      </c>
      <c r="B353" t="s">
        <v>3524</v>
      </c>
      <c r="C353" t="s">
        <v>3525</v>
      </c>
      <c r="D353" t="s">
        <v>3526</v>
      </c>
      <c r="E353" t="s">
        <v>3527</v>
      </c>
      <c r="F353" t="s">
        <v>3528</v>
      </c>
      <c r="G353" t="s">
        <v>1940</v>
      </c>
      <c r="H353" t="s">
        <v>6437</v>
      </c>
      <c r="I353" t="s">
        <v>1950</v>
      </c>
    </row>
    <row r="354" spans="1:9" x14ac:dyDescent="0.25">
      <c r="A354" t="s">
        <v>3529</v>
      </c>
      <c r="B354" t="s">
        <v>3530</v>
      </c>
      <c r="C354" t="s">
        <v>3531</v>
      </c>
      <c r="D354" t="s">
        <v>3532</v>
      </c>
      <c r="E354" t="s">
        <v>3533</v>
      </c>
      <c r="F354" t="s">
        <v>2176</v>
      </c>
      <c r="G354" t="s">
        <v>1940</v>
      </c>
      <c r="H354" t="s">
        <v>6232</v>
      </c>
      <c r="I354" t="s">
        <v>1950</v>
      </c>
    </row>
    <row r="355" spans="1:9" x14ac:dyDescent="0.25">
      <c r="A355" t="s">
        <v>726</v>
      </c>
      <c r="B355" t="s">
        <v>3534</v>
      </c>
      <c r="C355" t="s">
        <v>6198</v>
      </c>
      <c r="D355" t="s">
        <v>3535</v>
      </c>
      <c r="E355" t="s">
        <v>3536</v>
      </c>
      <c r="F355" t="s">
        <v>2743</v>
      </c>
      <c r="G355" t="s">
        <v>1940</v>
      </c>
      <c r="H355" t="s">
        <v>6438</v>
      </c>
      <c r="I355" t="s">
        <v>1941</v>
      </c>
    </row>
    <row r="356" spans="1:9" x14ac:dyDescent="0.25">
      <c r="A356" t="s">
        <v>728</v>
      </c>
      <c r="B356" t="s">
        <v>3537</v>
      </c>
      <c r="C356" t="s">
        <v>3538</v>
      </c>
      <c r="D356" t="s">
        <v>6198</v>
      </c>
      <c r="E356" t="s">
        <v>3539</v>
      </c>
      <c r="F356" t="s">
        <v>3540</v>
      </c>
      <c r="G356" t="s">
        <v>1940</v>
      </c>
      <c r="H356" t="s">
        <v>6439</v>
      </c>
      <c r="I356" t="s">
        <v>1950</v>
      </c>
    </row>
    <row r="357" spans="1:9" x14ac:dyDescent="0.25">
      <c r="A357" t="s">
        <v>730</v>
      </c>
      <c r="B357" t="s">
        <v>3541</v>
      </c>
      <c r="C357" t="s">
        <v>3542</v>
      </c>
      <c r="D357" t="s">
        <v>3543</v>
      </c>
      <c r="E357" t="s">
        <v>3544</v>
      </c>
      <c r="F357" t="s">
        <v>2693</v>
      </c>
      <c r="G357" t="s">
        <v>1940</v>
      </c>
      <c r="H357" t="s">
        <v>6314</v>
      </c>
      <c r="I357" t="s">
        <v>1941</v>
      </c>
    </row>
    <row r="358" spans="1:9" x14ac:dyDescent="0.25">
      <c r="A358" t="s">
        <v>732</v>
      </c>
      <c r="B358" t="s">
        <v>3545</v>
      </c>
      <c r="C358" t="s">
        <v>3546</v>
      </c>
      <c r="D358" t="s">
        <v>3547</v>
      </c>
      <c r="E358" t="s">
        <v>3548</v>
      </c>
      <c r="F358" t="s">
        <v>2998</v>
      </c>
      <c r="G358" t="s">
        <v>1940</v>
      </c>
      <c r="H358" t="s">
        <v>6440</v>
      </c>
      <c r="I358" t="s">
        <v>1941</v>
      </c>
    </row>
    <row r="359" spans="1:9" x14ac:dyDescent="0.25">
      <c r="A359" t="s">
        <v>734</v>
      </c>
      <c r="B359" t="s">
        <v>3549</v>
      </c>
      <c r="C359" t="s">
        <v>6198</v>
      </c>
      <c r="D359" t="s">
        <v>3550</v>
      </c>
      <c r="E359" t="s">
        <v>3551</v>
      </c>
      <c r="F359" t="s">
        <v>3552</v>
      </c>
      <c r="G359" t="s">
        <v>1940</v>
      </c>
      <c r="H359" t="s">
        <v>6441</v>
      </c>
      <c r="I359" t="s">
        <v>1950</v>
      </c>
    </row>
    <row r="360" spans="1:9" x14ac:dyDescent="0.25">
      <c r="A360" t="s">
        <v>736</v>
      </c>
      <c r="B360" t="s">
        <v>3553</v>
      </c>
      <c r="C360" t="s">
        <v>3554</v>
      </c>
      <c r="D360" t="s">
        <v>3555</v>
      </c>
      <c r="E360" t="s">
        <v>3556</v>
      </c>
      <c r="F360" t="s">
        <v>3557</v>
      </c>
      <c r="G360" t="s">
        <v>1940</v>
      </c>
      <c r="H360" t="s">
        <v>6442</v>
      </c>
      <c r="I360" t="s">
        <v>1950</v>
      </c>
    </row>
    <row r="361" spans="1:9" x14ac:dyDescent="0.25">
      <c r="A361" t="s">
        <v>738</v>
      </c>
      <c r="B361" t="s">
        <v>3558</v>
      </c>
      <c r="C361" t="s">
        <v>3559</v>
      </c>
      <c r="D361" t="s">
        <v>3560</v>
      </c>
      <c r="E361" t="s">
        <v>3561</v>
      </c>
      <c r="F361" t="s">
        <v>3562</v>
      </c>
      <c r="G361" t="s">
        <v>2115</v>
      </c>
      <c r="H361" t="s">
        <v>3563</v>
      </c>
      <c r="I361" t="s">
        <v>1950</v>
      </c>
    </row>
    <row r="362" spans="1:9" x14ac:dyDescent="0.25">
      <c r="A362" t="s">
        <v>740</v>
      </c>
      <c r="B362" t="s">
        <v>3564</v>
      </c>
      <c r="C362" t="s">
        <v>3565</v>
      </c>
      <c r="D362" t="s">
        <v>3566</v>
      </c>
      <c r="E362" t="s">
        <v>3567</v>
      </c>
      <c r="F362" t="s">
        <v>3216</v>
      </c>
      <c r="G362" t="s">
        <v>1940</v>
      </c>
      <c r="H362" t="s">
        <v>6443</v>
      </c>
      <c r="I362" t="s">
        <v>1950</v>
      </c>
    </row>
    <row r="363" spans="1:9" x14ac:dyDescent="0.25">
      <c r="A363" t="s">
        <v>3568</v>
      </c>
      <c r="B363" t="s">
        <v>3569</v>
      </c>
      <c r="C363" t="s">
        <v>3570</v>
      </c>
      <c r="D363" t="s">
        <v>3571</v>
      </c>
      <c r="E363" t="s">
        <v>3572</v>
      </c>
      <c r="F363" t="s">
        <v>2505</v>
      </c>
      <c r="G363" t="s">
        <v>1940</v>
      </c>
      <c r="H363" t="s">
        <v>6286</v>
      </c>
      <c r="I363" t="s">
        <v>1941</v>
      </c>
    </row>
    <row r="364" spans="1:9" x14ac:dyDescent="0.25">
      <c r="A364" t="s">
        <v>742</v>
      </c>
      <c r="B364" t="s">
        <v>3573</v>
      </c>
      <c r="C364" t="s">
        <v>3574</v>
      </c>
      <c r="D364" t="s">
        <v>3575</v>
      </c>
      <c r="E364" t="s">
        <v>3576</v>
      </c>
      <c r="F364" t="s">
        <v>3098</v>
      </c>
      <c r="G364" t="s">
        <v>1940</v>
      </c>
      <c r="H364" t="s">
        <v>6444</v>
      </c>
      <c r="I364" t="s">
        <v>1941</v>
      </c>
    </row>
    <row r="365" spans="1:9" x14ac:dyDescent="0.25">
      <c r="A365" t="s">
        <v>744</v>
      </c>
      <c r="B365" t="s">
        <v>3577</v>
      </c>
      <c r="C365" t="s">
        <v>3578</v>
      </c>
      <c r="D365" t="s">
        <v>6198</v>
      </c>
      <c r="E365" t="s">
        <v>3579</v>
      </c>
      <c r="F365" t="s">
        <v>3580</v>
      </c>
      <c r="G365" t="s">
        <v>1940</v>
      </c>
      <c r="H365" t="s">
        <v>6445</v>
      </c>
      <c r="I365" t="s">
        <v>1950</v>
      </c>
    </row>
    <row r="366" spans="1:9" x14ac:dyDescent="0.25">
      <c r="A366" t="s">
        <v>746</v>
      </c>
      <c r="B366" t="s">
        <v>3581</v>
      </c>
      <c r="C366" t="s">
        <v>3582</v>
      </c>
      <c r="D366" t="s">
        <v>3583</v>
      </c>
      <c r="E366" t="s">
        <v>3584</v>
      </c>
      <c r="F366" t="s">
        <v>2354</v>
      </c>
      <c r="G366" t="s">
        <v>1940</v>
      </c>
      <c r="H366" t="s">
        <v>6269</v>
      </c>
      <c r="I366" t="s">
        <v>1941</v>
      </c>
    </row>
    <row r="367" spans="1:9" x14ac:dyDescent="0.25">
      <c r="A367" t="s">
        <v>748</v>
      </c>
      <c r="B367" t="s">
        <v>3585</v>
      </c>
      <c r="C367" t="s">
        <v>3586</v>
      </c>
      <c r="D367" t="s">
        <v>6198</v>
      </c>
      <c r="E367" t="s">
        <v>3587</v>
      </c>
      <c r="F367" t="s">
        <v>3588</v>
      </c>
      <c r="G367" t="s">
        <v>1940</v>
      </c>
      <c r="H367" t="s">
        <v>6446</v>
      </c>
      <c r="I367" t="s">
        <v>1950</v>
      </c>
    </row>
    <row r="368" spans="1:9" x14ac:dyDescent="0.25">
      <c r="A368" t="s">
        <v>750</v>
      </c>
      <c r="B368" t="s">
        <v>3589</v>
      </c>
      <c r="C368" t="s">
        <v>6198</v>
      </c>
      <c r="D368" t="s">
        <v>3590</v>
      </c>
      <c r="E368" t="s">
        <v>3591</v>
      </c>
      <c r="F368" t="s">
        <v>2529</v>
      </c>
      <c r="G368" t="s">
        <v>1940</v>
      </c>
      <c r="H368" t="s">
        <v>6291</v>
      </c>
      <c r="I368" t="s">
        <v>1950</v>
      </c>
    </row>
    <row r="369" spans="1:9" x14ac:dyDescent="0.25">
      <c r="A369" t="s">
        <v>752</v>
      </c>
      <c r="B369" t="s">
        <v>3592</v>
      </c>
      <c r="C369" t="s">
        <v>6198</v>
      </c>
      <c r="D369" t="s">
        <v>6198</v>
      </c>
      <c r="E369" t="s">
        <v>3593</v>
      </c>
      <c r="F369" t="s">
        <v>2885</v>
      </c>
      <c r="G369" t="s">
        <v>1940</v>
      </c>
      <c r="H369" t="s">
        <v>6341</v>
      </c>
      <c r="I369" t="s">
        <v>1941</v>
      </c>
    </row>
    <row r="370" spans="1:9" x14ac:dyDescent="0.25">
      <c r="A370" t="s">
        <v>754</v>
      </c>
      <c r="B370" t="s">
        <v>3594</v>
      </c>
      <c r="C370" t="s">
        <v>3595</v>
      </c>
      <c r="D370" t="s">
        <v>3596</v>
      </c>
      <c r="E370" t="s">
        <v>3597</v>
      </c>
      <c r="F370" t="s">
        <v>2889</v>
      </c>
      <c r="G370" t="s">
        <v>1940</v>
      </c>
      <c r="H370" t="s">
        <v>6447</v>
      </c>
      <c r="I370" t="s">
        <v>1950</v>
      </c>
    </row>
    <row r="371" spans="1:9" x14ac:dyDescent="0.25">
      <c r="A371" t="s">
        <v>756</v>
      </c>
      <c r="B371" t="s">
        <v>3598</v>
      </c>
      <c r="C371" t="s">
        <v>6198</v>
      </c>
      <c r="D371" t="s">
        <v>6198</v>
      </c>
      <c r="E371" t="s">
        <v>3599</v>
      </c>
      <c r="F371" t="s">
        <v>3369</v>
      </c>
      <c r="G371" t="s">
        <v>1940</v>
      </c>
      <c r="H371" t="s">
        <v>6412</v>
      </c>
      <c r="I371" t="s">
        <v>1941</v>
      </c>
    </row>
    <row r="372" spans="1:9" x14ac:dyDescent="0.25">
      <c r="A372" t="s">
        <v>758</v>
      </c>
      <c r="B372" t="s">
        <v>3600</v>
      </c>
      <c r="C372" t="s">
        <v>3601</v>
      </c>
      <c r="D372" t="s">
        <v>3602</v>
      </c>
      <c r="E372" t="s">
        <v>3603</v>
      </c>
      <c r="F372" t="s">
        <v>2937</v>
      </c>
      <c r="G372" t="s">
        <v>1940</v>
      </c>
      <c r="H372" t="s">
        <v>6448</v>
      </c>
      <c r="I372" t="s">
        <v>1941</v>
      </c>
    </row>
    <row r="373" spans="1:9" x14ac:dyDescent="0.25">
      <c r="A373" t="s">
        <v>760</v>
      </c>
      <c r="B373" t="s">
        <v>3604</v>
      </c>
      <c r="C373" t="s">
        <v>3605</v>
      </c>
      <c r="D373" t="s">
        <v>3606</v>
      </c>
      <c r="E373" t="s">
        <v>3607</v>
      </c>
      <c r="F373" t="s">
        <v>3491</v>
      </c>
      <c r="G373" t="s">
        <v>1940</v>
      </c>
      <c r="H373" t="s">
        <v>6449</v>
      </c>
      <c r="I373" t="s">
        <v>1941</v>
      </c>
    </row>
    <row r="374" spans="1:9" x14ac:dyDescent="0.25">
      <c r="A374" t="s">
        <v>762</v>
      </c>
      <c r="B374" t="s">
        <v>3608</v>
      </c>
      <c r="C374" t="s">
        <v>3609</v>
      </c>
      <c r="D374" t="s">
        <v>3610</v>
      </c>
      <c r="E374" t="s">
        <v>3611</v>
      </c>
      <c r="F374" t="s">
        <v>3612</v>
      </c>
      <c r="G374" t="s">
        <v>1940</v>
      </c>
      <c r="H374" t="s">
        <v>6450</v>
      </c>
      <c r="I374" t="s">
        <v>1950</v>
      </c>
    </row>
    <row r="375" spans="1:9" x14ac:dyDescent="0.25">
      <c r="A375" t="s">
        <v>764</v>
      </c>
      <c r="B375" t="s">
        <v>3613</v>
      </c>
      <c r="C375" t="s">
        <v>6198</v>
      </c>
      <c r="D375" t="s">
        <v>3614</v>
      </c>
      <c r="E375" t="s">
        <v>3615</v>
      </c>
      <c r="F375" t="s">
        <v>3616</v>
      </c>
      <c r="G375" t="s">
        <v>1948</v>
      </c>
      <c r="H375" t="s">
        <v>3617</v>
      </c>
      <c r="I375" t="s">
        <v>1941</v>
      </c>
    </row>
    <row r="376" spans="1:9" x14ac:dyDescent="0.25">
      <c r="A376" t="s">
        <v>766</v>
      </c>
      <c r="B376" t="s">
        <v>3618</v>
      </c>
      <c r="C376" t="s">
        <v>3619</v>
      </c>
      <c r="D376" t="s">
        <v>3620</v>
      </c>
      <c r="E376" t="s">
        <v>3621</v>
      </c>
      <c r="F376" t="s">
        <v>3622</v>
      </c>
      <c r="G376" t="s">
        <v>1940</v>
      </c>
      <c r="H376" t="s">
        <v>6451</v>
      </c>
      <c r="I376" t="s">
        <v>1941</v>
      </c>
    </row>
    <row r="377" spans="1:9" x14ac:dyDescent="0.25">
      <c r="A377" t="s">
        <v>768</v>
      </c>
      <c r="B377" t="s">
        <v>3623</v>
      </c>
      <c r="C377" t="s">
        <v>3624</v>
      </c>
      <c r="D377" t="s">
        <v>3625</v>
      </c>
      <c r="E377" t="s">
        <v>3626</v>
      </c>
      <c r="F377" t="s">
        <v>1975</v>
      </c>
      <c r="G377" t="s">
        <v>1940</v>
      </c>
      <c r="H377" t="s">
        <v>6452</v>
      </c>
      <c r="I377" t="s">
        <v>1941</v>
      </c>
    </row>
    <row r="378" spans="1:9" x14ac:dyDescent="0.25">
      <c r="A378" t="s">
        <v>770</v>
      </c>
      <c r="B378" t="s">
        <v>3627</v>
      </c>
      <c r="C378" t="s">
        <v>3628</v>
      </c>
      <c r="D378" t="s">
        <v>3629</v>
      </c>
      <c r="E378" t="s">
        <v>3630</v>
      </c>
      <c r="F378" t="s">
        <v>2047</v>
      </c>
      <c r="G378" t="s">
        <v>1940</v>
      </c>
      <c r="H378" t="s">
        <v>6212</v>
      </c>
      <c r="I378" t="s">
        <v>1941</v>
      </c>
    </row>
    <row r="379" spans="1:9" x14ac:dyDescent="0.25">
      <c r="A379" t="s">
        <v>772</v>
      </c>
      <c r="B379" t="s">
        <v>3631</v>
      </c>
      <c r="C379" t="s">
        <v>3632</v>
      </c>
      <c r="D379" t="s">
        <v>3633</v>
      </c>
      <c r="E379" t="s">
        <v>3634</v>
      </c>
      <c r="F379" t="s">
        <v>2932</v>
      </c>
      <c r="G379" t="s">
        <v>1948</v>
      </c>
      <c r="H379" t="s">
        <v>2082</v>
      </c>
      <c r="I379" t="s">
        <v>1950</v>
      </c>
    </row>
    <row r="380" spans="1:9" x14ac:dyDescent="0.25">
      <c r="A380" t="s">
        <v>774</v>
      </c>
      <c r="B380" t="s">
        <v>3635</v>
      </c>
      <c r="C380" t="s">
        <v>3636</v>
      </c>
      <c r="D380" t="s">
        <v>3637</v>
      </c>
      <c r="E380" t="s">
        <v>3638</v>
      </c>
      <c r="F380" t="s">
        <v>3639</v>
      </c>
      <c r="G380" t="s">
        <v>1948</v>
      </c>
      <c r="H380" t="s">
        <v>2424</v>
      </c>
      <c r="I380" t="s">
        <v>1941</v>
      </c>
    </row>
    <row r="381" spans="1:9" x14ac:dyDescent="0.25">
      <c r="A381" t="s">
        <v>776</v>
      </c>
      <c r="B381" t="s">
        <v>3640</v>
      </c>
      <c r="C381" t="s">
        <v>3641</v>
      </c>
      <c r="D381" t="s">
        <v>6198</v>
      </c>
      <c r="E381" t="s">
        <v>3642</v>
      </c>
      <c r="F381" t="s">
        <v>3643</v>
      </c>
      <c r="G381" t="s">
        <v>2115</v>
      </c>
      <c r="H381" t="s">
        <v>3644</v>
      </c>
      <c r="I381" t="s">
        <v>1941</v>
      </c>
    </row>
    <row r="382" spans="1:9" x14ac:dyDescent="0.25">
      <c r="A382" t="s">
        <v>3645</v>
      </c>
      <c r="B382" t="s">
        <v>3646</v>
      </c>
      <c r="C382" t="s">
        <v>3647</v>
      </c>
      <c r="D382" t="s">
        <v>3648</v>
      </c>
      <c r="E382" t="s">
        <v>3649</v>
      </c>
      <c r="F382" t="s">
        <v>1961</v>
      </c>
      <c r="G382" t="s">
        <v>1940</v>
      </c>
      <c r="H382" t="s">
        <v>6453</v>
      </c>
      <c r="I382" t="s">
        <v>1950</v>
      </c>
    </row>
    <row r="383" spans="1:9" x14ac:dyDescent="0.25">
      <c r="A383" t="s">
        <v>779</v>
      </c>
      <c r="B383" t="s">
        <v>3650</v>
      </c>
      <c r="C383" t="s">
        <v>3651</v>
      </c>
      <c r="D383" t="s">
        <v>3652</v>
      </c>
      <c r="E383" t="s">
        <v>3653</v>
      </c>
      <c r="F383" t="s">
        <v>1985</v>
      </c>
      <c r="G383" t="s">
        <v>1940</v>
      </c>
      <c r="H383" t="s">
        <v>6454</v>
      </c>
      <c r="I383" t="s">
        <v>1941</v>
      </c>
    </row>
    <row r="384" spans="1:9" x14ac:dyDescent="0.25">
      <c r="A384" t="s">
        <v>781</v>
      </c>
      <c r="B384" t="s">
        <v>3654</v>
      </c>
      <c r="C384" t="s">
        <v>3655</v>
      </c>
      <c r="D384" t="s">
        <v>3656</v>
      </c>
      <c r="E384" t="s">
        <v>3657</v>
      </c>
      <c r="F384" t="s">
        <v>3315</v>
      </c>
      <c r="G384" t="s">
        <v>1940</v>
      </c>
      <c r="H384" t="s">
        <v>6455</v>
      </c>
      <c r="I384" t="s">
        <v>1950</v>
      </c>
    </row>
    <row r="385" spans="1:9" x14ac:dyDescent="0.25">
      <c r="A385" t="s">
        <v>783</v>
      </c>
      <c r="B385" t="s">
        <v>3658</v>
      </c>
      <c r="C385" t="s">
        <v>6198</v>
      </c>
      <c r="D385" t="s">
        <v>3659</v>
      </c>
      <c r="E385" t="s">
        <v>3660</v>
      </c>
      <c r="F385" t="s">
        <v>3661</v>
      </c>
      <c r="G385" t="s">
        <v>1940</v>
      </c>
      <c r="H385" t="s">
        <v>6456</v>
      </c>
      <c r="I385" t="s">
        <v>1941</v>
      </c>
    </row>
    <row r="386" spans="1:9" x14ac:dyDescent="0.25">
      <c r="A386" t="s">
        <v>785</v>
      </c>
      <c r="B386" t="s">
        <v>3662</v>
      </c>
      <c r="C386" t="s">
        <v>6198</v>
      </c>
      <c r="D386" t="s">
        <v>3663</v>
      </c>
      <c r="E386" t="s">
        <v>3664</v>
      </c>
      <c r="F386" t="s">
        <v>2324</v>
      </c>
      <c r="G386" t="s">
        <v>1940</v>
      </c>
      <c r="H386" t="s">
        <v>6457</v>
      </c>
      <c r="I386" t="s">
        <v>1950</v>
      </c>
    </row>
    <row r="387" spans="1:9" x14ac:dyDescent="0.25">
      <c r="A387" t="s">
        <v>787</v>
      </c>
      <c r="B387" t="s">
        <v>3665</v>
      </c>
      <c r="C387" t="s">
        <v>3666</v>
      </c>
      <c r="D387" t="s">
        <v>3667</v>
      </c>
      <c r="E387" t="s">
        <v>3668</v>
      </c>
      <c r="F387" t="s">
        <v>2374</v>
      </c>
      <c r="G387" t="s">
        <v>1940</v>
      </c>
      <c r="H387" t="s">
        <v>6458</v>
      </c>
      <c r="I387" t="s">
        <v>1941</v>
      </c>
    </row>
    <row r="388" spans="1:9" x14ac:dyDescent="0.25">
      <c r="A388" t="s">
        <v>789</v>
      </c>
      <c r="B388" t="s">
        <v>3669</v>
      </c>
      <c r="C388" t="s">
        <v>6198</v>
      </c>
      <c r="D388" t="s">
        <v>3670</v>
      </c>
      <c r="E388" t="s">
        <v>3671</v>
      </c>
      <c r="F388" t="s">
        <v>1961</v>
      </c>
      <c r="G388" t="s">
        <v>1940</v>
      </c>
      <c r="H388" t="s">
        <v>6459</v>
      </c>
      <c r="I388" t="s">
        <v>1941</v>
      </c>
    </row>
    <row r="389" spans="1:9" x14ac:dyDescent="0.25">
      <c r="A389" t="s">
        <v>791</v>
      </c>
      <c r="B389" t="s">
        <v>3672</v>
      </c>
      <c r="C389" t="s">
        <v>3673</v>
      </c>
      <c r="D389" t="s">
        <v>3674</v>
      </c>
      <c r="E389" t="s">
        <v>3675</v>
      </c>
      <c r="F389" t="s">
        <v>3676</v>
      </c>
      <c r="G389" t="s">
        <v>1940</v>
      </c>
      <c r="H389" t="s">
        <v>6460</v>
      </c>
      <c r="I389" t="s">
        <v>1941</v>
      </c>
    </row>
    <row r="390" spans="1:9" x14ac:dyDescent="0.25">
      <c r="A390" t="s">
        <v>793</v>
      </c>
      <c r="B390" t="s">
        <v>3677</v>
      </c>
      <c r="C390" t="s">
        <v>3678</v>
      </c>
      <c r="D390" t="s">
        <v>3679</v>
      </c>
      <c r="E390" t="s">
        <v>3680</v>
      </c>
      <c r="F390" t="s">
        <v>3681</v>
      </c>
      <c r="G390" t="s">
        <v>1940</v>
      </c>
      <c r="H390" t="s">
        <v>6461</v>
      </c>
      <c r="I390" t="s">
        <v>1941</v>
      </c>
    </row>
    <row r="391" spans="1:9" x14ac:dyDescent="0.25">
      <c r="A391" t="s">
        <v>795</v>
      </c>
      <c r="B391" t="s">
        <v>3682</v>
      </c>
      <c r="C391" t="s">
        <v>3683</v>
      </c>
      <c r="D391" t="s">
        <v>3684</v>
      </c>
      <c r="E391" t="s">
        <v>3685</v>
      </c>
      <c r="F391" t="s">
        <v>3686</v>
      </c>
      <c r="G391" t="s">
        <v>1940</v>
      </c>
      <c r="H391" t="s">
        <v>6462</v>
      </c>
      <c r="I391" t="s">
        <v>1941</v>
      </c>
    </row>
    <row r="392" spans="1:9" x14ac:dyDescent="0.25">
      <c r="A392" t="s">
        <v>797</v>
      </c>
      <c r="B392" t="s">
        <v>3687</v>
      </c>
      <c r="C392" t="s">
        <v>3688</v>
      </c>
      <c r="D392" t="s">
        <v>6198</v>
      </c>
      <c r="E392" t="s">
        <v>3689</v>
      </c>
      <c r="F392" t="s">
        <v>2232</v>
      </c>
      <c r="G392" t="s">
        <v>1940</v>
      </c>
      <c r="H392" t="s">
        <v>6242</v>
      </c>
      <c r="I392" t="s">
        <v>1941</v>
      </c>
    </row>
    <row r="393" spans="1:9" x14ac:dyDescent="0.25">
      <c r="A393" t="s">
        <v>799</v>
      </c>
      <c r="B393" t="s">
        <v>3690</v>
      </c>
      <c r="C393" t="s">
        <v>3691</v>
      </c>
      <c r="D393" t="s">
        <v>6198</v>
      </c>
      <c r="E393" t="s">
        <v>3692</v>
      </c>
      <c r="F393" t="s">
        <v>2136</v>
      </c>
      <c r="G393" t="s">
        <v>1940</v>
      </c>
      <c r="H393" t="s">
        <v>6223</v>
      </c>
      <c r="I393" t="s">
        <v>1950</v>
      </c>
    </row>
    <row r="394" spans="1:9" x14ac:dyDescent="0.25">
      <c r="A394" t="s">
        <v>801</v>
      </c>
      <c r="B394" t="s">
        <v>3693</v>
      </c>
      <c r="C394" t="s">
        <v>3694</v>
      </c>
      <c r="D394" t="s">
        <v>3695</v>
      </c>
      <c r="E394" t="s">
        <v>3696</v>
      </c>
      <c r="F394" t="s">
        <v>2571</v>
      </c>
      <c r="G394" t="s">
        <v>1940</v>
      </c>
      <c r="H394" t="s">
        <v>6297</v>
      </c>
      <c r="I394" t="s">
        <v>1950</v>
      </c>
    </row>
    <row r="395" spans="1:9" x14ac:dyDescent="0.25">
      <c r="A395" t="s">
        <v>3697</v>
      </c>
      <c r="B395" t="s">
        <v>3698</v>
      </c>
      <c r="C395" t="s">
        <v>3699</v>
      </c>
      <c r="D395" t="s">
        <v>3700</v>
      </c>
      <c r="E395" t="s">
        <v>3701</v>
      </c>
      <c r="F395" t="s">
        <v>3702</v>
      </c>
      <c r="G395" t="s">
        <v>1940</v>
      </c>
      <c r="H395" t="s">
        <v>6463</v>
      </c>
      <c r="I395" t="s">
        <v>1941</v>
      </c>
    </row>
    <row r="396" spans="1:9" x14ac:dyDescent="0.25">
      <c r="A396" t="s">
        <v>803</v>
      </c>
      <c r="B396" t="s">
        <v>3703</v>
      </c>
      <c r="C396" t="s">
        <v>3704</v>
      </c>
      <c r="D396" t="s">
        <v>3705</v>
      </c>
      <c r="E396" t="s">
        <v>3706</v>
      </c>
      <c r="F396" t="s">
        <v>2136</v>
      </c>
      <c r="G396" t="s">
        <v>1940</v>
      </c>
      <c r="H396" t="s">
        <v>6223</v>
      </c>
      <c r="I396" t="s">
        <v>1950</v>
      </c>
    </row>
    <row r="397" spans="1:9" x14ac:dyDescent="0.25">
      <c r="A397" t="s">
        <v>805</v>
      </c>
      <c r="B397" t="s">
        <v>3707</v>
      </c>
      <c r="C397" t="s">
        <v>3708</v>
      </c>
      <c r="D397" t="s">
        <v>6198</v>
      </c>
      <c r="E397" t="s">
        <v>3709</v>
      </c>
      <c r="F397" t="s">
        <v>2185</v>
      </c>
      <c r="G397" t="s">
        <v>1940</v>
      </c>
      <c r="H397" t="s">
        <v>6464</v>
      </c>
      <c r="I397" t="s">
        <v>1941</v>
      </c>
    </row>
    <row r="398" spans="1:9" x14ac:dyDescent="0.25">
      <c r="A398" t="s">
        <v>807</v>
      </c>
      <c r="B398" t="s">
        <v>3710</v>
      </c>
      <c r="C398" t="s">
        <v>3711</v>
      </c>
      <c r="D398" t="s">
        <v>3712</v>
      </c>
      <c r="E398" t="s">
        <v>3713</v>
      </c>
      <c r="F398" t="s">
        <v>2176</v>
      </c>
      <c r="G398" t="s">
        <v>1940</v>
      </c>
      <c r="H398" t="s">
        <v>6232</v>
      </c>
      <c r="I398" t="s">
        <v>1950</v>
      </c>
    </row>
    <row r="399" spans="1:9" x14ac:dyDescent="0.25">
      <c r="A399" t="s">
        <v>809</v>
      </c>
      <c r="B399" t="s">
        <v>3714</v>
      </c>
      <c r="C399" t="s">
        <v>3715</v>
      </c>
      <c r="D399" t="s">
        <v>3716</v>
      </c>
      <c r="E399" t="s">
        <v>3717</v>
      </c>
      <c r="F399" t="s">
        <v>2162</v>
      </c>
      <c r="G399" t="s">
        <v>1940</v>
      </c>
      <c r="H399" t="s">
        <v>6465</v>
      </c>
      <c r="I399" t="s">
        <v>1941</v>
      </c>
    </row>
    <row r="400" spans="1:9" x14ac:dyDescent="0.25">
      <c r="A400" t="s">
        <v>811</v>
      </c>
      <c r="B400" t="s">
        <v>3718</v>
      </c>
      <c r="C400" t="s">
        <v>3719</v>
      </c>
      <c r="D400" t="s">
        <v>3720</v>
      </c>
      <c r="E400" t="s">
        <v>3721</v>
      </c>
      <c r="F400" t="s">
        <v>2057</v>
      </c>
      <c r="G400" t="s">
        <v>1940</v>
      </c>
      <c r="H400" t="s">
        <v>6466</v>
      </c>
      <c r="I400" t="s">
        <v>1941</v>
      </c>
    </row>
    <row r="401" spans="1:9" x14ac:dyDescent="0.25">
      <c r="A401" t="s">
        <v>813</v>
      </c>
      <c r="B401" t="s">
        <v>3722</v>
      </c>
      <c r="C401" t="s">
        <v>3723</v>
      </c>
      <c r="D401" t="s">
        <v>3724</v>
      </c>
      <c r="E401" t="s">
        <v>3725</v>
      </c>
      <c r="F401" t="s">
        <v>3726</v>
      </c>
      <c r="G401" t="s">
        <v>2115</v>
      </c>
      <c r="H401" t="s">
        <v>3727</v>
      </c>
      <c r="I401" t="s">
        <v>1950</v>
      </c>
    </row>
    <row r="402" spans="1:9" x14ac:dyDescent="0.25">
      <c r="A402" t="s">
        <v>815</v>
      </c>
      <c r="B402" t="s">
        <v>3728</v>
      </c>
      <c r="C402" t="s">
        <v>3729</v>
      </c>
      <c r="D402" t="s">
        <v>3730</v>
      </c>
      <c r="E402" t="s">
        <v>3731</v>
      </c>
      <c r="F402" t="s">
        <v>2185</v>
      </c>
      <c r="G402" t="s">
        <v>1940</v>
      </c>
      <c r="H402" t="s">
        <v>6467</v>
      </c>
      <c r="I402" t="s">
        <v>1950</v>
      </c>
    </row>
    <row r="403" spans="1:9" x14ac:dyDescent="0.25">
      <c r="A403" t="s">
        <v>817</v>
      </c>
      <c r="B403" t="s">
        <v>3732</v>
      </c>
      <c r="C403" t="s">
        <v>3733</v>
      </c>
      <c r="D403" t="s">
        <v>3734</v>
      </c>
      <c r="E403" t="s">
        <v>3735</v>
      </c>
      <c r="F403" t="s">
        <v>3411</v>
      </c>
      <c r="G403" t="s">
        <v>1940</v>
      </c>
      <c r="H403" t="s">
        <v>6416</v>
      </c>
      <c r="I403" t="s">
        <v>1941</v>
      </c>
    </row>
    <row r="404" spans="1:9" x14ac:dyDescent="0.25">
      <c r="A404" t="s">
        <v>819</v>
      </c>
      <c r="B404" t="s">
        <v>3736</v>
      </c>
      <c r="C404" t="s">
        <v>3737</v>
      </c>
      <c r="D404" t="s">
        <v>3738</v>
      </c>
      <c r="E404" t="s">
        <v>3739</v>
      </c>
      <c r="F404" t="s">
        <v>2121</v>
      </c>
      <c r="G404" t="s">
        <v>1940</v>
      </c>
      <c r="H404" t="s">
        <v>6468</v>
      </c>
      <c r="I404" t="s">
        <v>1941</v>
      </c>
    </row>
    <row r="405" spans="1:9" x14ac:dyDescent="0.25">
      <c r="A405" t="s">
        <v>821</v>
      </c>
      <c r="B405" t="s">
        <v>3740</v>
      </c>
      <c r="C405" t="s">
        <v>3741</v>
      </c>
      <c r="D405" t="s">
        <v>3742</v>
      </c>
      <c r="E405" t="s">
        <v>3743</v>
      </c>
      <c r="F405" t="s">
        <v>2324</v>
      </c>
      <c r="G405" t="s">
        <v>1940</v>
      </c>
      <c r="H405" t="s">
        <v>6433</v>
      </c>
      <c r="I405" t="s">
        <v>1950</v>
      </c>
    </row>
    <row r="406" spans="1:9" x14ac:dyDescent="0.25">
      <c r="A406" t="s">
        <v>823</v>
      </c>
      <c r="B406" t="s">
        <v>3744</v>
      </c>
      <c r="C406" t="s">
        <v>3745</v>
      </c>
      <c r="D406" t="s">
        <v>3746</v>
      </c>
      <c r="E406" t="s">
        <v>3747</v>
      </c>
      <c r="F406" t="s">
        <v>3748</v>
      </c>
      <c r="G406" t="s">
        <v>1948</v>
      </c>
      <c r="H406" t="s">
        <v>3749</v>
      </c>
      <c r="I406" t="s">
        <v>1950</v>
      </c>
    </row>
    <row r="407" spans="1:9" x14ac:dyDescent="0.25">
      <c r="A407" t="s">
        <v>825</v>
      </c>
      <c r="B407" t="s">
        <v>3750</v>
      </c>
      <c r="C407" t="s">
        <v>3751</v>
      </c>
      <c r="D407" t="s">
        <v>3752</v>
      </c>
      <c r="E407" t="s">
        <v>3753</v>
      </c>
      <c r="F407" t="s">
        <v>3754</v>
      </c>
      <c r="G407" t="s">
        <v>1940</v>
      </c>
      <c r="H407" t="s">
        <v>6469</v>
      </c>
      <c r="I407" t="s">
        <v>1941</v>
      </c>
    </row>
    <row r="408" spans="1:9" x14ac:dyDescent="0.25">
      <c r="A408" t="s">
        <v>827</v>
      </c>
      <c r="B408" t="s">
        <v>3755</v>
      </c>
      <c r="C408" t="s">
        <v>3756</v>
      </c>
      <c r="D408" t="s">
        <v>3757</v>
      </c>
      <c r="E408" t="s">
        <v>3758</v>
      </c>
      <c r="F408" t="s">
        <v>2126</v>
      </c>
      <c r="G408" t="s">
        <v>1940</v>
      </c>
      <c r="H408" t="s">
        <v>6470</v>
      </c>
      <c r="I408" t="s">
        <v>1941</v>
      </c>
    </row>
    <row r="409" spans="1:9" x14ac:dyDescent="0.25">
      <c r="A409" t="s">
        <v>829</v>
      </c>
      <c r="B409" t="s">
        <v>3759</v>
      </c>
      <c r="C409" t="s">
        <v>6198</v>
      </c>
      <c r="D409" t="s">
        <v>3760</v>
      </c>
      <c r="E409" t="s">
        <v>3761</v>
      </c>
      <c r="F409" t="s">
        <v>3762</v>
      </c>
      <c r="G409" t="s">
        <v>1948</v>
      </c>
      <c r="H409" t="s">
        <v>3763</v>
      </c>
      <c r="I409" t="s">
        <v>1950</v>
      </c>
    </row>
    <row r="410" spans="1:9" x14ac:dyDescent="0.25">
      <c r="A410" t="s">
        <v>831</v>
      </c>
      <c r="B410" t="s">
        <v>3764</v>
      </c>
      <c r="C410" t="s">
        <v>3765</v>
      </c>
      <c r="D410" t="s">
        <v>3766</v>
      </c>
      <c r="E410" t="s">
        <v>3767</v>
      </c>
      <c r="F410" t="s">
        <v>3768</v>
      </c>
      <c r="G410" t="s">
        <v>1940</v>
      </c>
      <c r="H410" t="s">
        <v>6471</v>
      </c>
      <c r="I410" t="s">
        <v>1941</v>
      </c>
    </row>
    <row r="411" spans="1:9" x14ac:dyDescent="0.25">
      <c r="A411" t="s">
        <v>833</v>
      </c>
      <c r="B411" t="s">
        <v>3769</v>
      </c>
      <c r="C411" t="s">
        <v>6198</v>
      </c>
      <c r="D411" t="s">
        <v>3770</v>
      </c>
      <c r="E411" t="s">
        <v>3771</v>
      </c>
      <c r="F411" t="s">
        <v>3772</v>
      </c>
      <c r="G411" t="s">
        <v>1948</v>
      </c>
      <c r="H411" t="s">
        <v>3773</v>
      </c>
      <c r="I411" t="s">
        <v>1941</v>
      </c>
    </row>
    <row r="412" spans="1:9" x14ac:dyDescent="0.25">
      <c r="A412" t="s">
        <v>835</v>
      </c>
      <c r="B412" t="s">
        <v>3774</v>
      </c>
      <c r="C412" t="s">
        <v>6198</v>
      </c>
      <c r="D412" t="s">
        <v>3775</v>
      </c>
      <c r="E412" t="s">
        <v>3776</v>
      </c>
      <c r="F412" t="s">
        <v>3089</v>
      </c>
      <c r="G412" t="s">
        <v>1940</v>
      </c>
      <c r="H412" t="s">
        <v>6417</v>
      </c>
      <c r="I412" t="s">
        <v>1950</v>
      </c>
    </row>
    <row r="413" spans="1:9" x14ac:dyDescent="0.25">
      <c r="A413" t="s">
        <v>837</v>
      </c>
      <c r="B413" t="s">
        <v>3777</v>
      </c>
      <c r="C413" t="s">
        <v>6198</v>
      </c>
      <c r="D413" t="s">
        <v>3778</v>
      </c>
      <c r="E413" t="s">
        <v>3779</v>
      </c>
      <c r="F413" t="s">
        <v>3780</v>
      </c>
      <c r="G413" t="s">
        <v>1940</v>
      </c>
      <c r="H413" t="s">
        <v>6472</v>
      </c>
      <c r="I413" t="s">
        <v>1941</v>
      </c>
    </row>
    <row r="414" spans="1:9" x14ac:dyDescent="0.25">
      <c r="A414" t="s">
        <v>839</v>
      </c>
      <c r="B414" t="s">
        <v>3781</v>
      </c>
      <c r="C414" t="s">
        <v>6198</v>
      </c>
      <c r="D414" t="s">
        <v>3782</v>
      </c>
      <c r="E414" t="s">
        <v>3783</v>
      </c>
      <c r="F414" t="s">
        <v>3784</v>
      </c>
      <c r="G414" t="s">
        <v>1940</v>
      </c>
      <c r="H414" t="s">
        <v>6473</v>
      </c>
      <c r="I414" t="s">
        <v>1941</v>
      </c>
    </row>
    <row r="415" spans="1:9" x14ac:dyDescent="0.25">
      <c r="A415" t="s">
        <v>841</v>
      </c>
      <c r="B415" t="s">
        <v>3785</v>
      </c>
      <c r="C415" t="s">
        <v>3786</v>
      </c>
      <c r="D415" t="s">
        <v>3787</v>
      </c>
      <c r="E415" t="s">
        <v>3788</v>
      </c>
      <c r="F415" t="s">
        <v>3789</v>
      </c>
      <c r="G415" t="s">
        <v>1940</v>
      </c>
      <c r="H415" t="s">
        <v>6474</v>
      </c>
      <c r="I415" t="s">
        <v>1941</v>
      </c>
    </row>
    <row r="416" spans="1:9" x14ac:dyDescent="0.25">
      <c r="A416" t="s">
        <v>843</v>
      </c>
      <c r="B416" t="s">
        <v>3790</v>
      </c>
      <c r="C416" t="s">
        <v>6198</v>
      </c>
      <c r="D416" t="s">
        <v>3791</v>
      </c>
      <c r="E416" t="s">
        <v>3792</v>
      </c>
      <c r="F416" t="s">
        <v>3514</v>
      </c>
      <c r="G416" t="s">
        <v>1940</v>
      </c>
      <c r="H416" t="s">
        <v>6435</v>
      </c>
      <c r="I416" t="s">
        <v>1941</v>
      </c>
    </row>
    <row r="417" spans="1:9" x14ac:dyDescent="0.25">
      <c r="A417" t="s">
        <v>845</v>
      </c>
      <c r="B417" t="s">
        <v>3793</v>
      </c>
      <c r="C417" t="s">
        <v>3794</v>
      </c>
      <c r="D417" t="s">
        <v>6198</v>
      </c>
      <c r="E417" t="s">
        <v>3795</v>
      </c>
      <c r="F417" t="s">
        <v>3780</v>
      </c>
      <c r="G417" t="s">
        <v>1940</v>
      </c>
      <c r="H417" t="s">
        <v>6475</v>
      </c>
      <c r="I417" t="s">
        <v>1950</v>
      </c>
    </row>
    <row r="418" spans="1:9" x14ac:dyDescent="0.25">
      <c r="A418" t="s">
        <v>847</v>
      </c>
      <c r="B418" t="s">
        <v>3796</v>
      </c>
      <c r="C418" t="s">
        <v>6198</v>
      </c>
      <c r="D418" t="s">
        <v>3797</v>
      </c>
      <c r="E418" t="s">
        <v>3798</v>
      </c>
      <c r="F418" t="s">
        <v>1975</v>
      </c>
      <c r="G418" t="s">
        <v>1940</v>
      </c>
      <c r="H418" t="s">
        <v>6452</v>
      </c>
      <c r="I418" t="s">
        <v>1941</v>
      </c>
    </row>
    <row r="419" spans="1:9" x14ac:dyDescent="0.25">
      <c r="A419" t="s">
        <v>849</v>
      </c>
      <c r="B419" t="s">
        <v>3799</v>
      </c>
      <c r="C419" t="s">
        <v>6198</v>
      </c>
      <c r="D419" t="s">
        <v>3800</v>
      </c>
      <c r="E419" t="s">
        <v>3801</v>
      </c>
      <c r="F419" t="s">
        <v>3098</v>
      </c>
      <c r="G419" t="s">
        <v>1940</v>
      </c>
      <c r="H419" t="s">
        <v>6476</v>
      </c>
      <c r="I419" t="s">
        <v>1941</v>
      </c>
    </row>
    <row r="420" spans="1:9" x14ac:dyDescent="0.25">
      <c r="A420" t="s">
        <v>851</v>
      </c>
      <c r="B420" t="s">
        <v>3802</v>
      </c>
      <c r="C420" t="s">
        <v>3803</v>
      </c>
      <c r="D420" t="s">
        <v>6198</v>
      </c>
      <c r="E420" t="s">
        <v>3804</v>
      </c>
      <c r="F420" t="s">
        <v>2998</v>
      </c>
      <c r="G420" t="s">
        <v>1940</v>
      </c>
      <c r="H420" t="s">
        <v>6477</v>
      </c>
      <c r="I420" t="s">
        <v>1941</v>
      </c>
    </row>
    <row r="421" spans="1:9" x14ac:dyDescent="0.25">
      <c r="A421" t="s">
        <v>853</v>
      </c>
      <c r="B421" t="s">
        <v>3805</v>
      </c>
      <c r="C421" t="s">
        <v>3806</v>
      </c>
      <c r="D421" t="s">
        <v>3807</v>
      </c>
      <c r="E421" t="s">
        <v>3808</v>
      </c>
      <c r="F421" t="s">
        <v>3335</v>
      </c>
      <c r="G421" t="s">
        <v>1940</v>
      </c>
      <c r="H421" t="s">
        <v>6407</v>
      </c>
      <c r="I421" t="s">
        <v>1941</v>
      </c>
    </row>
    <row r="422" spans="1:9" x14ac:dyDescent="0.25">
      <c r="A422" t="s">
        <v>3809</v>
      </c>
      <c r="B422" t="s">
        <v>3810</v>
      </c>
      <c r="C422" t="s">
        <v>3811</v>
      </c>
      <c r="D422" t="s">
        <v>3812</v>
      </c>
      <c r="E422" t="s">
        <v>3813</v>
      </c>
      <c r="F422" t="s">
        <v>3661</v>
      </c>
      <c r="G422" t="s">
        <v>1940</v>
      </c>
      <c r="H422" t="s">
        <v>6456</v>
      </c>
      <c r="I422" t="s">
        <v>1950</v>
      </c>
    </row>
    <row r="423" spans="1:9" x14ac:dyDescent="0.25">
      <c r="A423" t="s">
        <v>3814</v>
      </c>
      <c r="B423" t="s">
        <v>3815</v>
      </c>
      <c r="C423" t="s">
        <v>3816</v>
      </c>
      <c r="D423" t="s">
        <v>3817</v>
      </c>
      <c r="E423" t="s">
        <v>3818</v>
      </c>
      <c r="F423" t="s">
        <v>2143</v>
      </c>
      <c r="G423" t="s">
        <v>1940</v>
      </c>
      <c r="H423" t="s">
        <v>6478</v>
      </c>
      <c r="I423" t="s">
        <v>1941</v>
      </c>
    </row>
    <row r="424" spans="1:9" x14ac:dyDescent="0.25">
      <c r="A424" t="s">
        <v>856</v>
      </c>
      <c r="B424" t="s">
        <v>3819</v>
      </c>
      <c r="C424" t="s">
        <v>6198</v>
      </c>
      <c r="D424" t="s">
        <v>3820</v>
      </c>
      <c r="E424" t="s">
        <v>3821</v>
      </c>
      <c r="F424" t="s">
        <v>3822</v>
      </c>
      <c r="G424" t="s">
        <v>1940</v>
      </c>
      <c r="H424" t="s">
        <v>6479</v>
      </c>
      <c r="I424" t="s">
        <v>1950</v>
      </c>
    </row>
    <row r="425" spans="1:9" x14ac:dyDescent="0.25">
      <c r="A425" t="s">
        <v>858</v>
      </c>
      <c r="B425" t="s">
        <v>3823</v>
      </c>
      <c r="C425" t="s">
        <v>6198</v>
      </c>
      <c r="D425" t="s">
        <v>3824</v>
      </c>
      <c r="E425" t="s">
        <v>3825</v>
      </c>
      <c r="F425" t="s">
        <v>2121</v>
      </c>
      <c r="G425" t="s">
        <v>1940</v>
      </c>
      <c r="H425" t="s">
        <v>6468</v>
      </c>
      <c r="I425" t="s">
        <v>1950</v>
      </c>
    </row>
    <row r="426" spans="1:9" x14ac:dyDescent="0.25">
      <c r="A426" t="s">
        <v>860</v>
      </c>
      <c r="B426" t="s">
        <v>3826</v>
      </c>
      <c r="C426" t="s">
        <v>3827</v>
      </c>
      <c r="D426" t="s">
        <v>3828</v>
      </c>
      <c r="E426" t="s">
        <v>3829</v>
      </c>
      <c r="F426" t="s">
        <v>2126</v>
      </c>
      <c r="G426" t="s">
        <v>1940</v>
      </c>
      <c r="H426" t="s">
        <v>6221</v>
      </c>
      <c r="I426" t="s">
        <v>1941</v>
      </c>
    </row>
    <row r="427" spans="1:9" x14ac:dyDescent="0.25">
      <c r="A427" t="s">
        <v>862</v>
      </c>
      <c r="B427" t="s">
        <v>3830</v>
      </c>
      <c r="C427" t="s">
        <v>3831</v>
      </c>
      <c r="D427" t="s">
        <v>3832</v>
      </c>
      <c r="E427" t="s">
        <v>3833</v>
      </c>
      <c r="F427" t="s">
        <v>2500</v>
      </c>
      <c r="G427" t="s">
        <v>1940</v>
      </c>
      <c r="H427" t="s">
        <v>6285</v>
      </c>
      <c r="I427" t="s">
        <v>1950</v>
      </c>
    </row>
    <row r="428" spans="1:9" x14ac:dyDescent="0.25">
      <c r="A428" t="s">
        <v>864</v>
      </c>
      <c r="B428" t="s">
        <v>3834</v>
      </c>
      <c r="C428" t="s">
        <v>3835</v>
      </c>
      <c r="D428" t="s">
        <v>3836</v>
      </c>
      <c r="E428" t="s">
        <v>3837</v>
      </c>
      <c r="F428" t="s">
        <v>3838</v>
      </c>
      <c r="G428" t="s">
        <v>1948</v>
      </c>
      <c r="H428" t="s">
        <v>3839</v>
      </c>
      <c r="I428" t="s">
        <v>1941</v>
      </c>
    </row>
    <row r="429" spans="1:9" x14ac:dyDescent="0.25">
      <c r="A429" t="s">
        <v>866</v>
      </c>
      <c r="B429" t="s">
        <v>3840</v>
      </c>
      <c r="C429" t="s">
        <v>6198</v>
      </c>
      <c r="D429" t="s">
        <v>3841</v>
      </c>
      <c r="E429" t="s">
        <v>3842</v>
      </c>
      <c r="F429" t="s">
        <v>3089</v>
      </c>
      <c r="G429" t="s">
        <v>1940</v>
      </c>
      <c r="H429" t="s">
        <v>6480</v>
      </c>
      <c r="I429" t="s">
        <v>1941</v>
      </c>
    </row>
    <row r="430" spans="1:9" x14ac:dyDescent="0.25">
      <c r="A430" t="s">
        <v>868</v>
      </c>
      <c r="B430" t="s">
        <v>3843</v>
      </c>
      <c r="C430" t="s">
        <v>3844</v>
      </c>
      <c r="D430" t="s">
        <v>3845</v>
      </c>
      <c r="E430" t="s">
        <v>3846</v>
      </c>
      <c r="F430" t="s">
        <v>2839</v>
      </c>
      <c r="G430" t="s">
        <v>1940</v>
      </c>
      <c r="H430" t="s">
        <v>6335</v>
      </c>
      <c r="I430" t="s">
        <v>1950</v>
      </c>
    </row>
    <row r="431" spans="1:9" x14ac:dyDescent="0.25">
      <c r="A431" t="s">
        <v>3847</v>
      </c>
      <c r="B431" t="s">
        <v>3848</v>
      </c>
      <c r="C431" t="s">
        <v>3849</v>
      </c>
      <c r="D431" t="s">
        <v>3850</v>
      </c>
      <c r="E431" t="s">
        <v>3851</v>
      </c>
      <c r="F431" t="s">
        <v>3852</v>
      </c>
      <c r="G431" t="s">
        <v>1940</v>
      </c>
      <c r="H431" t="s">
        <v>6481</v>
      </c>
      <c r="I431" t="s">
        <v>1950</v>
      </c>
    </row>
    <row r="432" spans="1:9" x14ac:dyDescent="0.25">
      <c r="A432" t="s">
        <v>871</v>
      </c>
      <c r="B432" t="s">
        <v>3853</v>
      </c>
      <c r="C432" t="s">
        <v>3854</v>
      </c>
      <c r="D432" t="s">
        <v>3855</v>
      </c>
      <c r="E432" t="s">
        <v>3856</v>
      </c>
      <c r="F432" t="s">
        <v>3857</v>
      </c>
      <c r="G432" t="s">
        <v>1940</v>
      </c>
      <c r="H432" t="s">
        <v>6482</v>
      </c>
      <c r="I432" t="s">
        <v>1941</v>
      </c>
    </row>
    <row r="433" spans="1:9" x14ac:dyDescent="0.25">
      <c r="A433" t="s">
        <v>873</v>
      </c>
      <c r="B433" t="s">
        <v>3858</v>
      </c>
      <c r="C433" t="s">
        <v>3859</v>
      </c>
      <c r="D433" t="s">
        <v>3860</v>
      </c>
      <c r="E433" t="s">
        <v>3861</v>
      </c>
      <c r="F433" t="s">
        <v>3862</v>
      </c>
      <c r="G433" t="s">
        <v>1948</v>
      </c>
      <c r="H433" t="s">
        <v>3863</v>
      </c>
      <c r="I433" t="s">
        <v>1941</v>
      </c>
    </row>
    <row r="434" spans="1:9" x14ac:dyDescent="0.25">
      <c r="A434" t="s">
        <v>875</v>
      </c>
      <c r="B434" t="s">
        <v>3864</v>
      </c>
      <c r="C434" t="s">
        <v>6198</v>
      </c>
      <c r="D434" t="s">
        <v>3865</v>
      </c>
      <c r="E434" t="s">
        <v>3866</v>
      </c>
      <c r="F434" t="s">
        <v>3120</v>
      </c>
      <c r="G434" t="s">
        <v>1940</v>
      </c>
      <c r="H434" t="s">
        <v>6483</v>
      </c>
      <c r="I434" t="s">
        <v>1950</v>
      </c>
    </row>
    <row r="435" spans="1:9" x14ac:dyDescent="0.25">
      <c r="A435" t="s">
        <v>877</v>
      </c>
      <c r="B435" t="s">
        <v>3867</v>
      </c>
      <c r="C435" t="s">
        <v>3868</v>
      </c>
      <c r="D435" t="s">
        <v>3869</v>
      </c>
      <c r="E435" t="s">
        <v>3870</v>
      </c>
      <c r="F435" t="s">
        <v>2998</v>
      </c>
      <c r="G435" t="s">
        <v>1940</v>
      </c>
      <c r="H435" t="s">
        <v>6368</v>
      </c>
      <c r="I435" t="s">
        <v>1941</v>
      </c>
    </row>
    <row r="436" spans="1:9" x14ac:dyDescent="0.25">
      <c r="A436" t="s">
        <v>879</v>
      </c>
      <c r="B436" t="s">
        <v>3871</v>
      </c>
      <c r="C436" t="s">
        <v>6198</v>
      </c>
      <c r="D436" t="s">
        <v>3872</v>
      </c>
      <c r="E436" t="s">
        <v>3873</v>
      </c>
      <c r="F436" t="s">
        <v>2157</v>
      </c>
      <c r="G436" t="s">
        <v>1940</v>
      </c>
      <c r="H436" t="s">
        <v>6484</v>
      </c>
      <c r="I436" t="s">
        <v>1950</v>
      </c>
    </row>
    <row r="437" spans="1:9" x14ac:dyDescent="0.25">
      <c r="A437" t="s">
        <v>881</v>
      </c>
      <c r="B437" t="s">
        <v>3874</v>
      </c>
      <c r="C437" t="s">
        <v>3875</v>
      </c>
      <c r="D437" t="s">
        <v>3876</v>
      </c>
      <c r="E437" t="s">
        <v>3877</v>
      </c>
      <c r="F437" t="s">
        <v>3509</v>
      </c>
      <c r="G437" t="s">
        <v>1940</v>
      </c>
      <c r="H437" t="s">
        <v>6434</v>
      </c>
      <c r="I437" t="s">
        <v>1950</v>
      </c>
    </row>
    <row r="438" spans="1:9" x14ac:dyDescent="0.25">
      <c r="A438" t="s">
        <v>883</v>
      </c>
      <c r="B438" t="s">
        <v>3878</v>
      </c>
      <c r="C438" t="s">
        <v>3879</v>
      </c>
      <c r="D438" t="s">
        <v>3880</v>
      </c>
      <c r="E438" t="s">
        <v>3881</v>
      </c>
      <c r="F438" t="s">
        <v>2549</v>
      </c>
      <c r="G438" t="s">
        <v>1940</v>
      </c>
      <c r="H438" t="s">
        <v>6293</v>
      </c>
      <c r="I438" t="s">
        <v>1941</v>
      </c>
    </row>
    <row r="439" spans="1:9" x14ac:dyDescent="0.25">
      <c r="A439" t="s">
        <v>885</v>
      </c>
      <c r="B439" t="s">
        <v>3882</v>
      </c>
      <c r="C439" t="s">
        <v>6198</v>
      </c>
      <c r="D439" t="s">
        <v>3883</v>
      </c>
      <c r="E439" t="s">
        <v>3884</v>
      </c>
      <c r="F439" t="s">
        <v>2026</v>
      </c>
      <c r="G439" t="s">
        <v>1940</v>
      </c>
      <c r="H439" t="s">
        <v>6485</v>
      </c>
      <c r="I439" t="s">
        <v>1950</v>
      </c>
    </row>
    <row r="440" spans="1:9" x14ac:dyDescent="0.25">
      <c r="A440" t="s">
        <v>3885</v>
      </c>
      <c r="B440" t="s">
        <v>3886</v>
      </c>
      <c r="C440" t="s">
        <v>3887</v>
      </c>
      <c r="D440" t="s">
        <v>3888</v>
      </c>
      <c r="E440" t="s">
        <v>3889</v>
      </c>
      <c r="F440" t="s">
        <v>2361</v>
      </c>
      <c r="G440" t="s">
        <v>1940</v>
      </c>
      <c r="H440" t="s">
        <v>6486</v>
      </c>
      <c r="I440" t="s">
        <v>1950</v>
      </c>
    </row>
    <row r="441" spans="1:9" x14ac:dyDescent="0.25">
      <c r="A441" t="s">
        <v>889</v>
      </c>
      <c r="B441" t="s">
        <v>3890</v>
      </c>
      <c r="C441" t="s">
        <v>3891</v>
      </c>
      <c r="D441" t="s">
        <v>3892</v>
      </c>
      <c r="E441" t="s">
        <v>3893</v>
      </c>
      <c r="F441" t="s">
        <v>2030</v>
      </c>
      <c r="G441" t="s">
        <v>1948</v>
      </c>
      <c r="H441" t="s">
        <v>2031</v>
      </c>
      <c r="I441" t="s">
        <v>1950</v>
      </c>
    </row>
    <row r="442" spans="1:9" x14ac:dyDescent="0.25">
      <c r="A442" t="s">
        <v>891</v>
      </c>
      <c r="B442" t="s">
        <v>3894</v>
      </c>
      <c r="C442" t="s">
        <v>3895</v>
      </c>
      <c r="D442" t="s">
        <v>3896</v>
      </c>
      <c r="E442" t="s">
        <v>3897</v>
      </c>
      <c r="F442" t="s">
        <v>2349</v>
      </c>
      <c r="G442" t="s">
        <v>1940</v>
      </c>
      <c r="H442" t="s">
        <v>6260</v>
      </c>
      <c r="I442" t="s">
        <v>1941</v>
      </c>
    </row>
    <row r="443" spans="1:9" x14ac:dyDescent="0.25">
      <c r="A443" t="s">
        <v>893</v>
      </c>
      <c r="B443" t="s">
        <v>3898</v>
      </c>
      <c r="C443" t="s">
        <v>3899</v>
      </c>
      <c r="D443" t="s">
        <v>3900</v>
      </c>
      <c r="E443" t="s">
        <v>3901</v>
      </c>
      <c r="F443" t="s">
        <v>3192</v>
      </c>
      <c r="G443" t="s">
        <v>1948</v>
      </c>
      <c r="H443" t="s">
        <v>3193</v>
      </c>
      <c r="I443" t="s">
        <v>1941</v>
      </c>
    </row>
    <row r="444" spans="1:9" x14ac:dyDescent="0.25">
      <c r="A444" t="s">
        <v>895</v>
      </c>
      <c r="B444" t="s">
        <v>3902</v>
      </c>
      <c r="C444" t="s">
        <v>3903</v>
      </c>
      <c r="D444" t="s">
        <v>3904</v>
      </c>
      <c r="E444" t="s">
        <v>3905</v>
      </c>
      <c r="F444" t="s">
        <v>3906</v>
      </c>
      <c r="G444" t="s">
        <v>1940</v>
      </c>
      <c r="H444" t="s">
        <v>6487</v>
      </c>
      <c r="I444" t="s">
        <v>1950</v>
      </c>
    </row>
    <row r="445" spans="1:9" x14ac:dyDescent="0.25">
      <c r="A445" t="s">
        <v>897</v>
      </c>
      <c r="B445" t="s">
        <v>3907</v>
      </c>
      <c r="C445" t="s">
        <v>3908</v>
      </c>
      <c r="D445" t="s">
        <v>3909</v>
      </c>
      <c r="E445" t="s">
        <v>3910</v>
      </c>
      <c r="F445" t="s">
        <v>3911</v>
      </c>
      <c r="G445" t="s">
        <v>1948</v>
      </c>
      <c r="H445" t="s">
        <v>3912</v>
      </c>
      <c r="I445" t="s">
        <v>1941</v>
      </c>
    </row>
    <row r="446" spans="1:9" x14ac:dyDescent="0.25">
      <c r="A446" t="s">
        <v>899</v>
      </c>
      <c r="B446" t="s">
        <v>3913</v>
      </c>
      <c r="C446" t="s">
        <v>3914</v>
      </c>
      <c r="D446" t="s">
        <v>3915</v>
      </c>
      <c r="E446" t="s">
        <v>3916</v>
      </c>
      <c r="F446" t="s">
        <v>3917</v>
      </c>
      <c r="G446" t="s">
        <v>1948</v>
      </c>
      <c r="H446" t="s">
        <v>3918</v>
      </c>
      <c r="I446" t="s">
        <v>1950</v>
      </c>
    </row>
    <row r="447" spans="1:9" x14ac:dyDescent="0.25">
      <c r="A447" t="s">
        <v>901</v>
      </c>
      <c r="B447" t="s">
        <v>3919</v>
      </c>
      <c r="C447" t="s">
        <v>3920</v>
      </c>
      <c r="D447" t="s">
        <v>6198</v>
      </c>
      <c r="E447" t="s">
        <v>3921</v>
      </c>
      <c r="F447" t="s">
        <v>3401</v>
      </c>
      <c r="G447" t="s">
        <v>1948</v>
      </c>
      <c r="H447" t="s">
        <v>2082</v>
      </c>
      <c r="I447" t="s">
        <v>1941</v>
      </c>
    </row>
    <row r="448" spans="1:9" x14ac:dyDescent="0.25">
      <c r="A448" t="s">
        <v>903</v>
      </c>
      <c r="B448" t="s">
        <v>3922</v>
      </c>
      <c r="C448" t="s">
        <v>3923</v>
      </c>
      <c r="D448" t="s">
        <v>3924</v>
      </c>
      <c r="E448" t="s">
        <v>3925</v>
      </c>
      <c r="F448" t="s">
        <v>2171</v>
      </c>
      <c r="G448" t="s">
        <v>2115</v>
      </c>
      <c r="H448" t="s">
        <v>3926</v>
      </c>
      <c r="I448" t="s">
        <v>1941</v>
      </c>
    </row>
    <row r="449" spans="1:9" x14ac:dyDescent="0.25">
      <c r="A449" t="s">
        <v>905</v>
      </c>
      <c r="B449" t="s">
        <v>3927</v>
      </c>
      <c r="C449" t="s">
        <v>3928</v>
      </c>
      <c r="D449" t="s">
        <v>6198</v>
      </c>
      <c r="E449" t="s">
        <v>3929</v>
      </c>
      <c r="F449" t="s">
        <v>3098</v>
      </c>
      <c r="G449" t="s">
        <v>1940</v>
      </c>
      <c r="H449" t="s">
        <v>6372</v>
      </c>
      <c r="I449" t="s">
        <v>1950</v>
      </c>
    </row>
    <row r="450" spans="1:9" x14ac:dyDescent="0.25">
      <c r="A450" t="s">
        <v>907</v>
      </c>
      <c r="B450" t="s">
        <v>3930</v>
      </c>
      <c r="C450" t="s">
        <v>3931</v>
      </c>
      <c r="D450" t="s">
        <v>3932</v>
      </c>
      <c r="E450" t="s">
        <v>3933</v>
      </c>
      <c r="F450" t="s">
        <v>3934</v>
      </c>
      <c r="G450" t="s">
        <v>1948</v>
      </c>
      <c r="H450" t="s">
        <v>3935</v>
      </c>
      <c r="I450" t="s">
        <v>1950</v>
      </c>
    </row>
    <row r="451" spans="1:9" x14ac:dyDescent="0.25">
      <c r="A451" t="s">
        <v>909</v>
      </c>
      <c r="B451" t="s">
        <v>3936</v>
      </c>
      <c r="C451" t="s">
        <v>3937</v>
      </c>
      <c r="D451" t="s">
        <v>3938</v>
      </c>
      <c r="E451" t="s">
        <v>3939</v>
      </c>
      <c r="F451" t="s">
        <v>2210</v>
      </c>
      <c r="G451" t="s">
        <v>1940</v>
      </c>
      <c r="H451" t="s">
        <v>6488</v>
      </c>
      <c r="I451" t="s">
        <v>1950</v>
      </c>
    </row>
    <row r="452" spans="1:9" x14ac:dyDescent="0.25">
      <c r="A452" t="s">
        <v>911</v>
      </c>
      <c r="B452" t="s">
        <v>3940</v>
      </c>
      <c r="C452" t="s">
        <v>3941</v>
      </c>
      <c r="D452" t="s">
        <v>3942</v>
      </c>
      <c r="E452" t="s">
        <v>3943</v>
      </c>
      <c r="F452" t="s">
        <v>3944</v>
      </c>
      <c r="G452" t="s">
        <v>1948</v>
      </c>
      <c r="H452" t="s">
        <v>3945</v>
      </c>
      <c r="I452" t="s">
        <v>1950</v>
      </c>
    </row>
    <row r="453" spans="1:9" x14ac:dyDescent="0.25">
      <c r="A453" t="s">
        <v>913</v>
      </c>
      <c r="B453" t="s">
        <v>3946</v>
      </c>
      <c r="C453" t="s">
        <v>3947</v>
      </c>
      <c r="D453" t="s">
        <v>3948</v>
      </c>
      <c r="E453" t="s">
        <v>3949</v>
      </c>
      <c r="F453" t="s">
        <v>2299</v>
      </c>
      <c r="G453" t="s">
        <v>1940</v>
      </c>
      <c r="H453" t="s">
        <v>6295</v>
      </c>
      <c r="I453" t="s">
        <v>1941</v>
      </c>
    </row>
    <row r="454" spans="1:9" x14ac:dyDescent="0.25">
      <c r="A454" t="s">
        <v>887</v>
      </c>
      <c r="B454" t="s">
        <v>3950</v>
      </c>
      <c r="C454" t="s">
        <v>3951</v>
      </c>
      <c r="D454" t="s">
        <v>3952</v>
      </c>
      <c r="E454" t="s">
        <v>3953</v>
      </c>
      <c r="F454" t="s">
        <v>3491</v>
      </c>
      <c r="G454" t="s">
        <v>1940</v>
      </c>
      <c r="H454" t="s">
        <v>6449</v>
      </c>
      <c r="I454" t="s">
        <v>1950</v>
      </c>
    </row>
    <row r="455" spans="1:9" x14ac:dyDescent="0.25">
      <c r="A455" t="s">
        <v>916</v>
      </c>
      <c r="B455" t="s">
        <v>3954</v>
      </c>
      <c r="C455" t="s">
        <v>3955</v>
      </c>
      <c r="D455" t="s">
        <v>3956</v>
      </c>
      <c r="E455" t="s">
        <v>3957</v>
      </c>
      <c r="F455" t="s">
        <v>3003</v>
      </c>
      <c r="G455" t="s">
        <v>1940</v>
      </c>
      <c r="H455" t="s">
        <v>6358</v>
      </c>
      <c r="I455" t="s">
        <v>1950</v>
      </c>
    </row>
    <row r="456" spans="1:9" x14ac:dyDescent="0.25">
      <c r="A456" t="s">
        <v>918</v>
      </c>
      <c r="B456" t="s">
        <v>3958</v>
      </c>
      <c r="C456" t="s">
        <v>3959</v>
      </c>
      <c r="D456" t="s">
        <v>6198</v>
      </c>
      <c r="E456" t="s">
        <v>3960</v>
      </c>
      <c r="F456" t="s">
        <v>3961</v>
      </c>
      <c r="G456" t="s">
        <v>1948</v>
      </c>
      <c r="H456" t="s">
        <v>1949</v>
      </c>
      <c r="I456" t="s">
        <v>1941</v>
      </c>
    </row>
    <row r="457" spans="1:9" x14ac:dyDescent="0.25">
      <c r="A457" t="s">
        <v>920</v>
      </c>
      <c r="B457" t="s">
        <v>3962</v>
      </c>
      <c r="C457" t="s">
        <v>3963</v>
      </c>
      <c r="D457" t="s">
        <v>3964</v>
      </c>
      <c r="E457" t="s">
        <v>3965</v>
      </c>
      <c r="F457" t="s">
        <v>3966</v>
      </c>
      <c r="G457" t="s">
        <v>1948</v>
      </c>
      <c r="H457" t="s">
        <v>2770</v>
      </c>
      <c r="I457" t="s">
        <v>1941</v>
      </c>
    </row>
    <row r="458" spans="1:9" x14ac:dyDescent="0.25">
      <c r="A458" t="s">
        <v>922</v>
      </c>
      <c r="B458" t="s">
        <v>3967</v>
      </c>
      <c r="C458" t="s">
        <v>3968</v>
      </c>
      <c r="D458" t="s">
        <v>3969</v>
      </c>
      <c r="E458" t="s">
        <v>3970</v>
      </c>
      <c r="F458" t="s">
        <v>2280</v>
      </c>
      <c r="G458" t="s">
        <v>2115</v>
      </c>
      <c r="H458" t="s">
        <v>3971</v>
      </c>
      <c r="I458" t="s">
        <v>1950</v>
      </c>
    </row>
    <row r="459" spans="1:9" x14ac:dyDescent="0.25">
      <c r="A459" t="s">
        <v>924</v>
      </c>
      <c r="B459" t="s">
        <v>3972</v>
      </c>
      <c r="C459" t="s">
        <v>3973</v>
      </c>
      <c r="D459" t="s">
        <v>3974</v>
      </c>
      <c r="E459" t="s">
        <v>3975</v>
      </c>
      <c r="F459" t="s">
        <v>2162</v>
      </c>
      <c r="G459" t="s">
        <v>1940</v>
      </c>
      <c r="H459" t="s">
        <v>6274</v>
      </c>
      <c r="I459" t="s">
        <v>1950</v>
      </c>
    </row>
    <row r="460" spans="1:9" x14ac:dyDescent="0.25">
      <c r="A460" t="s">
        <v>926</v>
      </c>
      <c r="B460" t="s">
        <v>3976</v>
      </c>
      <c r="C460" t="s">
        <v>3977</v>
      </c>
      <c r="D460" t="s">
        <v>3978</v>
      </c>
      <c r="E460" t="s">
        <v>3979</v>
      </c>
      <c r="F460" t="s">
        <v>2139</v>
      </c>
      <c r="G460" t="s">
        <v>1940</v>
      </c>
      <c r="H460" t="s">
        <v>6489</v>
      </c>
      <c r="I460" t="s">
        <v>1950</v>
      </c>
    </row>
    <row r="461" spans="1:9" x14ac:dyDescent="0.25">
      <c r="A461" t="s">
        <v>928</v>
      </c>
      <c r="B461" t="s">
        <v>3980</v>
      </c>
      <c r="C461" t="s">
        <v>3981</v>
      </c>
      <c r="D461" t="s">
        <v>3982</v>
      </c>
      <c r="E461" t="s">
        <v>3983</v>
      </c>
      <c r="F461" t="s">
        <v>2136</v>
      </c>
      <c r="G461" t="s">
        <v>1940</v>
      </c>
      <c r="H461" t="s">
        <v>6490</v>
      </c>
      <c r="I461" t="s">
        <v>1950</v>
      </c>
    </row>
    <row r="462" spans="1:9" x14ac:dyDescent="0.25">
      <c r="A462" t="s">
        <v>930</v>
      </c>
      <c r="B462" t="s">
        <v>3984</v>
      </c>
      <c r="C462" t="s">
        <v>3985</v>
      </c>
      <c r="D462" t="s">
        <v>3986</v>
      </c>
      <c r="E462" t="s">
        <v>3987</v>
      </c>
      <c r="F462" t="s">
        <v>3988</v>
      </c>
      <c r="G462" t="s">
        <v>1948</v>
      </c>
      <c r="H462" t="s">
        <v>3989</v>
      </c>
      <c r="I462" t="s">
        <v>1941</v>
      </c>
    </row>
    <row r="463" spans="1:9" x14ac:dyDescent="0.25">
      <c r="A463" t="s">
        <v>932</v>
      </c>
      <c r="B463" t="s">
        <v>3990</v>
      </c>
      <c r="C463" t="s">
        <v>3991</v>
      </c>
      <c r="D463" t="s">
        <v>3992</v>
      </c>
      <c r="E463" t="s">
        <v>3993</v>
      </c>
      <c r="F463" t="s">
        <v>3994</v>
      </c>
      <c r="G463" t="s">
        <v>2115</v>
      </c>
      <c r="H463" t="s">
        <v>3995</v>
      </c>
      <c r="I463" t="s">
        <v>1941</v>
      </c>
    </row>
    <row r="464" spans="1:9" x14ac:dyDescent="0.25">
      <c r="A464" t="s">
        <v>934</v>
      </c>
      <c r="B464" t="s">
        <v>3996</v>
      </c>
      <c r="C464" t="s">
        <v>3997</v>
      </c>
      <c r="D464" t="s">
        <v>3998</v>
      </c>
      <c r="E464" t="s">
        <v>3999</v>
      </c>
      <c r="F464" t="s">
        <v>3048</v>
      </c>
      <c r="G464" t="s">
        <v>1940</v>
      </c>
      <c r="H464" t="s">
        <v>6366</v>
      </c>
      <c r="I464" t="s">
        <v>1941</v>
      </c>
    </row>
    <row r="465" spans="1:9" x14ac:dyDescent="0.25">
      <c r="A465" t="s">
        <v>936</v>
      </c>
      <c r="B465" t="s">
        <v>4000</v>
      </c>
      <c r="C465" t="s">
        <v>4001</v>
      </c>
      <c r="D465" t="s">
        <v>4002</v>
      </c>
      <c r="E465" t="s">
        <v>4003</v>
      </c>
      <c r="F465" t="s">
        <v>4004</v>
      </c>
      <c r="G465" t="s">
        <v>1948</v>
      </c>
      <c r="H465" t="s">
        <v>4005</v>
      </c>
      <c r="I465" t="s">
        <v>1950</v>
      </c>
    </row>
    <row r="466" spans="1:9" x14ac:dyDescent="0.25">
      <c r="A466" t="s">
        <v>938</v>
      </c>
      <c r="B466" t="s">
        <v>4006</v>
      </c>
      <c r="C466" t="s">
        <v>4007</v>
      </c>
      <c r="D466" t="s">
        <v>4008</v>
      </c>
      <c r="E466" t="s">
        <v>4009</v>
      </c>
      <c r="F466" t="s">
        <v>2871</v>
      </c>
      <c r="G466" t="s">
        <v>2115</v>
      </c>
      <c r="H466" t="s">
        <v>2872</v>
      </c>
      <c r="I466" t="s">
        <v>1950</v>
      </c>
    </row>
    <row r="467" spans="1:9" x14ac:dyDescent="0.25">
      <c r="A467" t="s">
        <v>940</v>
      </c>
      <c r="B467" t="s">
        <v>4010</v>
      </c>
      <c r="C467" t="s">
        <v>4011</v>
      </c>
      <c r="D467" t="s">
        <v>4012</v>
      </c>
      <c r="E467" t="s">
        <v>4013</v>
      </c>
      <c r="F467" t="s">
        <v>3411</v>
      </c>
      <c r="G467" t="s">
        <v>1940</v>
      </c>
      <c r="H467" t="s">
        <v>6491</v>
      </c>
      <c r="I467" t="s">
        <v>1941</v>
      </c>
    </row>
    <row r="468" spans="1:9" x14ac:dyDescent="0.25">
      <c r="A468" t="s">
        <v>942</v>
      </c>
      <c r="B468" t="s">
        <v>4014</v>
      </c>
      <c r="C468" t="s">
        <v>4015</v>
      </c>
      <c r="D468" t="s">
        <v>4016</v>
      </c>
      <c r="E468" t="s">
        <v>4017</v>
      </c>
      <c r="F468" t="s">
        <v>4018</v>
      </c>
      <c r="G468" t="s">
        <v>1940</v>
      </c>
      <c r="H468" t="s">
        <v>6492</v>
      </c>
      <c r="I468" t="s">
        <v>1941</v>
      </c>
    </row>
    <row r="469" spans="1:9" x14ac:dyDescent="0.25">
      <c r="A469" t="s">
        <v>944</v>
      </c>
      <c r="B469" t="s">
        <v>4019</v>
      </c>
      <c r="C469" t="s">
        <v>4020</v>
      </c>
      <c r="D469" t="s">
        <v>4021</v>
      </c>
      <c r="E469" t="s">
        <v>4022</v>
      </c>
      <c r="F469" t="s">
        <v>4023</v>
      </c>
      <c r="G469" t="s">
        <v>1940</v>
      </c>
      <c r="H469" t="s">
        <v>6493</v>
      </c>
      <c r="I469" t="s">
        <v>1950</v>
      </c>
    </row>
    <row r="470" spans="1:9" x14ac:dyDescent="0.25">
      <c r="A470" t="s">
        <v>946</v>
      </c>
      <c r="B470" t="s">
        <v>4024</v>
      </c>
      <c r="C470" t="s">
        <v>4025</v>
      </c>
      <c r="D470" t="s">
        <v>6198</v>
      </c>
      <c r="E470" t="s">
        <v>4026</v>
      </c>
      <c r="F470" t="s">
        <v>4027</v>
      </c>
      <c r="G470" t="s">
        <v>1940</v>
      </c>
      <c r="H470" t="s">
        <v>6494</v>
      </c>
      <c r="I470" t="s">
        <v>1941</v>
      </c>
    </row>
    <row r="471" spans="1:9" x14ac:dyDescent="0.25">
      <c r="A471" t="s">
        <v>4028</v>
      </c>
      <c r="B471" t="s">
        <v>4029</v>
      </c>
      <c r="C471" t="s">
        <v>4030</v>
      </c>
      <c r="D471" t="s">
        <v>4031</v>
      </c>
      <c r="E471" t="s">
        <v>4032</v>
      </c>
      <c r="F471" t="s">
        <v>1994</v>
      </c>
      <c r="G471" t="s">
        <v>1940</v>
      </c>
      <c r="H471" t="s">
        <v>6495</v>
      </c>
      <c r="I471" t="s">
        <v>1941</v>
      </c>
    </row>
    <row r="472" spans="1:9" x14ac:dyDescent="0.25">
      <c r="A472" t="s">
        <v>950</v>
      </c>
      <c r="B472" t="s">
        <v>4033</v>
      </c>
      <c r="C472" t="s">
        <v>4034</v>
      </c>
      <c r="D472" t="s">
        <v>4035</v>
      </c>
      <c r="E472" t="s">
        <v>4036</v>
      </c>
      <c r="F472" t="s">
        <v>3681</v>
      </c>
      <c r="G472" t="s">
        <v>1940</v>
      </c>
      <c r="H472" t="s">
        <v>6461</v>
      </c>
      <c r="I472" t="s">
        <v>1941</v>
      </c>
    </row>
    <row r="473" spans="1:9" x14ac:dyDescent="0.25">
      <c r="A473" t="s">
        <v>952</v>
      </c>
      <c r="B473" t="s">
        <v>4037</v>
      </c>
      <c r="C473" t="s">
        <v>6198</v>
      </c>
      <c r="D473" t="s">
        <v>4038</v>
      </c>
      <c r="E473" t="s">
        <v>4039</v>
      </c>
      <c r="F473" t="s">
        <v>3509</v>
      </c>
      <c r="G473" t="s">
        <v>1940</v>
      </c>
      <c r="H473" t="s">
        <v>6434</v>
      </c>
      <c r="I473" t="s">
        <v>1941</v>
      </c>
    </row>
    <row r="474" spans="1:9" x14ac:dyDescent="0.25">
      <c r="A474" t="s">
        <v>954</v>
      </c>
      <c r="B474" t="s">
        <v>4040</v>
      </c>
      <c r="C474" t="s">
        <v>4041</v>
      </c>
      <c r="D474" t="s">
        <v>4042</v>
      </c>
      <c r="E474" t="s">
        <v>4043</v>
      </c>
      <c r="F474" t="s">
        <v>2987</v>
      </c>
      <c r="G474" t="s">
        <v>1940</v>
      </c>
      <c r="H474" t="s">
        <v>6356</v>
      </c>
      <c r="I474" t="s">
        <v>1950</v>
      </c>
    </row>
    <row r="475" spans="1:9" x14ac:dyDescent="0.25">
      <c r="A475" t="s">
        <v>956</v>
      </c>
      <c r="B475" t="s">
        <v>4044</v>
      </c>
      <c r="C475" t="s">
        <v>4045</v>
      </c>
      <c r="D475" t="s">
        <v>4046</v>
      </c>
      <c r="E475" t="s">
        <v>4047</v>
      </c>
      <c r="F475" t="s">
        <v>3491</v>
      </c>
      <c r="G475" t="s">
        <v>1940</v>
      </c>
      <c r="H475" t="s">
        <v>6431</v>
      </c>
      <c r="I475" t="s">
        <v>1950</v>
      </c>
    </row>
    <row r="476" spans="1:9" x14ac:dyDescent="0.25">
      <c r="A476" t="s">
        <v>958</v>
      </c>
      <c r="B476" t="s">
        <v>4048</v>
      </c>
      <c r="C476" t="s">
        <v>4049</v>
      </c>
      <c r="D476" t="s">
        <v>4050</v>
      </c>
      <c r="E476" t="s">
        <v>4051</v>
      </c>
      <c r="F476" t="s">
        <v>3079</v>
      </c>
      <c r="G476" t="s">
        <v>1948</v>
      </c>
      <c r="H476" t="s">
        <v>3080</v>
      </c>
      <c r="I476" t="s">
        <v>1941</v>
      </c>
    </row>
    <row r="477" spans="1:9" x14ac:dyDescent="0.25">
      <c r="A477" t="s">
        <v>960</v>
      </c>
      <c r="B477" t="s">
        <v>4052</v>
      </c>
      <c r="C477" t="s">
        <v>4053</v>
      </c>
      <c r="D477" t="s">
        <v>6198</v>
      </c>
      <c r="E477" t="s">
        <v>4054</v>
      </c>
      <c r="F477" t="s">
        <v>4055</v>
      </c>
      <c r="G477" t="s">
        <v>1940</v>
      </c>
      <c r="H477" t="s">
        <v>6496</v>
      </c>
      <c r="I477" t="s">
        <v>1950</v>
      </c>
    </row>
    <row r="478" spans="1:9" x14ac:dyDescent="0.25">
      <c r="A478" t="s">
        <v>962</v>
      </c>
      <c r="B478" t="s">
        <v>4056</v>
      </c>
      <c r="C478" t="s">
        <v>4057</v>
      </c>
      <c r="D478" t="s">
        <v>4058</v>
      </c>
      <c r="E478" t="s">
        <v>4059</v>
      </c>
      <c r="F478" t="s">
        <v>2162</v>
      </c>
      <c r="G478" t="s">
        <v>1940</v>
      </c>
      <c r="H478" t="s">
        <v>6497</v>
      </c>
      <c r="I478" t="s">
        <v>1941</v>
      </c>
    </row>
    <row r="479" spans="1:9" x14ac:dyDescent="0.25">
      <c r="A479" t="s">
        <v>964</v>
      </c>
      <c r="B479" t="s">
        <v>4060</v>
      </c>
      <c r="C479" t="s">
        <v>4061</v>
      </c>
      <c r="D479" t="s">
        <v>4062</v>
      </c>
      <c r="E479" t="s">
        <v>4063</v>
      </c>
      <c r="F479" t="s">
        <v>3514</v>
      </c>
      <c r="G479" t="s">
        <v>1940</v>
      </c>
      <c r="H479" t="s">
        <v>6435</v>
      </c>
      <c r="I479" t="s">
        <v>1950</v>
      </c>
    </row>
    <row r="480" spans="1:9" x14ac:dyDescent="0.25">
      <c r="A480" t="s">
        <v>948</v>
      </c>
      <c r="B480" t="s">
        <v>4064</v>
      </c>
      <c r="C480" t="s">
        <v>4065</v>
      </c>
      <c r="D480" t="s">
        <v>4066</v>
      </c>
      <c r="E480" t="s">
        <v>4067</v>
      </c>
      <c r="F480" t="s">
        <v>4068</v>
      </c>
      <c r="G480" t="s">
        <v>1940</v>
      </c>
      <c r="H480" t="s">
        <v>6498</v>
      </c>
      <c r="I480" t="s">
        <v>1941</v>
      </c>
    </row>
    <row r="481" spans="1:9" x14ac:dyDescent="0.25">
      <c r="A481" t="s">
        <v>4069</v>
      </c>
      <c r="B481" t="s">
        <v>4070</v>
      </c>
      <c r="C481" t="s">
        <v>6198</v>
      </c>
      <c r="D481" t="s">
        <v>4071</v>
      </c>
      <c r="E481" t="s">
        <v>4072</v>
      </c>
      <c r="F481" t="s">
        <v>4073</v>
      </c>
      <c r="G481" t="s">
        <v>1940</v>
      </c>
      <c r="H481" t="s">
        <v>6499</v>
      </c>
      <c r="I481" t="s">
        <v>1941</v>
      </c>
    </row>
    <row r="482" spans="1:9" x14ac:dyDescent="0.25">
      <c r="A482" t="s">
        <v>4074</v>
      </c>
      <c r="B482" t="s">
        <v>4075</v>
      </c>
      <c r="C482" t="s">
        <v>4076</v>
      </c>
      <c r="D482" t="s">
        <v>4077</v>
      </c>
      <c r="E482" t="s">
        <v>4078</v>
      </c>
      <c r="F482" t="s">
        <v>2003</v>
      </c>
      <c r="G482" t="s">
        <v>1940</v>
      </c>
      <c r="H482" t="s">
        <v>6500</v>
      </c>
      <c r="I482" t="s">
        <v>1950</v>
      </c>
    </row>
    <row r="483" spans="1:9" x14ac:dyDescent="0.25">
      <c r="A483" t="s">
        <v>967</v>
      </c>
      <c r="B483" t="s">
        <v>4079</v>
      </c>
      <c r="C483" t="s">
        <v>4080</v>
      </c>
      <c r="D483" t="s">
        <v>4081</v>
      </c>
      <c r="E483" t="s">
        <v>4082</v>
      </c>
      <c r="F483" t="s">
        <v>4083</v>
      </c>
      <c r="G483" t="s">
        <v>2115</v>
      </c>
      <c r="H483" t="s">
        <v>2392</v>
      </c>
      <c r="I483" t="s">
        <v>1950</v>
      </c>
    </row>
    <row r="484" spans="1:9" x14ac:dyDescent="0.25">
      <c r="A484" t="s">
        <v>969</v>
      </c>
      <c r="B484" t="s">
        <v>4084</v>
      </c>
      <c r="C484" t="s">
        <v>4085</v>
      </c>
      <c r="D484" t="s">
        <v>4086</v>
      </c>
      <c r="E484" t="s">
        <v>4087</v>
      </c>
      <c r="F484" t="s">
        <v>2698</v>
      </c>
      <c r="G484" t="s">
        <v>1940</v>
      </c>
      <c r="H484" t="s">
        <v>6396</v>
      </c>
      <c r="I484" t="s">
        <v>1941</v>
      </c>
    </row>
    <row r="485" spans="1:9" x14ac:dyDescent="0.25">
      <c r="A485" t="s">
        <v>971</v>
      </c>
      <c r="B485" t="s">
        <v>4088</v>
      </c>
      <c r="C485" t="s">
        <v>6198</v>
      </c>
      <c r="D485" t="s">
        <v>4089</v>
      </c>
      <c r="E485" t="s">
        <v>4090</v>
      </c>
      <c r="F485" t="s">
        <v>2937</v>
      </c>
      <c r="G485" t="s">
        <v>1940</v>
      </c>
      <c r="H485" t="s">
        <v>6501</v>
      </c>
      <c r="I485" t="s">
        <v>1941</v>
      </c>
    </row>
    <row r="486" spans="1:9" x14ac:dyDescent="0.25">
      <c r="A486" t="s">
        <v>973</v>
      </c>
      <c r="B486" t="s">
        <v>4091</v>
      </c>
      <c r="C486" t="s">
        <v>4092</v>
      </c>
      <c r="D486" t="s">
        <v>6198</v>
      </c>
      <c r="E486" t="s">
        <v>4093</v>
      </c>
      <c r="F486" t="s">
        <v>1994</v>
      </c>
      <c r="G486" t="s">
        <v>1940</v>
      </c>
      <c r="H486" t="s">
        <v>6502</v>
      </c>
      <c r="I486" t="s">
        <v>1950</v>
      </c>
    </row>
    <row r="487" spans="1:9" x14ac:dyDescent="0.25">
      <c r="A487" t="s">
        <v>975</v>
      </c>
      <c r="B487" t="s">
        <v>4094</v>
      </c>
      <c r="C487" t="s">
        <v>4095</v>
      </c>
      <c r="D487" t="s">
        <v>4096</v>
      </c>
      <c r="E487" t="s">
        <v>4097</v>
      </c>
      <c r="F487" t="s">
        <v>4098</v>
      </c>
      <c r="G487" t="s">
        <v>1948</v>
      </c>
      <c r="H487" t="s">
        <v>4099</v>
      </c>
      <c r="I487" t="s">
        <v>1941</v>
      </c>
    </row>
    <row r="488" spans="1:9" x14ac:dyDescent="0.25">
      <c r="A488" t="s">
        <v>977</v>
      </c>
      <c r="B488" t="s">
        <v>4100</v>
      </c>
      <c r="C488" t="s">
        <v>4101</v>
      </c>
      <c r="D488" t="s">
        <v>4102</v>
      </c>
      <c r="E488" t="s">
        <v>4103</v>
      </c>
      <c r="F488" t="s">
        <v>4104</v>
      </c>
      <c r="G488" t="s">
        <v>1948</v>
      </c>
      <c r="H488" t="s">
        <v>2544</v>
      </c>
      <c r="I488" t="s">
        <v>1941</v>
      </c>
    </row>
    <row r="489" spans="1:9" x14ac:dyDescent="0.25">
      <c r="A489" t="s">
        <v>979</v>
      </c>
      <c r="B489" t="s">
        <v>4105</v>
      </c>
      <c r="C489" t="s">
        <v>4106</v>
      </c>
      <c r="D489" t="s">
        <v>4107</v>
      </c>
      <c r="E489" t="s">
        <v>4108</v>
      </c>
      <c r="F489" t="s">
        <v>4104</v>
      </c>
      <c r="G489" t="s">
        <v>1948</v>
      </c>
      <c r="H489" t="s">
        <v>2544</v>
      </c>
      <c r="I489" t="s">
        <v>1950</v>
      </c>
    </row>
    <row r="490" spans="1:9" x14ac:dyDescent="0.25">
      <c r="A490" t="s">
        <v>981</v>
      </c>
      <c r="B490" t="s">
        <v>4109</v>
      </c>
      <c r="C490" t="s">
        <v>4110</v>
      </c>
      <c r="D490" t="s">
        <v>4111</v>
      </c>
      <c r="E490" t="s">
        <v>4112</v>
      </c>
      <c r="F490" t="s">
        <v>4113</v>
      </c>
      <c r="G490" t="s">
        <v>1948</v>
      </c>
      <c r="H490" t="s">
        <v>2854</v>
      </c>
      <c r="I490" t="s">
        <v>1941</v>
      </c>
    </row>
    <row r="491" spans="1:9" x14ac:dyDescent="0.25">
      <c r="A491" t="s">
        <v>983</v>
      </c>
      <c r="B491" t="s">
        <v>4114</v>
      </c>
      <c r="C491" t="s">
        <v>4115</v>
      </c>
      <c r="D491" t="s">
        <v>4116</v>
      </c>
      <c r="E491" t="s">
        <v>4117</v>
      </c>
      <c r="F491" t="s">
        <v>2447</v>
      </c>
      <c r="G491" t="s">
        <v>1940</v>
      </c>
      <c r="H491" t="s">
        <v>6503</v>
      </c>
      <c r="I491" t="s">
        <v>1950</v>
      </c>
    </row>
    <row r="492" spans="1:9" x14ac:dyDescent="0.25">
      <c r="A492" t="s">
        <v>985</v>
      </c>
      <c r="B492" t="s">
        <v>4118</v>
      </c>
      <c r="C492" t="s">
        <v>4119</v>
      </c>
      <c r="D492" t="s">
        <v>4120</v>
      </c>
      <c r="E492" t="s">
        <v>4121</v>
      </c>
      <c r="F492" t="s">
        <v>2190</v>
      </c>
      <c r="G492" t="s">
        <v>1940</v>
      </c>
      <c r="H492" t="s">
        <v>6235</v>
      </c>
      <c r="I492" t="s">
        <v>1950</v>
      </c>
    </row>
    <row r="493" spans="1:9" x14ac:dyDescent="0.25">
      <c r="A493" t="s">
        <v>987</v>
      </c>
      <c r="B493" t="s">
        <v>4122</v>
      </c>
      <c r="C493" t="s">
        <v>6198</v>
      </c>
      <c r="D493" t="s">
        <v>4123</v>
      </c>
      <c r="E493" t="s">
        <v>4124</v>
      </c>
      <c r="F493" t="s">
        <v>3482</v>
      </c>
      <c r="G493" t="s">
        <v>1940</v>
      </c>
      <c r="H493" t="s">
        <v>6429</v>
      </c>
      <c r="I493" t="s">
        <v>1950</v>
      </c>
    </row>
    <row r="494" spans="1:9" x14ac:dyDescent="0.25">
      <c r="A494" t="s">
        <v>989</v>
      </c>
      <c r="B494" t="s">
        <v>4125</v>
      </c>
      <c r="C494" t="s">
        <v>4126</v>
      </c>
      <c r="D494" t="s">
        <v>4127</v>
      </c>
      <c r="E494" t="s">
        <v>4128</v>
      </c>
      <c r="F494" t="s">
        <v>3120</v>
      </c>
      <c r="G494" t="s">
        <v>1940</v>
      </c>
      <c r="H494" t="s">
        <v>6504</v>
      </c>
      <c r="I494" t="s">
        <v>1941</v>
      </c>
    </row>
    <row r="495" spans="1:9" x14ac:dyDescent="0.25">
      <c r="A495" t="s">
        <v>991</v>
      </c>
      <c r="B495" t="s">
        <v>4129</v>
      </c>
      <c r="C495" t="s">
        <v>4130</v>
      </c>
      <c r="D495" t="s">
        <v>4131</v>
      </c>
      <c r="E495" t="s">
        <v>4132</v>
      </c>
      <c r="F495" t="s">
        <v>3329</v>
      </c>
      <c r="G495" t="s">
        <v>2115</v>
      </c>
      <c r="H495" t="s">
        <v>3330</v>
      </c>
      <c r="I495" t="s">
        <v>1950</v>
      </c>
    </row>
    <row r="496" spans="1:9" x14ac:dyDescent="0.25">
      <c r="A496" t="s">
        <v>993</v>
      </c>
      <c r="B496" t="s">
        <v>4133</v>
      </c>
      <c r="C496" t="s">
        <v>4134</v>
      </c>
      <c r="D496" t="s">
        <v>4135</v>
      </c>
      <c r="E496" t="s">
        <v>4136</v>
      </c>
      <c r="F496" t="s">
        <v>3069</v>
      </c>
      <c r="G496" t="s">
        <v>1940</v>
      </c>
      <c r="H496" t="s">
        <v>6505</v>
      </c>
      <c r="I496" t="s">
        <v>1950</v>
      </c>
    </row>
    <row r="497" spans="1:9" x14ac:dyDescent="0.25">
      <c r="A497" t="s">
        <v>995</v>
      </c>
      <c r="B497" t="s">
        <v>4137</v>
      </c>
      <c r="C497" t="s">
        <v>6198</v>
      </c>
      <c r="D497" t="s">
        <v>4138</v>
      </c>
      <c r="E497" t="s">
        <v>4139</v>
      </c>
      <c r="F497" t="s">
        <v>3282</v>
      </c>
      <c r="G497" t="s">
        <v>1940</v>
      </c>
      <c r="H497" t="s">
        <v>6397</v>
      </c>
      <c r="I497" t="s">
        <v>1941</v>
      </c>
    </row>
    <row r="498" spans="1:9" x14ac:dyDescent="0.25">
      <c r="A498" t="s">
        <v>997</v>
      </c>
      <c r="B498" t="s">
        <v>4140</v>
      </c>
      <c r="C498" t="s">
        <v>4141</v>
      </c>
      <c r="D498" t="s">
        <v>4142</v>
      </c>
      <c r="E498" t="s">
        <v>4143</v>
      </c>
      <c r="F498" t="s">
        <v>2224</v>
      </c>
      <c r="G498" t="s">
        <v>1940</v>
      </c>
      <c r="H498" t="s">
        <v>6240</v>
      </c>
      <c r="I498" t="s">
        <v>1950</v>
      </c>
    </row>
    <row r="499" spans="1:9" x14ac:dyDescent="0.25">
      <c r="A499" t="s">
        <v>999</v>
      </c>
      <c r="B499" t="s">
        <v>4144</v>
      </c>
      <c r="C499" t="s">
        <v>4145</v>
      </c>
      <c r="D499" t="s">
        <v>4146</v>
      </c>
      <c r="E499" t="s">
        <v>4147</v>
      </c>
      <c r="F499" t="s">
        <v>4148</v>
      </c>
      <c r="G499" t="s">
        <v>1948</v>
      </c>
      <c r="H499" t="s">
        <v>2082</v>
      </c>
      <c r="I499" t="s">
        <v>1950</v>
      </c>
    </row>
    <row r="500" spans="1:9" x14ac:dyDescent="0.25">
      <c r="A500" t="s">
        <v>4149</v>
      </c>
      <c r="B500" t="s">
        <v>4150</v>
      </c>
      <c r="C500" t="s">
        <v>4151</v>
      </c>
      <c r="D500" t="s">
        <v>4152</v>
      </c>
      <c r="E500" t="s">
        <v>4153</v>
      </c>
      <c r="F500" t="s">
        <v>3237</v>
      </c>
      <c r="G500" t="s">
        <v>2115</v>
      </c>
      <c r="H500" t="s">
        <v>3238</v>
      </c>
      <c r="I500" t="s">
        <v>1941</v>
      </c>
    </row>
    <row r="501" spans="1:9" x14ac:dyDescent="0.25">
      <c r="A501" t="s">
        <v>1003</v>
      </c>
      <c r="B501" t="s">
        <v>4154</v>
      </c>
      <c r="C501" t="s">
        <v>6198</v>
      </c>
      <c r="D501" t="s">
        <v>4155</v>
      </c>
      <c r="E501" t="s">
        <v>4156</v>
      </c>
      <c r="F501" t="s">
        <v>2932</v>
      </c>
      <c r="G501" t="s">
        <v>1948</v>
      </c>
      <c r="H501" t="s">
        <v>2082</v>
      </c>
      <c r="I501" t="s">
        <v>1941</v>
      </c>
    </row>
    <row r="502" spans="1:9" x14ac:dyDescent="0.25">
      <c r="A502" t="s">
        <v>1005</v>
      </c>
      <c r="B502" t="s">
        <v>4157</v>
      </c>
      <c r="C502" t="s">
        <v>6198</v>
      </c>
      <c r="D502" t="s">
        <v>4158</v>
      </c>
      <c r="E502" t="s">
        <v>4159</v>
      </c>
      <c r="F502" t="s">
        <v>2047</v>
      </c>
      <c r="G502" t="s">
        <v>1940</v>
      </c>
      <c r="H502" t="s">
        <v>6506</v>
      </c>
      <c r="I502" t="s">
        <v>1950</v>
      </c>
    </row>
    <row r="503" spans="1:9" x14ac:dyDescent="0.25">
      <c r="A503" t="s">
        <v>1007</v>
      </c>
      <c r="B503" t="s">
        <v>4160</v>
      </c>
      <c r="C503" t="s">
        <v>4161</v>
      </c>
      <c r="D503" t="s">
        <v>4162</v>
      </c>
      <c r="E503" t="s">
        <v>4163</v>
      </c>
      <c r="F503" t="s">
        <v>3364</v>
      </c>
      <c r="G503" t="s">
        <v>2115</v>
      </c>
      <c r="H503" t="s">
        <v>3365</v>
      </c>
      <c r="I503" t="s">
        <v>1950</v>
      </c>
    </row>
    <row r="504" spans="1:9" x14ac:dyDescent="0.25">
      <c r="A504" t="s">
        <v>4164</v>
      </c>
      <c r="B504" t="s">
        <v>4165</v>
      </c>
      <c r="C504" t="s">
        <v>4166</v>
      </c>
      <c r="D504" t="s">
        <v>4167</v>
      </c>
      <c r="E504" t="s">
        <v>4168</v>
      </c>
      <c r="F504" t="s">
        <v>2374</v>
      </c>
      <c r="G504" t="s">
        <v>1940</v>
      </c>
      <c r="H504" t="s">
        <v>6507</v>
      </c>
      <c r="I504" t="s">
        <v>1950</v>
      </c>
    </row>
    <row r="505" spans="1:9" x14ac:dyDescent="0.25">
      <c r="A505" t="s">
        <v>4169</v>
      </c>
      <c r="B505" t="s">
        <v>4170</v>
      </c>
      <c r="C505" t="s">
        <v>6198</v>
      </c>
      <c r="D505" t="s">
        <v>4171</v>
      </c>
      <c r="E505" t="s">
        <v>4172</v>
      </c>
      <c r="F505" t="s">
        <v>4173</v>
      </c>
      <c r="G505" t="s">
        <v>1940</v>
      </c>
      <c r="H505" t="s">
        <v>6508</v>
      </c>
      <c r="I505" t="s">
        <v>1950</v>
      </c>
    </row>
    <row r="506" spans="1:9" x14ac:dyDescent="0.25">
      <c r="A506" t="s">
        <v>4174</v>
      </c>
      <c r="B506" t="s">
        <v>4175</v>
      </c>
      <c r="C506" t="s">
        <v>4176</v>
      </c>
      <c r="D506" t="s">
        <v>4177</v>
      </c>
      <c r="E506" t="s">
        <v>4178</v>
      </c>
      <c r="F506" t="s">
        <v>3120</v>
      </c>
      <c r="G506" t="s">
        <v>1940</v>
      </c>
      <c r="H506" t="s">
        <v>6374</v>
      </c>
      <c r="I506" t="s">
        <v>1941</v>
      </c>
    </row>
    <row r="507" spans="1:9" x14ac:dyDescent="0.25">
      <c r="A507" t="s">
        <v>1009</v>
      </c>
      <c r="B507" t="s">
        <v>4179</v>
      </c>
      <c r="C507" t="s">
        <v>4180</v>
      </c>
      <c r="D507" t="s">
        <v>4181</v>
      </c>
      <c r="E507" t="s">
        <v>4182</v>
      </c>
      <c r="F507" t="s">
        <v>4183</v>
      </c>
      <c r="G507" t="s">
        <v>1940</v>
      </c>
      <c r="H507" t="s">
        <v>6509</v>
      </c>
      <c r="I507" t="s">
        <v>1950</v>
      </c>
    </row>
    <row r="508" spans="1:9" x14ac:dyDescent="0.25">
      <c r="A508" t="s">
        <v>1011</v>
      </c>
      <c r="B508" t="s">
        <v>4184</v>
      </c>
      <c r="C508" t="s">
        <v>4185</v>
      </c>
      <c r="D508" t="s">
        <v>4186</v>
      </c>
      <c r="E508" t="s">
        <v>4187</v>
      </c>
      <c r="F508" t="s">
        <v>2447</v>
      </c>
      <c r="G508" t="s">
        <v>1940</v>
      </c>
      <c r="H508" t="s">
        <v>6510</v>
      </c>
      <c r="I508" t="s">
        <v>1941</v>
      </c>
    </row>
    <row r="509" spans="1:9" x14ac:dyDescent="0.25">
      <c r="A509" t="s">
        <v>1013</v>
      </c>
      <c r="B509" t="s">
        <v>4188</v>
      </c>
      <c r="C509" t="s">
        <v>4189</v>
      </c>
      <c r="D509" t="s">
        <v>4190</v>
      </c>
      <c r="E509" t="s">
        <v>4191</v>
      </c>
      <c r="F509" t="s">
        <v>4192</v>
      </c>
      <c r="G509" t="s">
        <v>1940</v>
      </c>
      <c r="H509" t="s">
        <v>6511</v>
      </c>
      <c r="I509" t="s">
        <v>1941</v>
      </c>
    </row>
    <row r="510" spans="1:9" x14ac:dyDescent="0.25">
      <c r="A510" t="s">
        <v>1015</v>
      </c>
      <c r="B510" t="s">
        <v>4193</v>
      </c>
      <c r="C510" t="s">
        <v>4194</v>
      </c>
      <c r="D510" t="s">
        <v>4195</v>
      </c>
      <c r="E510" t="s">
        <v>4196</v>
      </c>
      <c r="F510" t="s">
        <v>4197</v>
      </c>
      <c r="G510" t="s">
        <v>1948</v>
      </c>
      <c r="H510" t="s">
        <v>4198</v>
      </c>
      <c r="I510" t="s">
        <v>1950</v>
      </c>
    </row>
    <row r="511" spans="1:9" x14ac:dyDescent="0.25">
      <c r="A511" t="s">
        <v>1001</v>
      </c>
      <c r="B511" t="s">
        <v>4199</v>
      </c>
      <c r="C511" t="s">
        <v>4200</v>
      </c>
      <c r="D511" t="s">
        <v>4201</v>
      </c>
      <c r="E511" t="s">
        <v>4202</v>
      </c>
      <c r="F511" t="s">
        <v>4203</v>
      </c>
      <c r="G511" t="s">
        <v>1948</v>
      </c>
      <c r="H511" t="s">
        <v>4204</v>
      </c>
      <c r="I511" t="s">
        <v>1941</v>
      </c>
    </row>
    <row r="512" spans="1:9" x14ac:dyDescent="0.25">
      <c r="A512" t="s">
        <v>1018</v>
      </c>
      <c r="B512" t="s">
        <v>4205</v>
      </c>
      <c r="C512" t="s">
        <v>4206</v>
      </c>
      <c r="D512" t="s">
        <v>4207</v>
      </c>
      <c r="E512" t="s">
        <v>4208</v>
      </c>
      <c r="F512" t="s">
        <v>3748</v>
      </c>
      <c r="G512" t="s">
        <v>1948</v>
      </c>
      <c r="H512" t="s">
        <v>3749</v>
      </c>
      <c r="I512" t="s">
        <v>1941</v>
      </c>
    </row>
    <row r="513" spans="1:9" x14ac:dyDescent="0.25">
      <c r="A513" t="s">
        <v>1020</v>
      </c>
      <c r="B513" t="s">
        <v>4209</v>
      </c>
      <c r="C513" t="s">
        <v>4210</v>
      </c>
      <c r="D513" t="s">
        <v>4211</v>
      </c>
      <c r="E513" t="s">
        <v>4212</v>
      </c>
      <c r="F513" t="s">
        <v>2171</v>
      </c>
      <c r="G513" t="s">
        <v>1940</v>
      </c>
      <c r="H513" t="s">
        <v>6418</v>
      </c>
      <c r="I513" t="s">
        <v>1941</v>
      </c>
    </row>
    <row r="514" spans="1:9" x14ac:dyDescent="0.25">
      <c r="A514" t="s">
        <v>1022</v>
      </c>
      <c r="B514" t="s">
        <v>4213</v>
      </c>
      <c r="C514" t="s">
        <v>4214</v>
      </c>
      <c r="D514" t="s">
        <v>4215</v>
      </c>
      <c r="E514" t="s">
        <v>4216</v>
      </c>
      <c r="F514" t="s">
        <v>4217</v>
      </c>
      <c r="G514" t="s">
        <v>1940</v>
      </c>
      <c r="H514" t="s">
        <v>6512</v>
      </c>
      <c r="I514" t="s">
        <v>1950</v>
      </c>
    </row>
    <row r="515" spans="1:9" x14ac:dyDescent="0.25">
      <c r="A515" t="s">
        <v>1024</v>
      </c>
      <c r="B515" t="s">
        <v>4218</v>
      </c>
      <c r="C515" t="s">
        <v>4219</v>
      </c>
      <c r="D515" t="s">
        <v>6198</v>
      </c>
      <c r="E515" t="s">
        <v>4220</v>
      </c>
      <c r="F515" t="s">
        <v>2016</v>
      </c>
      <c r="G515" t="s">
        <v>1940</v>
      </c>
      <c r="H515" t="s">
        <v>6513</v>
      </c>
      <c r="I515" t="s">
        <v>1950</v>
      </c>
    </row>
    <row r="516" spans="1:9" x14ac:dyDescent="0.25">
      <c r="A516" t="s">
        <v>1026</v>
      </c>
      <c r="B516" t="s">
        <v>4221</v>
      </c>
      <c r="C516" t="s">
        <v>4222</v>
      </c>
      <c r="D516" t="s">
        <v>4223</v>
      </c>
      <c r="E516" t="s">
        <v>4224</v>
      </c>
      <c r="F516" t="s">
        <v>2820</v>
      </c>
      <c r="G516" t="s">
        <v>1940</v>
      </c>
      <c r="H516" t="s">
        <v>6332</v>
      </c>
      <c r="I516" t="s">
        <v>1941</v>
      </c>
    </row>
    <row r="517" spans="1:9" x14ac:dyDescent="0.25">
      <c r="A517" t="s">
        <v>1028</v>
      </c>
      <c r="B517" t="s">
        <v>4225</v>
      </c>
      <c r="C517" t="s">
        <v>4226</v>
      </c>
      <c r="D517" t="s">
        <v>4227</v>
      </c>
      <c r="E517" t="s">
        <v>4228</v>
      </c>
      <c r="F517" t="s">
        <v>2012</v>
      </c>
      <c r="G517" t="s">
        <v>1940</v>
      </c>
      <c r="H517" t="s">
        <v>6376</v>
      </c>
      <c r="I517" t="s">
        <v>1950</v>
      </c>
    </row>
    <row r="518" spans="1:9" x14ac:dyDescent="0.25">
      <c r="A518" t="s">
        <v>1030</v>
      </c>
      <c r="B518" t="s">
        <v>4229</v>
      </c>
      <c r="C518" t="s">
        <v>6198</v>
      </c>
      <c r="D518" t="s">
        <v>4230</v>
      </c>
      <c r="E518" t="s">
        <v>4231</v>
      </c>
      <c r="F518" t="s">
        <v>4232</v>
      </c>
      <c r="G518" t="s">
        <v>1940</v>
      </c>
      <c r="H518" t="s">
        <v>6514</v>
      </c>
      <c r="I518" t="s">
        <v>1941</v>
      </c>
    </row>
    <row r="519" spans="1:9" x14ac:dyDescent="0.25">
      <c r="A519" t="s">
        <v>1032</v>
      </c>
      <c r="B519" t="s">
        <v>4233</v>
      </c>
      <c r="C519" t="s">
        <v>6198</v>
      </c>
      <c r="D519" t="s">
        <v>4234</v>
      </c>
      <c r="E519" t="s">
        <v>4235</v>
      </c>
      <c r="F519" t="s">
        <v>4236</v>
      </c>
      <c r="G519" t="s">
        <v>1940</v>
      </c>
      <c r="H519" t="s">
        <v>6515</v>
      </c>
      <c r="I519" t="s">
        <v>1950</v>
      </c>
    </row>
    <row r="520" spans="1:9" x14ac:dyDescent="0.25">
      <c r="A520" t="s">
        <v>1034</v>
      </c>
      <c r="B520" t="s">
        <v>4237</v>
      </c>
      <c r="C520" t="s">
        <v>4238</v>
      </c>
      <c r="D520" t="s">
        <v>4239</v>
      </c>
      <c r="E520" t="s">
        <v>4240</v>
      </c>
      <c r="F520" t="s">
        <v>4241</v>
      </c>
      <c r="G520" t="s">
        <v>1940</v>
      </c>
      <c r="H520" t="s">
        <v>6516</v>
      </c>
      <c r="I520" t="s">
        <v>1950</v>
      </c>
    </row>
    <row r="521" spans="1:9" x14ac:dyDescent="0.25">
      <c r="A521" t="s">
        <v>4242</v>
      </c>
      <c r="B521" t="s">
        <v>4243</v>
      </c>
      <c r="C521" t="s">
        <v>4244</v>
      </c>
      <c r="D521" t="s">
        <v>4245</v>
      </c>
      <c r="E521" t="s">
        <v>4246</v>
      </c>
      <c r="F521" t="s">
        <v>2026</v>
      </c>
      <c r="G521" t="s">
        <v>1940</v>
      </c>
      <c r="H521" t="s">
        <v>6517</v>
      </c>
      <c r="I521" t="s">
        <v>1950</v>
      </c>
    </row>
    <row r="522" spans="1:9" x14ac:dyDescent="0.25">
      <c r="A522" t="s">
        <v>1037</v>
      </c>
      <c r="B522" t="s">
        <v>4247</v>
      </c>
      <c r="C522" t="s">
        <v>4248</v>
      </c>
      <c r="D522" t="s">
        <v>4249</v>
      </c>
      <c r="E522" t="s">
        <v>4250</v>
      </c>
      <c r="F522" t="s">
        <v>2143</v>
      </c>
      <c r="G522" t="s">
        <v>1940</v>
      </c>
      <c r="H522" t="s">
        <v>6518</v>
      </c>
      <c r="I522" t="s">
        <v>1950</v>
      </c>
    </row>
    <row r="523" spans="1:9" x14ac:dyDescent="0.25">
      <c r="A523" t="s">
        <v>4251</v>
      </c>
      <c r="B523" t="s">
        <v>4252</v>
      </c>
      <c r="C523" t="s">
        <v>4253</v>
      </c>
      <c r="D523" t="s">
        <v>4254</v>
      </c>
      <c r="E523" t="s">
        <v>4255</v>
      </c>
      <c r="F523" t="s">
        <v>2361</v>
      </c>
      <c r="G523" t="s">
        <v>1940</v>
      </c>
      <c r="H523" t="s">
        <v>6519</v>
      </c>
      <c r="I523" t="s">
        <v>1950</v>
      </c>
    </row>
    <row r="524" spans="1:9" x14ac:dyDescent="0.25">
      <c r="A524" t="s">
        <v>1039</v>
      </c>
      <c r="B524" t="s">
        <v>4256</v>
      </c>
      <c r="C524" t="s">
        <v>4257</v>
      </c>
      <c r="D524" t="s">
        <v>4258</v>
      </c>
      <c r="E524" t="s">
        <v>4259</v>
      </c>
      <c r="F524" t="s">
        <v>3509</v>
      </c>
      <c r="G524" t="s">
        <v>1940</v>
      </c>
      <c r="H524" t="s">
        <v>6520</v>
      </c>
      <c r="I524" t="s">
        <v>1950</v>
      </c>
    </row>
    <row r="525" spans="1:9" x14ac:dyDescent="0.25">
      <c r="A525" t="s">
        <v>1041</v>
      </c>
      <c r="B525" t="s">
        <v>4260</v>
      </c>
      <c r="C525" t="s">
        <v>4261</v>
      </c>
      <c r="D525" t="s">
        <v>4262</v>
      </c>
      <c r="E525" t="s">
        <v>4263</v>
      </c>
      <c r="F525" t="s">
        <v>4264</v>
      </c>
      <c r="G525" t="s">
        <v>1948</v>
      </c>
      <c r="H525" t="s">
        <v>3617</v>
      </c>
      <c r="I525" t="s">
        <v>1950</v>
      </c>
    </row>
    <row r="526" spans="1:9" x14ac:dyDescent="0.25">
      <c r="A526" t="s">
        <v>1043</v>
      </c>
      <c r="B526" t="s">
        <v>4265</v>
      </c>
      <c r="C526" t="s">
        <v>6198</v>
      </c>
      <c r="D526" t="s">
        <v>4266</v>
      </c>
      <c r="E526" t="s">
        <v>4267</v>
      </c>
      <c r="F526" t="s">
        <v>1961</v>
      </c>
      <c r="G526" t="s">
        <v>1940</v>
      </c>
      <c r="H526" t="s">
        <v>6459</v>
      </c>
      <c r="I526" t="s">
        <v>1950</v>
      </c>
    </row>
    <row r="527" spans="1:9" x14ac:dyDescent="0.25">
      <c r="A527" t="s">
        <v>1045</v>
      </c>
      <c r="B527" t="s">
        <v>4268</v>
      </c>
      <c r="C527" t="s">
        <v>6198</v>
      </c>
      <c r="D527" t="s">
        <v>4269</v>
      </c>
      <c r="E527" t="s">
        <v>4270</v>
      </c>
      <c r="F527" t="s">
        <v>4271</v>
      </c>
      <c r="G527" t="s">
        <v>1940</v>
      </c>
      <c r="H527" t="s">
        <v>6521</v>
      </c>
      <c r="I527" t="s">
        <v>1941</v>
      </c>
    </row>
    <row r="528" spans="1:9" x14ac:dyDescent="0.25">
      <c r="A528" t="s">
        <v>1047</v>
      </c>
      <c r="B528" t="s">
        <v>4272</v>
      </c>
      <c r="C528" t="s">
        <v>4273</v>
      </c>
      <c r="D528" t="s">
        <v>4274</v>
      </c>
      <c r="E528" t="s">
        <v>4275</v>
      </c>
      <c r="F528" t="s">
        <v>3491</v>
      </c>
      <c r="G528" t="s">
        <v>1940</v>
      </c>
      <c r="H528" t="s">
        <v>6522</v>
      </c>
      <c r="I528" t="s">
        <v>1941</v>
      </c>
    </row>
    <row r="529" spans="1:9" x14ac:dyDescent="0.25">
      <c r="A529" t="s">
        <v>1049</v>
      </c>
      <c r="B529" t="s">
        <v>4276</v>
      </c>
      <c r="C529" t="s">
        <v>4277</v>
      </c>
      <c r="D529" t="s">
        <v>4278</v>
      </c>
      <c r="E529" t="s">
        <v>4279</v>
      </c>
      <c r="F529" t="s">
        <v>2241</v>
      </c>
      <c r="G529" t="s">
        <v>2115</v>
      </c>
      <c r="H529" t="s">
        <v>2242</v>
      </c>
      <c r="I529" t="s">
        <v>1950</v>
      </c>
    </row>
    <row r="530" spans="1:9" x14ac:dyDescent="0.25">
      <c r="A530" t="s">
        <v>1051</v>
      </c>
      <c r="B530" t="s">
        <v>4280</v>
      </c>
      <c r="C530" t="s">
        <v>4281</v>
      </c>
      <c r="D530" t="s">
        <v>4282</v>
      </c>
      <c r="E530" t="s">
        <v>4283</v>
      </c>
      <c r="F530" t="s">
        <v>4284</v>
      </c>
      <c r="G530" t="s">
        <v>1940</v>
      </c>
      <c r="H530" t="s">
        <v>6523</v>
      </c>
      <c r="I530" t="s">
        <v>1950</v>
      </c>
    </row>
    <row r="531" spans="1:9" x14ac:dyDescent="0.25">
      <c r="A531" t="s">
        <v>1053</v>
      </c>
      <c r="B531" t="s">
        <v>4285</v>
      </c>
      <c r="C531" t="s">
        <v>4286</v>
      </c>
      <c r="D531" t="s">
        <v>4287</v>
      </c>
      <c r="E531" t="s">
        <v>4288</v>
      </c>
      <c r="F531" t="s">
        <v>2003</v>
      </c>
      <c r="G531" t="s">
        <v>1940</v>
      </c>
      <c r="H531" t="s">
        <v>6282</v>
      </c>
      <c r="I531" t="s">
        <v>1950</v>
      </c>
    </row>
    <row r="532" spans="1:9" x14ac:dyDescent="0.25">
      <c r="A532" t="s">
        <v>1055</v>
      </c>
      <c r="B532" t="s">
        <v>4289</v>
      </c>
      <c r="C532" t="s">
        <v>4290</v>
      </c>
      <c r="D532" t="s">
        <v>4291</v>
      </c>
      <c r="E532" t="s">
        <v>4292</v>
      </c>
      <c r="F532" t="s">
        <v>2210</v>
      </c>
      <c r="G532" t="s">
        <v>1940</v>
      </c>
      <c r="H532" t="s">
        <v>6488</v>
      </c>
      <c r="I532" t="s">
        <v>1950</v>
      </c>
    </row>
    <row r="533" spans="1:9" x14ac:dyDescent="0.25">
      <c r="A533" t="s">
        <v>1057</v>
      </c>
      <c r="B533" t="s">
        <v>4293</v>
      </c>
      <c r="C533" t="s">
        <v>4294</v>
      </c>
      <c r="D533" t="s">
        <v>4295</v>
      </c>
      <c r="E533" t="s">
        <v>4296</v>
      </c>
      <c r="F533" t="s">
        <v>2480</v>
      </c>
      <c r="G533" t="s">
        <v>1940</v>
      </c>
      <c r="H533" t="s">
        <v>6283</v>
      </c>
      <c r="I533" t="s">
        <v>1950</v>
      </c>
    </row>
    <row r="534" spans="1:9" x14ac:dyDescent="0.25">
      <c r="A534" t="s">
        <v>1059</v>
      </c>
      <c r="B534" t="s">
        <v>4297</v>
      </c>
      <c r="C534" t="s">
        <v>4298</v>
      </c>
      <c r="D534" t="s">
        <v>4299</v>
      </c>
      <c r="E534" t="s">
        <v>4300</v>
      </c>
      <c r="F534" t="s">
        <v>4301</v>
      </c>
      <c r="G534" t="s">
        <v>1940</v>
      </c>
      <c r="H534" t="s">
        <v>6524</v>
      </c>
      <c r="I534" t="s">
        <v>1941</v>
      </c>
    </row>
    <row r="535" spans="1:9" x14ac:dyDescent="0.25">
      <c r="A535" t="s">
        <v>1061</v>
      </c>
      <c r="B535" t="s">
        <v>4302</v>
      </c>
      <c r="C535" t="s">
        <v>6198</v>
      </c>
      <c r="D535" t="s">
        <v>4303</v>
      </c>
      <c r="E535" t="s">
        <v>4304</v>
      </c>
      <c r="F535" t="s">
        <v>2324</v>
      </c>
      <c r="G535" t="s">
        <v>1940</v>
      </c>
      <c r="H535" t="s">
        <v>6256</v>
      </c>
      <c r="I535" t="s">
        <v>1950</v>
      </c>
    </row>
    <row r="536" spans="1:9" x14ac:dyDescent="0.25">
      <c r="A536" t="s">
        <v>1063</v>
      </c>
      <c r="B536" t="s">
        <v>4305</v>
      </c>
      <c r="C536" t="s">
        <v>4306</v>
      </c>
      <c r="D536" t="s">
        <v>4307</v>
      </c>
      <c r="E536" t="s">
        <v>4308</v>
      </c>
      <c r="F536" t="s">
        <v>2344</v>
      </c>
      <c r="G536" t="s">
        <v>1948</v>
      </c>
      <c r="H536" t="s">
        <v>2345</v>
      </c>
      <c r="I536" t="s">
        <v>1941</v>
      </c>
    </row>
    <row r="537" spans="1:9" x14ac:dyDescent="0.25">
      <c r="A537" t="s">
        <v>1065</v>
      </c>
      <c r="B537" t="s">
        <v>4309</v>
      </c>
      <c r="C537" t="s">
        <v>6198</v>
      </c>
      <c r="D537" t="s">
        <v>4310</v>
      </c>
      <c r="E537" t="s">
        <v>4311</v>
      </c>
      <c r="F537" t="s">
        <v>2599</v>
      </c>
      <c r="G537" t="s">
        <v>1948</v>
      </c>
      <c r="H537" t="s">
        <v>2544</v>
      </c>
      <c r="I537" t="s">
        <v>1950</v>
      </c>
    </row>
    <row r="538" spans="1:9" x14ac:dyDescent="0.25">
      <c r="A538" t="s">
        <v>4312</v>
      </c>
      <c r="B538" t="s">
        <v>4313</v>
      </c>
      <c r="C538" t="s">
        <v>4314</v>
      </c>
      <c r="D538" t="s">
        <v>4315</v>
      </c>
      <c r="E538" t="s">
        <v>4316</v>
      </c>
      <c r="F538" t="s">
        <v>2286</v>
      </c>
      <c r="G538" t="s">
        <v>1940</v>
      </c>
      <c r="H538" t="s">
        <v>6251</v>
      </c>
      <c r="I538" t="s">
        <v>1950</v>
      </c>
    </row>
    <row r="539" spans="1:9" x14ac:dyDescent="0.25">
      <c r="A539" t="s">
        <v>1068</v>
      </c>
      <c r="B539" t="s">
        <v>4317</v>
      </c>
      <c r="C539" t="s">
        <v>4318</v>
      </c>
      <c r="D539" t="s">
        <v>6198</v>
      </c>
      <c r="E539" t="s">
        <v>4319</v>
      </c>
      <c r="F539" t="s">
        <v>2554</v>
      </c>
      <c r="G539" t="s">
        <v>1940</v>
      </c>
      <c r="H539" t="s">
        <v>6525</v>
      </c>
      <c r="I539" t="s">
        <v>1941</v>
      </c>
    </row>
    <row r="540" spans="1:9" x14ac:dyDescent="0.25">
      <c r="A540" t="s">
        <v>1070</v>
      </c>
      <c r="B540" t="s">
        <v>4320</v>
      </c>
      <c r="C540" t="s">
        <v>4321</v>
      </c>
      <c r="D540" t="s">
        <v>6198</v>
      </c>
      <c r="E540" t="s">
        <v>4322</v>
      </c>
      <c r="F540" t="s">
        <v>4323</v>
      </c>
      <c r="G540" t="s">
        <v>1940</v>
      </c>
      <c r="H540" t="s">
        <v>6526</v>
      </c>
      <c r="I540" t="s">
        <v>1941</v>
      </c>
    </row>
    <row r="541" spans="1:9" x14ac:dyDescent="0.25">
      <c r="A541" t="s">
        <v>1072</v>
      </c>
      <c r="B541" t="s">
        <v>4324</v>
      </c>
      <c r="C541" t="s">
        <v>4325</v>
      </c>
      <c r="D541" t="s">
        <v>6198</v>
      </c>
      <c r="E541" t="s">
        <v>4326</v>
      </c>
      <c r="F541" t="s">
        <v>2121</v>
      </c>
      <c r="G541" t="s">
        <v>1940</v>
      </c>
      <c r="H541" t="s">
        <v>6527</v>
      </c>
      <c r="I541" t="s">
        <v>1950</v>
      </c>
    </row>
    <row r="542" spans="1:9" x14ac:dyDescent="0.25">
      <c r="A542" t="s">
        <v>1074</v>
      </c>
      <c r="B542" t="s">
        <v>4327</v>
      </c>
      <c r="C542" t="s">
        <v>4328</v>
      </c>
      <c r="D542" t="s">
        <v>4329</v>
      </c>
      <c r="E542" t="s">
        <v>4330</v>
      </c>
      <c r="F542" t="s">
        <v>2799</v>
      </c>
      <c r="G542" t="s">
        <v>1940</v>
      </c>
      <c r="H542" t="s">
        <v>6528</v>
      </c>
      <c r="I542" t="s">
        <v>1941</v>
      </c>
    </row>
    <row r="543" spans="1:9" x14ac:dyDescent="0.25">
      <c r="A543" t="s">
        <v>1076</v>
      </c>
      <c r="B543" t="s">
        <v>4331</v>
      </c>
      <c r="C543" t="s">
        <v>6198</v>
      </c>
      <c r="D543" t="s">
        <v>4332</v>
      </c>
      <c r="E543" t="s">
        <v>4333</v>
      </c>
      <c r="F543" t="s">
        <v>4334</v>
      </c>
      <c r="G543" t="s">
        <v>1948</v>
      </c>
      <c r="H543" t="s">
        <v>4198</v>
      </c>
      <c r="I543" t="s">
        <v>1941</v>
      </c>
    </row>
    <row r="544" spans="1:9" x14ac:dyDescent="0.25">
      <c r="A544" t="s">
        <v>1078</v>
      </c>
      <c r="B544" t="s">
        <v>4335</v>
      </c>
      <c r="C544" t="s">
        <v>4336</v>
      </c>
      <c r="D544" t="s">
        <v>4337</v>
      </c>
      <c r="E544" t="s">
        <v>4338</v>
      </c>
      <c r="F544" t="s">
        <v>3523</v>
      </c>
      <c r="G544" t="s">
        <v>1940</v>
      </c>
      <c r="H544" t="s">
        <v>6529</v>
      </c>
      <c r="I544" t="s">
        <v>1950</v>
      </c>
    </row>
    <row r="545" spans="1:9" x14ac:dyDescent="0.25">
      <c r="A545" t="s">
        <v>1080</v>
      </c>
      <c r="B545" t="s">
        <v>4339</v>
      </c>
      <c r="C545" t="s">
        <v>4340</v>
      </c>
      <c r="D545" t="s">
        <v>4341</v>
      </c>
      <c r="E545" t="s">
        <v>4342</v>
      </c>
      <c r="F545" t="s">
        <v>1994</v>
      </c>
      <c r="G545" t="s">
        <v>1940</v>
      </c>
      <c r="H545" t="s">
        <v>6204</v>
      </c>
      <c r="I545" t="s">
        <v>1950</v>
      </c>
    </row>
    <row r="546" spans="1:9" x14ac:dyDescent="0.25">
      <c r="A546" t="s">
        <v>1082</v>
      </c>
      <c r="B546" t="s">
        <v>4343</v>
      </c>
      <c r="C546" t="s">
        <v>4344</v>
      </c>
      <c r="D546" t="s">
        <v>4345</v>
      </c>
      <c r="E546" t="s">
        <v>4346</v>
      </c>
      <c r="F546" t="s">
        <v>2016</v>
      </c>
      <c r="G546" t="s">
        <v>1940</v>
      </c>
      <c r="H546" t="s">
        <v>6530</v>
      </c>
      <c r="I546" t="s">
        <v>1950</v>
      </c>
    </row>
    <row r="547" spans="1:9" x14ac:dyDescent="0.25">
      <c r="A547" t="s">
        <v>1084</v>
      </c>
      <c r="B547" t="s">
        <v>4347</v>
      </c>
      <c r="C547" t="s">
        <v>4348</v>
      </c>
      <c r="D547" t="s">
        <v>4349</v>
      </c>
      <c r="E547" t="s">
        <v>4350</v>
      </c>
      <c r="F547" t="s">
        <v>3133</v>
      </c>
      <c r="G547" t="s">
        <v>2115</v>
      </c>
      <c r="H547" t="s">
        <v>3134</v>
      </c>
      <c r="I547" t="s">
        <v>1950</v>
      </c>
    </row>
    <row r="548" spans="1:9" x14ac:dyDescent="0.25">
      <c r="A548" t="s">
        <v>1086</v>
      </c>
      <c r="B548" t="s">
        <v>4351</v>
      </c>
      <c r="C548" t="s">
        <v>6198</v>
      </c>
      <c r="D548" t="s">
        <v>4352</v>
      </c>
      <c r="E548" t="s">
        <v>4353</v>
      </c>
      <c r="F548" t="s">
        <v>4354</v>
      </c>
      <c r="G548" t="s">
        <v>1948</v>
      </c>
      <c r="H548" t="s">
        <v>4355</v>
      </c>
      <c r="I548" t="s">
        <v>1950</v>
      </c>
    </row>
    <row r="549" spans="1:9" x14ac:dyDescent="0.25">
      <c r="A549" t="s">
        <v>4356</v>
      </c>
      <c r="B549" t="s">
        <v>4357</v>
      </c>
      <c r="C549" t="s">
        <v>6198</v>
      </c>
      <c r="D549" t="s">
        <v>4358</v>
      </c>
      <c r="E549" t="s">
        <v>4359</v>
      </c>
      <c r="F549" t="s">
        <v>3315</v>
      </c>
      <c r="G549" t="s">
        <v>1940</v>
      </c>
      <c r="H549" t="s">
        <v>6531</v>
      </c>
      <c r="I549" t="s">
        <v>1941</v>
      </c>
    </row>
    <row r="550" spans="1:9" x14ac:dyDescent="0.25">
      <c r="A550" t="s">
        <v>1090</v>
      </c>
      <c r="B550" t="s">
        <v>4360</v>
      </c>
      <c r="C550" t="s">
        <v>4361</v>
      </c>
      <c r="D550" t="s">
        <v>4362</v>
      </c>
      <c r="E550" t="s">
        <v>4363</v>
      </c>
      <c r="F550" t="s">
        <v>2361</v>
      </c>
      <c r="G550" t="s">
        <v>1940</v>
      </c>
      <c r="H550" t="s">
        <v>6532</v>
      </c>
      <c r="I550" t="s">
        <v>1941</v>
      </c>
    </row>
    <row r="551" spans="1:9" x14ac:dyDescent="0.25">
      <c r="A551" t="s">
        <v>1088</v>
      </c>
      <c r="B551" t="s">
        <v>4364</v>
      </c>
      <c r="C551" t="s">
        <v>4365</v>
      </c>
      <c r="D551" t="s">
        <v>4366</v>
      </c>
      <c r="E551" t="s">
        <v>4367</v>
      </c>
      <c r="F551" t="s">
        <v>2036</v>
      </c>
      <c r="G551" t="s">
        <v>1940</v>
      </c>
      <c r="H551" t="s">
        <v>6211</v>
      </c>
      <c r="I551" t="s">
        <v>1941</v>
      </c>
    </row>
    <row r="552" spans="1:9" x14ac:dyDescent="0.25">
      <c r="A552" t="s">
        <v>1093</v>
      </c>
      <c r="B552" t="s">
        <v>4368</v>
      </c>
      <c r="C552" t="s">
        <v>4369</v>
      </c>
      <c r="D552" t="s">
        <v>4370</v>
      </c>
      <c r="E552" t="s">
        <v>4371</v>
      </c>
      <c r="F552" t="s">
        <v>2255</v>
      </c>
      <c r="G552" t="s">
        <v>1940</v>
      </c>
      <c r="H552" t="s">
        <v>6533</v>
      </c>
      <c r="I552" t="s">
        <v>1941</v>
      </c>
    </row>
    <row r="553" spans="1:9" x14ac:dyDescent="0.25">
      <c r="A553" t="s">
        <v>1095</v>
      </c>
      <c r="B553" t="s">
        <v>4372</v>
      </c>
      <c r="C553" t="s">
        <v>4373</v>
      </c>
      <c r="D553" t="s">
        <v>4374</v>
      </c>
      <c r="E553" t="s">
        <v>4375</v>
      </c>
      <c r="F553" t="s">
        <v>3676</v>
      </c>
      <c r="G553" t="s">
        <v>1940</v>
      </c>
      <c r="H553" t="s">
        <v>6460</v>
      </c>
      <c r="I553" t="s">
        <v>1950</v>
      </c>
    </row>
    <row r="554" spans="1:9" x14ac:dyDescent="0.25">
      <c r="A554" t="s">
        <v>1097</v>
      </c>
      <c r="B554" t="s">
        <v>4376</v>
      </c>
      <c r="C554" t="s">
        <v>4377</v>
      </c>
      <c r="D554" t="s">
        <v>4378</v>
      </c>
      <c r="E554" t="s">
        <v>4379</v>
      </c>
      <c r="F554" t="s">
        <v>3364</v>
      </c>
      <c r="G554" t="s">
        <v>2115</v>
      </c>
      <c r="H554" t="s">
        <v>3365</v>
      </c>
      <c r="I554" t="s">
        <v>1941</v>
      </c>
    </row>
    <row r="555" spans="1:9" x14ac:dyDescent="0.25">
      <c r="A555" t="s">
        <v>1099</v>
      </c>
      <c r="B555" t="s">
        <v>4380</v>
      </c>
      <c r="C555" t="s">
        <v>4381</v>
      </c>
      <c r="D555" t="s">
        <v>6198</v>
      </c>
      <c r="E555" t="s">
        <v>4382</v>
      </c>
      <c r="F555" t="s">
        <v>2210</v>
      </c>
      <c r="G555" t="s">
        <v>1940</v>
      </c>
      <c r="H555" t="s">
        <v>6488</v>
      </c>
      <c r="I555" t="s">
        <v>1950</v>
      </c>
    </row>
    <row r="556" spans="1:9" x14ac:dyDescent="0.25">
      <c r="A556" t="s">
        <v>1101</v>
      </c>
      <c r="B556" t="s">
        <v>4383</v>
      </c>
      <c r="C556" t="s">
        <v>6198</v>
      </c>
      <c r="D556" t="s">
        <v>4384</v>
      </c>
      <c r="E556" t="s">
        <v>4385</v>
      </c>
      <c r="F556" t="s">
        <v>3163</v>
      </c>
      <c r="G556" t="s">
        <v>2115</v>
      </c>
      <c r="H556" t="s">
        <v>4386</v>
      </c>
      <c r="I556" t="s">
        <v>1941</v>
      </c>
    </row>
    <row r="557" spans="1:9" x14ac:dyDescent="0.25">
      <c r="A557" t="s">
        <v>1103</v>
      </c>
      <c r="B557" t="s">
        <v>4387</v>
      </c>
      <c r="C557" t="s">
        <v>4388</v>
      </c>
      <c r="D557" t="s">
        <v>4389</v>
      </c>
      <c r="E557" t="s">
        <v>4390</v>
      </c>
      <c r="F557" t="s">
        <v>4391</v>
      </c>
      <c r="G557" t="s">
        <v>1948</v>
      </c>
      <c r="H557" t="s">
        <v>4392</v>
      </c>
      <c r="I557" t="s">
        <v>1950</v>
      </c>
    </row>
    <row r="558" spans="1:9" x14ac:dyDescent="0.25">
      <c r="A558" t="s">
        <v>1105</v>
      </c>
      <c r="B558" t="s">
        <v>4393</v>
      </c>
      <c r="C558" t="s">
        <v>4394</v>
      </c>
      <c r="D558" t="s">
        <v>6198</v>
      </c>
      <c r="E558" t="s">
        <v>4395</v>
      </c>
      <c r="F558" t="s">
        <v>3523</v>
      </c>
      <c r="G558" t="s">
        <v>1940</v>
      </c>
      <c r="H558" t="s">
        <v>6534</v>
      </c>
      <c r="I558" t="s">
        <v>1941</v>
      </c>
    </row>
    <row r="559" spans="1:9" x14ac:dyDescent="0.25">
      <c r="A559" t="s">
        <v>4396</v>
      </c>
      <c r="B559" t="s">
        <v>4397</v>
      </c>
      <c r="C559" t="s">
        <v>6198</v>
      </c>
      <c r="D559" t="s">
        <v>4398</v>
      </c>
      <c r="E559" t="s">
        <v>4399</v>
      </c>
      <c r="F559" t="s">
        <v>4400</v>
      </c>
      <c r="G559" t="s">
        <v>1940</v>
      </c>
      <c r="H559" t="s">
        <v>6535</v>
      </c>
      <c r="I559" t="s">
        <v>1950</v>
      </c>
    </row>
    <row r="560" spans="1:9" x14ac:dyDescent="0.25">
      <c r="A560" t="s">
        <v>1108</v>
      </c>
      <c r="B560" t="s">
        <v>4401</v>
      </c>
      <c r="C560" t="s">
        <v>6198</v>
      </c>
      <c r="D560" t="s">
        <v>4402</v>
      </c>
      <c r="E560" t="s">
        <v>4403</v>
      </c>
      <c r="F560" t="s">
        <v>3319</v>
      </c>
      <c r="G560" t="s">
        <v>1940</v>
      </c>
      <c r="H560" t="s">
        <v>6536</v>
      </c>
      <c r="I560" t="s">
        <v>1941</v>
      </c>
    </row>
    <row r="561" spans="1:9" x14ac:dyDescent="0.25">
      <c r="A561" t="s">
        <v>1110</v>
      </c>
      <c r="B561" t="s">
        <v>4404</v>
      </c>
      <c r="C561" t="s">
        <v>4405</v>
      </c>
      <c r="D561" t="s">
        <v>4406</v>
      </c>
      <c r="E561" t="s">
        <v>4407</v>
      </c>
      <c r="F561" t="s">
        <v>3120</v>
      </c>
      <c r="G561" t="s">
        <v>1940</v>
      </c>
      <c r="H561" t="s">
        <v>6537</v>
      </c>
      <c r="I561" t="s">
        <v>1941</v>
      </c>
    </row>
    <row r="562" spans="1:9" x14ac:dyDescent="0.25">
      <c r="A562" t="s">
        <v>1112</v>
      </c>
      <c r="B562" t="s">
        <v>4408</v>
      </c>
      <c r="C562" t="s">
        <v>6198</v>
      </c>
      <c r="D562" t="s">
        <v>4409</v>
      </c>
      <c r="E562" t="s">
        <v>4410</v>
      </c>
      <c r="F562" t="s">
        <v>4411</v>
      </c>
      <c r="G562" t="s">
        <v>1940</v>
      </c>
      <c r="H562" t="s">
        <v>6538</v>
      </c>
      <c r="I562" t="s">
        <v>1941</v>
      </c>
    </row>
    <row r="563" spans="1:9" x14ac:dyDescent="0.25">
      <c r="A563" t="s">
        <v>1114</v>
      </c>
      <c r="B563" t="s">
        <v>4412</v>
      </c>
      <c r="C563" t="s">
        <v>6198</v>
      </c>
      <c r="D563" t="s">
        <v>4413</v>
      </c>
      <c r="E563" t="s">
        <v>4414</v>
      </c>
      <c r="F563" t="s">
        <v>4415</v>
      </c>
      <c r="G563" t="s">
        <v>1948</v>
      </c>
      <c r="H563" t="s">
        <v>4416</v>
      </c>
      <c r="I563" t="s">
        <v>1941</v>
      </c>
    </row>
    <row r="564" spans="1:9" x14ac:dyDescent="0.25">
      <c r="A564" t="s">
        <v>1116</v>
      </c>
      <c r="B564" t="s">
        <v>4417</v>
      </c>
      <c r="C564" t="s">
        <v>4418</v>
      </c>
      <c r="D564" t="s">
        <v>4419</v>
      </c>
      <c r="E564" t="s">
        <v>4420</v>
      </c>
      <c r="F564" t="s">
        <v>4421</v>
      </c>
      <c r="G564" t="s">
        <v>2115</v>
      </c>
      <c r="H564" t="s">
        <v>4422</v>
      </c>
      <c r="I564" t="s">
        <v>1950</v>
      </c>
    </row>
    <row r="565" spans="1:9" x14ac:dyDescent="0.25">
      <c r="A565" t="s">
        <v>4423</v>
      </c>
      <c r="B565" t="s">
        <v>4424</v>
      </c>
      <c r="C565" t="s">
        <v>4425</v>
      </c>
      <c r="D565" t="s">
        <v>4426</v>
      </c>
      <c r="E565" t="s">
        <v>4427</v>
      </c>
      <c r="F565" t="s">
        <v>3048</v>
      </c>
      <c r="G565" t="s">
        <v>1940</v>
      </c>
      <c r="H565" t="s">
        <v>6539</v>
      </c>
      <c r="I565" t="s">
        <v>1950</v>
      </c>
    </row>
    <row r="566" spans="1:9" x14ac:dyDescent="0.25">
      <c r="A566" t="s">
        <v>1120</v>
      </c>
      <c r="B566" t="s">
        <v>4428</v>
      </c>
      <c r="C566" t="s">
        <v>4429</v>
      </c>
      <c r="D566" t="s">
        <v>4430</v>
      </c>
      <c r="E566" t="s">
        <v>4431</v>
      </c>
      <c r="F566" t="s">
        <v>3411</v>
      </c>
      <c r="G566" t="s">
        <v>1940</v>
      </c>
      <c r="H566" t="s">
        <v>6416</v>
      </c>
      <c r="I566" t="s">
        <v>1950</v>
      </c>
    </row>
    <row r="567" spans="1:9" x14ac:dyDescent="0.25">
      <c r="A567" t="s">
        <v>1122</v>
      </c>
      <c r="B567" t="s">
        <v>4432</v>
      </c>
      <c r="C567" t="s">
        <v>4433</v>
      </c>
      <c r="D567" t="s">
        <v>4434</v>
      </c>
      <c r="E567" t="s">
        <v>4435</v>
      </c>
      <c r="F567" t="s">
        <v>2987</v>
      </c>
      <c r="G567" t="s">
        <v>1940</v>
      </c>
      <c r="H567" t="s">
        <v>6540</v>
      </c>
      <c r="I567" t="s">
        <v>1950</v>
      </c>
    </row>
    <row r="568" spans="1:9" x14ac:dyDescent="0.25">
      <c r="A568" t="s">
        <v>1124</v>
      </c>
      <c r="B568" t="s">
        <v>4436</v>
      </c>
      <c r="C568" t="s">
        <v>4437</v>
      </c>
      <c r="D568" t="s">
        <v>4438</v>
      </c>
      <c r="E568" t="s">
        <v>4439</v>
      </c>
      <c r="F568" t="s">
        <v>2190</v>
      </c>
      <c r="G568" t="s">
        <v>1940</v>
      </c>
      <c r="H568" t="s">
        <v>6541</v>
      </c>
      <c r="I568" t="s">
        <v>1941</v>
      </c>
    </row>
    <row r="569" spans="1:9" x14ac:dyDescent="0.25">
      <c r="A569" t="s">
        <v>1126</v>
      </c>
      <c r="B569" t="s">
        <v>4440</v>
      </c>
      <c r="C569" t="s">
        <v>6198</v>
      </c>
      <c r="D569" t="s">
        <v>4441</v>
      </c>
      <c r="E569" t="s">
        <v>4442</v>
      </c>
      <c r="F569" t="s">
        <v>2075</v>
      </c>
      <c r="G569" t="s">
        <v>1948</v>
      </c>
      <c r="H569" t="s">
        <v>2076</v>
      </c>
      <c r="I569" t="s">
        <v>1950</v>
      </c>
    </row>
    <row r="570" spans="1:9" x14ac:dyDescent="0.25">
      <c r="A570" t="s">
        <v>1128</v>
      </c>
      <c r="B570" t="s">
        <v>4443</v>
      </c>
      <c r="C570" t="s">
        <v>4444</v>
      </c>
      <c r="D570" t="s">
        <v>4445</v>
      </c>
      <c r="E570" t="s">
        <v>4446</v>
      </c>
      <c r="F570" t="s">
        <v>2386</v>
      </c>
      <c r="G570" t="s">
        <v>1940</v>
      </c>
      <c r="H570" t="s">
        <v>6542</v>
      </c>
      <c r="I570" t="s">
        <v>1941</v>
      </c>
    </row>
    <row r="571" spans="1:9" x14ac:dyDescent="0.25">
      <c r="A571" t="s">
        <v>4447</v>
      </c>
      <c r="B571" t="s">
        <v>4448</v>
      </c>
      <c r="C571" t="s">
        <v>4449</v>
      </c>
      <c r="D571" t="s">
        <v>4450</v>
      </c>
      <c r="E571" t="s">
        <v>4451</v>
      </c>
      <c r="F571" t="s">
        <v>4192</v>
      </c>
      <c r="G571" t="s">
        <v>1940</v>
      </c>
      <c r="H571" t="s">
        <v>6543</v>
      </c>
      <c r="I571" t="s">
        <v>1950</v>
      </c>
    </row>
    <row r="572" spans="1:9" x14ac:dyDescent="0.25">
      <c r="A572" t="s">
        <v>1131</v>
      </c>
      <c r="B572" t="s">
        <v>4452</v>
      </c>
      <c r="C572" t="s">
        <v>4453</v>
      </c>
      <c r="D572" t="s">
        <v>4454</v>
      </c>
      <c r="E572" t="s">
        <v>4455</v>
      </c>
      <c r="F572" t="s">
        <v>4456</v>
      </c>
      <c r="G572" t="s">
        <v>1940</v>
      </c>
      <c r="H572" t="s">
        <v>6544</v>
      </c>
      <c r="I572" t="s">
        <v>1950</v>
      </c>
    </row>
    <row r="573" spans="1:9" x14ac:dyDescent="0.25">
      <c r="A573" t="s">
        <v>1133</v>
      </c>
      <c r="B573" t="s">
        <v>4457</v>
      </c>
      <c r="C573" t="s">
        <v>4458</v>
      </c>
      <c r="D573" t="s">
        <v>4459</v>
      </c>
      <c r="E573" t="s">
        <v>4460</v>
      </c>
      <c r="F573" t="s">
        <v>4461</v>
      </c>
      <c r="G573" t="s">
        <v>2115</v>
      </c>
      <c r="H573" t="s">
        <v>4462</v>
      </c>
      <c r="I573" t="s">
        <v>1950</v>
      </c>
    </row>
    <row r="574" spans="1:9" x14ac:dyDescent="0.25">
      <c r="A574" t="s">
        <v>1135</v>
      </c>
      <c r="B574" t="s">
        <v>4463</v>
      </c>
      <c r="C574" t="s">
        <v>6198</v>
      </c>
      <c r="D574" t="s">
        <v>6198</v>
      </c>
      <c r="E574" t="s">
        <v>4464</v>
      </c>
      <c r="F574" t="s">
        <v>2946</v>
      </c>
      <c r="G574" t="s">
        <v>1940</v>
      </c>
      <c r="H574" t="s">
        <v>6545</v>
      </c>
      <c r="I574" t="s">
        <v>1941</v>
      </c>
    </row>
    <row r="575" spans="1:9" x14ac:dyDescent="0.25">
      <c r="A575" t="s">
        <v>1137</v>
      </c>
      <c r="B575" t="s">
        <v>4465</v>
      </c>
      <c r="C575" t="s">
        <v>4466</v>
      </c>
      <c r="D575" t="s">
        <v>4467</v>
      </c>
      <c r="E575" t="s">
        <v>4468</v>
      </c>
      <c r="F575" t="s">
        <v>3523</v>
      </c>
      <c r="G575" t="s">
        <v>1940</v>
      </c>
      <c r="H575" t="s">
        <v>6534</v>
      </c>
      <c r="I575" t="s">
        <v>1950</v>
      </c>
    </row>
    <row r="576" spans="1:9" x14ac:dyDescent="0.25">
      <c r="A576" t="s">
        <v>1139</v>
      </c>
      <c r="B576" t="s">
        <v>4469</v>
      </c>
      <c r="C576" t="s">
        <v>4470</v>
      </c>
      <c r="D576" t="s">
        <v>6198</v>
      </c>
      <c r="E576" t="s">
        <v>4471</v>
      </c>
      <c r="F576" t="s">
        <v>2224</v>
      </c>
      <c r="G576" t="s">
        <v>1940</v>
      </c>
      <c r="H576" t="s">
        <v>6240</v>
      </c>
      <c r="I576" t="s">
        <v>1941</v>
      </c>
    </row>
    <row r="577" spans="1:9" x14ac:dyDescent="0.25">
      <c r="A577" t="s">
        <v>1141</v>
      </c>
      <c r="B577" t="s">
        <v>4472</v>
      </c>
      <c r="C577" t="s">
        <v>4473</v>
      </c>
      <c r="D577" t="s">
        <v>4474</v>
      </c>
      <c r="E577" t="s">
        <v>4475</v>
      </c>
      <c r="F577" t="s">
        <v>1985</v>
      </c>
      <c r="G577" t="s">
        <v>1940</v>
      </c>
      <c r="H577" t="s">
        <v>6546</v>
      </c>
      <c r="I577" t="s">
        <v>1950</v>
      </c>
    </row>
    <row r="578" spans="1:9" x14ac:dyDescent="0.25">
      <c r="A578" t="s">
        <v>1143</v>
      </c>
      <c r="B578" t="s">
        <v>4476</v>
      </c>
      <c r="C578" t="s">
        <v>4477</v>
      </c>
      <c r="D578" t="s">
        <v>4478</v>
      </c>
      <c r="E578" t="s">
        <v>4479</v>
      </c>
      <c r="F578" t="s">
        <v>4480</v>
      </c>
      <c r="G578" t="s">
        <v>1940</v>
      </c>
      <c r="H578" t="s">
        <v>6547</v>
      </c>
      <c r="I578" t="s">
        <v>1950</v>
      </c>
    </row>
    <row r="579" spans="1:9" x14ac:dyDescent="0.25">
      <c r="A579" t="s">
        <v>1118</v>
      </c>
      <c r="B579" t="s">
        <v>4481</v>
      </c>
      <c r="C579" t="s">
        <v>4482</v>
      </c>
      <c r="D579" t="s">
        <v>6198</v>
      </c>
      <c r="E579" t="s">
        <v>4483</v>
      </c>
      <c r="F579" t="s">
        <v>4484</v>
      </c>
      <c r="G579" t="s">
        <v>2115</v>
      </c>
      <c r="H579" t="s">
        <v>4485</v>
      </c>
      <c r="I579" t="s">
        <v>1950</v>
      </c>
    </row>
    <row r="580" spans="1:9" x14ac:dyDescent="0.25">
      <c r="A580" t="s">
        <v>1146</v>
      </c>
      <c r="B580" t="s">
        <v>4486</v>
      </c>
      <c r="C580" t="s">
        <v>4487</v>
      </c>
      <c r="D580" t="s">
        <v>4488</v>
      </c>
      <c r="E580" t="s">
        <v>4489</v>
      </c>
      <c r="F580" t="s">
        <v>4490</v>
      </c>
      <c r="G580" t="s">
        <v>1948</v>
      </c>
      <c r="H580" t="s">
        <v>4491</v>
      </c>
      <c r="I580" t="s">
        <v>1950</v>
      </c>
    </row>
    <row r="581" spans="1:9" x14ac:dyDescent="0.25">
      <c r="A581" t="s">
        <v>4492</v>
      </c>
      <c r="B581" t="s">
        <v>4493</v>
      </c>
      <c r="C581" t="s">
        <v>4494</v>
      </c>
      <c r="D581" t="s">
        <v>4495</v>
      </c>
      <c r="E581" t="s">
        <v>4496</v>
      </c>
      <c r="F581" t="s">
        <v>4415</v>
      </c>
      <c r="G581" t="s">
        <v>1948</v>
      </c>
      <c r="H581" t="s">
        <v>4416</v>
      </c>
      <c r="I581" t="s">
        <v>1950</v>
      </c>
    </row>
    <row r="582" spans="1:9" x14ac:dyDescent="0.25">
      <c r="A582" t="s">
        <v>1148</v>
      </c>
      <c r="B582" t="s">
        <v>4497</v>
      </c>
      <c r="C582" t="s">
        <v>4498</v>
      </c>
      <c r="D582" t="s">
        <v>4499</v>
      </c>
      <c r="E582" t="s">
        <v>4500</v>
      </c>
      <c r="F582" t="s">
        <v>2757</v>
      </c>
      <c r="G582" t="s">
        <v>1940</v>
      </c>
      <c r="H582" t="s">
        <v>6321</v>
      </c>
      <c r="I582" t="s">
        <v>1941</v>
      </c>
    </row>
    <row r="583" spans="1:9" x14ac:dyDescent="0.25">
      <c r="A583" t="s">
        <v>1150</v>
      </c>
      <c r="B583" t="s">
        <v>4501</v>
      </c>
      <c r="C583" t="s">
        <v>4502</v>
      </c>
      <c r="D583" t="s">
        <v>6198</v>
      </c>
      <c r="E583" t="s">
        <v>4503</v>
      </c>
      <c r="F583" t="s">
        <v>2171</v>
      </c>
      <c r="G583" t="s">
        <v>2115</v>
      </c>
      <c r="H583" t="s">
        <v>2485</v>
      </c>
      <c r="I583" t="s">
        <v>1941</v>
      </c>
    </row>
    <row r="584" spans="1:9" x14ac:dyDescent="0.25">
      <c r="A584" t="s">
        <v>1152</v>
      </c>
      <c r="B584" t="s">
        <v>4504</v>
      </c>
      <c r="C584" t="s">
        <v>4505</v>
      </c>
      <c r="D584" t="s">
        <v>4506</v>
      </c>
      <c r="E584" t="s">
        <v>4507</v>
      </c>
      <c r="F584" t="s">
        <v>2003</v>
      </c>
      <c r="G584" t="s">
        <v>1940</v>
      </c>
      <c r="H584" t="s">
        <v>6548</v>
      </c>
      <c r="I584" t="s">
        <v>1950</v>
      </c>
    </row>
    <row r="585" spans="1:9" x14ac:dyDescent="0.25">
      <c r="A585" t="s">
        <v>1154</v>
      </c>
      <c r="B585" t="s">
        <v>4508</v>
      </c>
      <c r="C585" t="s">
        <v>4509</v>
      </c>
      <c r="D585" t="s">
        <v>4510</v>
      </c>
      <c r="E585" t="s">
        <v>4511</v>
      </c>
      <c r="F585" t="s">
        <v>4073</v>
      </c>
      <c r="G585" t="s">
        <v>1940</v>
      </c>
      <c r="H585" t="s">
        <v>6499</v>
      </c>
      <c r="I585" t="s">
        <v>1941</v>
      </c>
    </row>
    <row r="586" spans="1:9" x14ac:dyDescent="0.25">
      <c r="A586" t="s">
        <v>1156</v>
      </c>
      <c r="B586" t="s">
        <v>4512</v>
      </c>
      <c r="C586" t="s">
        <v>4513</v>
      </c>
      <c r="D586" t="s">
        <v>4514</v>
      </c>
      <c r="E586" t="s">
        <v>4515</v>
      </c>
      <c r="F586" t="s">
        <v>2624</v>
      </c>
      <c r="G586" t="s">
        <v>1940</v>
      </c>
      <c r="H586" t="s">
        <v>6549</v>
      </c>
      <c r="I586" t="s">
        <v>1950</v>
      </c>
    </row>
    <row r="587" spans="1:9" x14ac:dyDescent="0.25">
      <c r="A587" t="s">
        <v>4516</v>
      </c>
      <c r="B587" t="s">
        <v>4517</v>
      </c>
      <c r="C587" t="s">
        <v>4518</v>
      </c>
      <c r="D587" t="s">
        <v>4519</v>
      </c>
      <c r="E587" t="s">
        <v>4520</v>
      </c>
      <c r="F587" t="s">
        <v>2672</v>
      </c>
      <c r="G587" t="s">
        <v>1948</v>
      </c>
      <c r="H587" t="s">
        <v>2673</v>
      </c>
      <c r="I587" t="s">
        <v>1941</v>
      </c>
    </row>
    <row r="588" spans="1:9" x14ac:dyDescent="0.25">
      <c r="A588" t="s">
        <v>1160</v>
      </c>
      <c r="B588" t="s">
        <v>4521</v>
      </c>
      <c r="C588" t="s">
        <v>6198</v>
      </c>
      <c r="D588" t="s">
        <v>4522</v>
      </c>
      <c r="E588" t="s">
        <v>4523</v>
      </c>
      <c r="F588" t="s">
        <v>2232</v>
      </c>
      <c r="G588" t="s">
        <v>1940</v>
      </c>
      <c r="H588" t="s">
        <v>6242</v>
      </c>
      <c r="I588" t="s">
        <v>1950</v>
      </c>
    </row>
    <row r="589" spans="1:9" x14ac:dyDescent="0.25">
      <c r="A589" t="s">
        <v>1162</v>
      </c>
      <c r="B589" t="s">
        <v>4524</v>
      </c>
      <c r="C589" t="s">
        <v>4525</v>
      </c>
      <c r="D589" t="s">
        <v>6198</v>
      </c>
      <c r="E589" t="s">
        <v>4526</v>
      </c>
      <c r="F589" t="s">
        <v>2566</v>
      </c>
      <c r="G589" t="s">
        <v>1940</v>
      </c>
      <c r="H589" t="s">
        <v>6550</v>
      </c>
      <c r="I589" t="s">
        <v>1941</v>
      </c>
    </row>
    <row r="590" spans="1:9" x14ac:dyDescent="0.25">
      <c r="A590" t="s">
        <v>1164</v>
      </c>
      <c r="B590" t="s">
        <v>4527</v>
      </c>
      <c r="C590" t="s">
        <v>4528</v>
      </c>
      <c r="D590" t="s">
        <v>4529</v>
      </c>
      <c r="E590" t="s">
        <v>4530</v>
      </c>
      <c r="F590" t="s">
        <v>2447</v>
      </c>
      <c r="G590" t="s">
        <v>1940</v>
      </c>
      <c r="H590" t="s">
        <v>6302</v>
      </c>
      <c r="I590" t="s">
        <v>1941</v>
      </c>
    </row>
    <row r="591" spans="1:9" x14ac:dyDescent="0.25">
      <c r="A591" t="s">
        <v>1166</v>
      </c>
      <c r="B591" t="s">
        <v>4531</v>
      </c>
      <c r="C591" t="s">
        <v>4532</v>
      </c>
      <c r="D591" t="s">
        <v>6198</v>
      </c>
      <c r="E591" t="s">
        <v>4533</v>
      </c>
      <c r="F591" t="s">
        <v>4534</v>
      </c>
      <c r="G591" t="s">
        <v>1940</v>
      </c>
      <c r="H591" t="s">
        <v>6551</v>
      </c>
      <c r="I591" t="s">
        <v>1950</v>
      </c>
    </row>
    <row r="592" spans="1:9" x14ac:dyDescent="0.25">
      <c r="A592" t="s">
        <v>1168</v>
      </c>
      <c r="B592" t="s">
        <v>4535</v>
      </c>
      <c r="C592" t="s">
        <v>4536</v>
      </c>
      <c r="D592" t="s">
        <v>4537</v>
      </c>
      <c r="E592" t="s">
        <v>4538</v>
      </c>
      <c r="F592" t="s">
        <v>2615</v>
      </c>
      <c r="G592" t="s">
        <v>1940</v>
      </c>
      <c r="H592" t="s">
        <v>6301</v>
      </c>
      <c r="I592" t="s">
        <v>1941</v>
      </c>
    </row>
    <row r="593" spans="1:9" x14ac:dyDescent="0.25">
      <c r="A593" t="s">
        <v>1170</v>
      </c>
      <c r="B593" t="s">
        <v>4539</v>
      </c>
      <c r="C593" t="s">
        <v>4540</v>
      </c>
      <c r="D593" t="s">
        <v>6198</v>
      </c>
      <c r="E593" t="s">
        <v>4541</v>
      </c>
      <c r="F593" t="s">
        <v>4542</v>
      </c>
      <c r="G593" t="s">
        <v>1940</v>
      </c>
      <c r="H593" t="s">
        <v>6552</v>
      </c>
      <c r="I593" t="s">
        <v>1941</v>
      </c>
    </row>
    <row r="594" spans="1:9" x14ac:dyDescent="0.25">
      <c r="A594" t="s">
        <v>1172</v>
      </c>
      <c r="B594" t="s">
        <v>4543</v>
      </c>
      <c r="C594" t="s">
        <v>6198</v>
      </c>
      <c r="D594" t="s">
        <v>4544</v>
      </c>
      <c r="E594" t="s">
        <v>4545</v>
      </c>
      <c r="F594" t="s">
        <v>3120</v>
      </c>
      <c r="G594" t="s">
        <v>1940</v>
      </c>
      <c r="H594" t="s">
        <v>6553</v>
      </c>
      <c r="I594" t="s">
        <v>1950</v>
      </c>
    </row>
    <row r="595" spans="1:9" x14ac:dyDescent="0.25">
      <c r="A595" t="s">
        <v>1158</v>
      </c>
      <c r="B595" t="s">
        <v>4546</v>
      </c>
      <c r="C595" t="s">
        <v>4547</v>
      </c>
      <c r="D595" t="s">
        <v>6198</v>
      </c>
      <c r="E595" t="s">
        <v>4548</v>
      </c>
      <c r="F595" t="s">
        <v>2114</v>
      </c>
      <c r="G595" t="s">
        <v>2115</v>
      </c>
      <c r="H595" t="s">
        <v>2116</v>
      </c>
      <c r="I595" t="s">
        <v>1941</v>
      </c>
    </row>
    <row r="596" spans="1:9" x14ac:dyDescent="0.25">
      <c r="A596" t="s">
        <v>1175</v>
      </c>
      <c r="B596" t="s">
        <v>4549</v>
      </c>
      <c r="C596" t="s">
        <v>4550</v>
      </c>
      <c r="D596" t="s">
        <v>4551</v>
      </c>
      <c r="E596" t="s">
        <v>4552</v>
      </c>
      <c r="F596" t="s">
        <v>2677</v>
      </c>
      <c r="G596" t="s">
        <v>1940</v>
      </c>
      <c r="H596" t="s">
        <v>6311</v>
      </c>
      <c r="I596" t="s">
        <v>1950</v>
      </c>
    </row>
    <row r="597" spans="1:9" x14ac:dyDescent="0.25">
      <c r="A597" t="s">
        <v>1177</v>
      </c>
      <c r="B597" t="s">
        <v>4553</v>
      </c>
      <c r="C597" t="s">
        <v>6198</v>
      </c>
      <c r="D597" t="s">
        <v>6198</v>
      </c>
      <c r="E597" t="s">
        <v>4554</v>
      </c>
      <c r="F597" t="s">
        <v>4555</v>
      </c>
      <c r="G597" t="s">
        <v>2115</v>
      </c>
      <c r="H597" t="s">
        <v>4556</v>
      </c>
      <c r="I597" t="s">
        <v>1950</v>
      </c>
    </row>
    <row r="598" spans="1:9" x14ac:dyDescent="0.25">
      <c r="A598" t="s">
        <v>1179</v>
      </c>
      <c r="B598" t="s">
        <v>4557</v>
      </c>
      <c r="C598" t="s">
        <v>4558</v>
      </c>
      <c r="D598" t="s">
        <v>4559</v>
      </c>
      <c r="E598" t="s">
        <v>4560</v>
      </c>
      <c r="F598" t="s">
        <v>2286</v>
      </c>
      <c r="G598" t="s">
        <v>1940</v>
      </c>
      <c r="H598" t="s">
        <v>6554</v>
      </c>
      <c r="I598" t="s">
        <v>1950</v>
      </c>
    </row>
    <row r="599" spans="1:9" x14ac:dyDescent="0.25">
      <c r="A599" t="s">
        <v>1181</v>
      </c>
      <c r="B599" t="s">
        <v>4561</v>
      </c>
      <c r="C599" t="s">
        <v>4562</v>
      </c>
      <c r="D599" t="s">
        <v>4563</v>
      </c>
      <c r="E599" t="s">
        <v>4564</v>
      </c>
      <c r="F599" t="s">
        <v>2946</v>
      </c>
      <c r="G599" t="s">
        <v>1940</v>
      </c>
      <c r="H599" t="s">
        <v>6555</v>
      </c>
      <c r="I599" t="s">
        <v>1941</v>
      </c>
    </row>
    <row r="600" spans="1:9" x14ac:dyDescent="0.25">
      <c r="A600" t="s">
        <v>1183</v>
      </c>
      <c r="B600" t="s">
        <v>4565</v>
      </c>
      <c r="C600" t="s">
        <v>4566</v>
      </c>
      <c r="D600" t="s">
        <v>4567</v>
      </c>
      <c r="E600" t="s">
        <v>4568</v>
      </c>
      <c r="F600" t="s">
        <v>3089</v>
      </c>
      <c r="G600" t="s">
        <v>1940</v>
      </c>
      <c r="H600" t="s">
        <v>6371</v>
      </c>
      <c r="I600" t="s">
        <v>1941</v>
      </c>
    </row>
    <row r="601" spans="1:9" x14ac:dyDescent="0.25">
      <c r="A601" t="s">
        <v>1185</v>
      </c>
      <c r="B601" t="s">
        <v>4569</v>
      </c>
      <c r="C601" t="s">
        <v>4570</v>
      </c>
      <c r="D601" t="s">
        <v>6198</v>
      </c>
      <c r="E601" t="s">
        <v>4571</v>
      </c>
      <c r="F601" t="s">
        <v>3523</v>
      </c>
      <c r="G601" t="s">
        <v>1940</v>
      </c>
      <c r="H601" t="s">
        <v>6436</v>
      </c>
      <c r="I601" t="s">
        <v>1941</v>
      </c>
    </row>
    <row r="602" spans="1:9" x14ac:dyDescent="0.25">
      <c r="A602" t="s">
        <v>1187</v>
      </c>
      <c r="B602" t="s">
        <v>4572</v>
      </c>
      <c r="C602" t="s">
        <v>4573</v>
      </c>
      <c r="D602" t="s">
        <v>4574</v>
      </c>
      <c r="E602" t="s">
        <v>4575</v>
      </c>
      <c r="F602" t="s">
        <v>2016</v>
      </c>
      <c r="G602" t="s">
        <v>1940</v>
      </c>
      <c r="H602" t="s">
        <v>6556</v>
      </c>
      <c r="I602" t="s">
        <v>1950</v>
      </c>
    </row>
    <row r="603" spans="1:9" x14ac:dyDescent="0.25">
      <c r="A603" t="s">
        <v>1189</v>
      </c>
      <c r="B603" t="s">
        <v>4576</v>
      </c>
      <c r="C603" t="s">
        <v>4577</v>
      </c>
      <c r="D603" t="s">
        <v>4578</v>
      </c>
      <c r="E603" t="s">
        <v>4579</v>
      </c>
      <c r="F603" t="s">
        <v>2007</v>
      </c>
      <c r="G603" t="s">
        <v>1940</v>
      </c>
      <c r="H603" t="s">
        <v>6206</v>
      </c>
      <c r="I603" t="s">
        <v>1941</v>
      </c>
    </row>
    <row r="604" spans="1:9" x14ac:dyDescent="0.25">
      <c r="A604" t="s">
        <v>1191</v>
      </c>
      <c r="B604" t="s">
        <v>4580</v>
      </c>
      <c r="C604" t="s">
        <v>4581</v>
      </c>
      <c r="D604" t="s">
        <v>4582</v>
      </c>
      <c r="E604" t="s">
        <v>4583</v>
      </c>
      <c r="F604" t="s">
        <v>2210</v>
      </c>
      <c r="G604" t="s">
        <v>1940</v>
      </c>
      <c r="H604" t="s">
        <v>6237</v>
      </c>
      <c r="I604" t="s">
        <v>1941</v>
      </c>
    </row>
    <row r="605" spans="1:9" x14ac:dyDescent="0.25">
      <c r="A605" t="s">
        <v>1193</v>
      </c>
      <c r="B605" t="s">
        <v>4584</v>
      </c>
      <c r="C605" t="s">
        <v>4585</v>
      </c>
      <c r="D605" t="s">
        <v>6198</v>
      </c>
      <c r="E605" t="s">
        <v>4586</v>
      </c>
      <c r="F605" t="s">
        <v>2339</v>
      </c>
      <c r="G605" t="s">
        <v>1940</v>
      </c>
      <c r="H605" t="s">
        <v>6557</v>
      </c>
      <c r="I605" t="s">
        <v>1950</v>
      </c>
    </row>
    <row r="606" spans="1:9" x14ac:dyDescent="0.25">
      <c r="A606" t="s">
        <v>1195</v>
      </c>
      <c r="B606" t="s">
        <v>4587</v>
      </c>
      <c r="C606" t="s">
        <v>6198</v>
      </c>
      <c r="D606" t="s">
        <v>4588</v>
      </c>
      <c r="E606" t="s">
        <v>4589</v>
      </c>
      <c r="F606" t="s">
        <v>3838</v>
      </c>
      <c r="G606" t="s">
        <v>1948</v>
      </c>
      <c r="H606" t="s">
        <v>3839</v>
      </c>
      <c r="I606" t="s">
        <v>1950</v>
      </c>
    </row>
    <row r="607" spans="1:9" x14ac:dyDescent="0.25">
      <c r="A607" t="s">
        <v>1197</v>
      </c>
      <c r="B607" t="s">
        <v>4590</v>
      </c>
      <c r="C607" t="s">
        <v>4591</v>
      </c>
      <c r="D607" t="s">
        <v>4592</v>
      </c>
      <c r="E607" t="s">
        <v>4593</v>
      </c>
      <c r="F607" t="s">
        <v>4594</v>
      </c>
      <c r="G607" t="s">
        <v>1940</v>
      </c>
      <c r="H607" t="s">
        <v>6558</v>
      </c>
      <c r="I607" t="s">
        <v>1941</v>
      </c>
    </row>
    <row r="608" spans="1:9" x14ac:dyDescent="0.25">
      <c r="A608" t="s">
        <v>4595</v>
      </c>
      <c r="B608" t="s">
        <v>4596</v>
      </c>
      <c r="C608" t="s">
        <v>4597</v>
      </c>
      <c r="D608" t="s">
        <v>4598</v>
      </c>
      <c r="E608" t="s">
        <v>4599</v>
      </c>
      <c r="F608" t="s">
        <v>3387</v>
      </c>
      <c r="G608" t="s">
        <v>1940</v>
      </c>
      <c r="H608" t="s">
        <v>6559</v>
      </c>
      <c r="I608" t="s">
        <v>1950</v>
      </c>
    </row>
    <row r="609" spans="1:9" x14ac:dyDescent="0.25">
      <c r="A609" t="s">
        <v>1200</v>
      </c>
      <c r="B609" t="s">
        <v>4600</v>
      </c>
      <c r="C609" t="s">
        <v>4601</v>
      </c>
      <c r="D609" t="s">
        <v>4602</v>
      </c>
      <c r="E609" t="s">
        <v>4603</v>
      </c>
      <c r="F609" t="s">
        <v>3523</v>
      </c>
      <c r="G609" t="s">
        <v>1940</v>
      </c>
      <c r="H609" t="s">
        <v>6529</v>
      </c>
      <c r="I609" t="s">
        <v>1941</v>
      </c>
    </row>
    <row r="610" spans="1:9" x14ac:dyDescent="0.25">
      <c r="A610" t="s">
        <v>1202</v>
      </c>
      <c r="B610" t="s">
        <v>4604</v>
      </c>
      <c r="C610" t="s">
        <v>6198</v>
      </c>
      <c r="D610" t="s">
        <v>6198</v>
      </c>
      <c r="E610" t="s">
        <v>4605</v>
      </c>
      <c r="F610" t="s">
        <v>4192</v>
      </c>
      <c r="G610" t="s">
        <v>1940</v>
      </c>
      <c r="H610" t="s">
        <v>6543</v>
      </c>
      <c r="I610" t="s">
        <v>1950</v>
      </c>
    </row>
    <row r="611" spans="1:9" x14ac:dyDescent="0.25">
      <c r="A611" t="s">
        <v>1204</v>
      </c>
      <c r="B611" t="s">
        <v>4606</v>
      </c>
      <c r="C611" t="s">
        <v>4607</v>
      </c>
      <c r="D611" t="s">
        <v>4608</v>
      </c>
      <c r="E611" t="s">
        <v>4609</v>
      </c>
      <c r="F611" t="s">
        <v>3120</v>
      </c>
      <c r="G611" t="s">
        <v>1940</v>
      </c>
      <c r="H611" t="s">
        <v>6504</v>
      </c>
      <c r="I611" t="s">
        <v>1941</v>
      </c>
    </row>
    <row r="612" spans="1:9" x14ac:dyDescent="0.25">
      <c r="A612" t="s">
        <v>1206</v>
      </c>
      <c r="B612" t="s">
        <v>4610</v>
      </c>
      <c r="C612" t="s">
        <v>4611</v>
      </c>
      <c r="D612" t="s">
        <v>4612</v>
      </c>
      <c r="E612" t="s">
        <v>4613</v>
      </c>
      <c r="F612" t="s">
        <v>2190</v>
      </c>
      <c r="G612" t="s">
        <v>1940</v>
      </c>
      <c r="H612" t="s">
        <v>6308</v>
      </c>
      <c r="I612" t="s">
        <v>1950</v>
      </c>
    </row>
    <row r="613" spans="1:9" x14ac:dyDescent="0.25">
      <c r="A613" t="s">
        <v>1208</v>
      </c>
      <c r="B613" t="s">
        <v>4614</v>
      </c>
      <c r="C613" t="s">
        <v>4615</v>
      </c>
      <c r="D613" t="s">
        <v>4616</v>
      </c>
      <c r="E613" t="s">
        <v>4617</v>
      </c>
      <c r="F613" t="s">
        <v>3523</v>
      </c>
      <c r="G613" t="s">
        <v>1940</v>
      </c>
      <c r="H613" t="s">
        <v>6560</v>
      </c>
      <c r="I613" t="s">
        <v>1950</v>
      </c>
    </row>
    <row r="614" spans="1:9" x14ac:dyDescent="0.25">
      <c r="A614" t="s">
        <v>1210</v>
      </c>
      <c r="B614" t="s">
        <v>4618</v>
      </c>
      <c r="C614" t="s">
        <v>6198</v>
      </c>
      <c r="D614" t="s">
        <v>4619</v>
      </c>
      <c r="E614" t="s">
        <v>4620</v>
      </c>
      <c r="F614" t="s">
        <v>2365</v>
      </c>
      <c r="G614" t="s">
        <v>1948</v>
      </c>
      <c r="H614" t="s">
        <v>2544</v>
      </c>
      <c r="I614" t="s">
        <v>1950</v>
      </c>
    </row>
    <row r="615" spans="1:9" x14ac:dyDescent="0.25">
      <c r="A615" t="s">
        <v>1212</v>
      </c>
      <c r="B615" t="s">
        <v>4621</v>
      </c>
      <c r="C615" t="s">
        <v>6198</v>
      </c>
      <c r="D615" t="s">
        <v>4622</v>
      </c>
      <c r="E615" t="s">
        <v>4623</v>
      </c>
      <c r="F615" t="s">
        <v>2998</v>
      </c>
      <c r="G615" t="s">
        <v>1940</v>
      </c>
      <c r="H615" t="s">
        <v>6561</v>
      </c>
      <c r="I615" t="s">
        <v>1950</v>
      </c>
    </row>
    <row r="616" spans="1:9" x14ac:dyDescent="0.25">
      <c r="A616" t="s">
        <v>4624</v>
      </c>
      <c r="B616" t="s">
        <v>4625</v>
      </c>
      <c r="C616" t="s">
        <v>6198</v>
      </c>
      <c r="D616" t="s">
        <v>4626</v>
      </c>
      <c r="E616" t="s">
        <v>4627</v>
      </c>
      <c r="F616" t="s">
        <v>2505</v>
      </c>
      <c r="G616" t="s">
        <v>1940</v>
      </c>
      <c r="H616" t="s">
        <v>6562</v>
      </c>
      <c r="I616" t="s">
        <v>1950</v>
      </c>
    </row>
    <row r="617" spans="1:9" x14ac:dyDescent="0.25">
      <c r="A617" t="s">
        <v>1215</v>
      </c>
      <c r="B617" t="s">
        <v>4628</v>
      </c>
      <c r="C617" t="s">
        <v>4629</v>
      </c>
      <c r="D617" t="s">
        <v>4630</v>
      </c>
      <c r="E617" t="s">
        <v>4631</v>
      </c>
      <c r="F617" t="s">
        <v>2549</v>
      </c>
      <c r="G617" t="s">
        <v>1940</v>
      </c>
      <c r="H617" t="s">
        <v>6293</v>
      </c>
      <c r="I617" t="s">
        <v>1941</v>
      </c>
    </row>
    <row r="618" spans="1:9" x14ac:dyDescent="0.25">
      <c r="A618" t="s">
        <v>1217</v>
      </c>
      <c r="B618" t="s">
        <v>4632</v>
      </c>
      <c r="C618" t="s">
        <v>4633</v>
      </c>
      <c r="D618" t="s">
        <v>4634</v>
      </c>
      <c r="E618" t="s">
        <v>4635</v>
      </c>
      <c r="F618" t="s">
        <v>4636</v>
      </c>
      <c r="G618" t="s">
        <v>2115</v>
      </c>
      <c r="H618" t="s">
        <v>4637</v>
      </c>
      <c r="I618" t="s">
        <v>1950</v>
      </c>
    </row>
    <row r="619" spans="1:9" x14ac:dyDescent="0.25">
      <c r="A619" t="s">
        <v>1219</v>
      </c>
      <c r="B619" t="s">
        <v>4638</v>
      </c>
      <c r="C619" t="s">
        <v>4639</v>
      </c>
      <c r="D619" t="s">
        <v>4640</v>
      </c>
      <c r="E619" t="s">
        <v>4641</v>
      </c>
      <c r="F619" t="s">
        <v>2815</v>
      </c>
      <c r="G619" t="s">
        <v>1940</v>
      </c>
      <c r="H619" t="s">
        <v>6563</v>
      </c>
      <c r="I619" t="s">
        <v>1950</v>
      </c>
    </row>
    <row r="620" spans="1:9" x14ac:dyDescent="0.25">
      <c r="A620" t="s">
        <v>1221</v>
      </c>
      <c r="B620" t="s">
        <v>4642</v>
      </c>
      <c r="C620" t="s">
        <v>4643</v>
      </c>
      <c r="D620" t="s">
        <v>4644</v>
      </c>
      <c r="E620" t="s">
        <v>4645</v>
      </c>
      <c r="F620" t="s">
        <v>2036</v>
      </c>
      <c r="G620" t="s">
        <v>1940</v>
      </c>
      <c r="H620" t="s">
        <v>6564</v>
      </c>
      <c r="I620" t="s">
        <v>1941</v>
      </c>
    </row>
    <row r="621" spans="1:9" x14ac:dyDescent="0.25">
      <c r="A621" t="s">
        <v>1223</v>
      </c>
      <c r="B621" t="s">
        <v>4646</v>
      </c>
      <c r="C621" t="s">
        <v>4647</v>
      </c>
      <c r="D621" t="s">
        <v>4648</v>
      </c>
      <c r="E621" t="s">
        <v>4649</v>
      </c>
      <c r="F621" t="s">
        <v>4650</v>
      </c>
      <c r="G621" t="s">
        <v>1940</v>
      </c>
      <c r="H621" t="s">
        <v>6565</v>
      </c>
      <c r="I621" t="s">
        <v>1941</v>
      </c>
    </row>
    <row r="622" spans="1:9" x14ac:dyDescent="0.25">
      <c r="A622" t="s">
        <v>4651</v>
      </c>
      <c r="B622" t="s">
        <v>4652</v>
      </c>
      <c r="C622" t="s">
        <v>4653</v>
      </c>
      <c r="D622" t="s">
        <v>4654</v>
      </c>
      <c r="E622" t="s">
        <v>4655</v>
      </c>
      <c r="F622" t="s">
        <v>3917</v>
      </c>
      <c r="G622" t="s">
        <v>1948</v>
      </c>
      <c r="H622" t="s">
        <v>3918</v>
      </c>
      <c r="I622" t="s">
        <v>1950</v>
      </c>
    </row>
    <row r="623" spans="1:9" x14ac:dyDescent="0.25">
      <c r="A623" t="s">
        <v>1227</v>
      </c>
      <c r="B623" t="s">
        <v>4656</v>
      </c>
      <c r="C623" t="s">
        <v>4657</v>
      </c>
      <c r="D623" t="s">
        <v>4658</v>
      </c>
      <c r="E623" t="s">
        <v>4659</v>
      </c>
      <c r="F623" t="s">
        <v>2021</v>
      </c>
      <c r="G623" t="s">
        <v>1940</v>
      </c>
      <c r="H623" t="s">
        <v>6312</v>
      </c>
      <c r="I623" t="s">
        <v>1950</v>
      </c>
    </row>
    <row r="624" spans="1:9" x14ac:dyDescent="0.25">
      <c r="A624" t="s">
        <v>1229</v>
      </c>
      <c r="B624" t="s">
        <v>4660</v>
      </c>
      <c r="C624" t="s">
        <v>4661</v>
      </c>
      <c r="D624" t="s">
        <v>6198</v>
      </c>
      <c r="E624" t="s">
        <v>4662</v>
      </c>
      <c r="F624" t="s">
        <v>3369</v>
      </c>
      <c r="G624" t="s">
        <v>1940</v>
      </c>
      <c r="H624" t="s">
        <v>6412</v>
      </c>
      <c r="I624" t="s">
        <v>1950</v>
      </c>
    </row>
    <row r="625" spans="1:9" x14ac:dyDescent="0.25">
      <c r="A625" t="s">
        <v>1231</v>
      </c>
      <c r="B625" t="s">
        <v>4663</v>
      </c>
      <c r="C625" t="s">
        <v>6198</v>
      </c>
      <c r="D625" t="s">
        <v>4664</v>
      </c>
      <c r="E625" t="s">
        <v>4665</v>
      </c>
      <c r="F625" t="s">
        <v>4666</v>
      </c>
      <c r="G625" t="s">
        <v>2115</v>
      </c>
      <c r="H625" t="s">
        <v>4667</v>
      </c>
      <c r="I625" t="s">
        <v>1950</v>
      </c>
    </row>
    <row r="626" spans="1:9" x14ac:dyDescent="0.25">
      <c r="A626" t="s">
        <v>1233</v>
      </c>
      <c r="B626" t="s">
        <v>4668</v>
      </c>
      <c r="C626" t="s">
        <v>4669</v>
      </c>
      <c r="D626" t="s">
        <v>6198</v>
      </c>
      <c r="E626" t="s">
        <v>4670</v>
      </c>
      <c r="F626" t="s">
        <v>4671</v>
      </c>
      <c r="G626" t="s">
        <v>1948</v>
      </c>
      <c r="H626" t="s">
        <v>4672</v>
      </c>
      <c r="I626" t="s">
        <v>1941</v>
      </c>
    </row>
    <row r="627" spans="1:9" x14ac:dyDescent="0.25">
      <c r="A627" t="s">
        <v>1235</v>
      </c>
      <c r="B627" t="s">
        <v>4673</v>
      </c>
      <c r="C627" t="s">
        <v>4674</v>
      </c>
      <c r="D627" t="s">
        <v>4675</v>
      </c>
      <c r="E627" t="s">
        <v>4676</v>
      </c>
      <c r="F627" t="s">
        <v>3089</v>
      </c>
      <c r="G627" t="s">
        <v>1940</v>
      </c>
      <c r="H627" t="s">
        <v>6371</v>
      </c>
      <c r="I627" t="s">
        <v>1950</v>
      </c>
    </row>
    <row r="628" spans="1:9" x14ac:dyDescent="0.25">
      <c r="A628" t="s">
        <v>1237</v>
      </c>
      <c r="B628" t="s">
        <v>4677</v>
      </c>
      <c r="C628" t="s">
        <v>4678</v>
      </c>
      <c r="D628" t="s">
        <v>4679</v>
      </c>
      <c r="E628" t="s">
        <v>4680</v>
      </c>
      <c r="F628" t="s">
        <v>4594</v>
      </c>
      <c r="G628" t="s">
        <v>1940</v>
      </c>
      <c r="H628" t="s">
        <v>6558</v>
      </c>
      <c r="I628" t="s">
        <v>1950</v>
      </c>
    </row>
    <row r="629" spans="1:9" x14ac:dyDescent="0.25">
      <c r="A629" t="s">
        <v>1239</v>
      </c>
      <c r="B629" t="s">
        <v>4681</v>
      </c>
      <c r="C629" t="s">
        <v>4682</v>
      </c>
      <c r="D629" t="s">
        <v>4683</v>
      </c>
      <c r="E629" t="s">
        <v>4684</v>
      </c>
      <c r="F629" t="s">
        <v>2026</v>
      </c>
      <c r="G629" t="s">
        <v>1940</v>
      </c>
      <c r="H629" t="s">
        <v>6300</v>
      </c>
      <c r="I629" t="s">
        <v>1941</v>
      </c>
    </row>
    <row r="630" spans="1:9" x14ac:dyDescent="0.25">
      <c r="A630" t="s">
        <v>1241</v>
      </c>
      <c r="B630" t="s">
        <v>4685</v>
      </c>
      <c r="C630" t="s">
        <v>4686</v>
      </c>
      <c r="D630" t="s">
        <v>4687</v>
      </c>
      <c r="E630" t="s">
        <v>4688</v>
      </c>
      <c r="F630" t="s">
        <v>4689</v>
      </c>
      <c r="G630" t="s">
        <v>1948</v>
      </c>
      <c r="H630" t="s">
        <v>2031</v>
      </c>
      <c r="I630" t="s">
        <v>1941</v>
      </c>
    </row>
    <row r="631" spans="1:9" x14ac:dyDescent="0.25">
      <c r="A631" t="s">
        <v>1225</v>
      </c>
      <c r="B631" t="s">
        <v>4690</v>
      </c>
      <c r="C631" t="s">
        <v>4691</v>
      </c>
      <c r="D631" t="s">
        <v>6198</v>
      </c>
      <c r="E631" t="s">
        <v>4692</v>
      </c>
      <c r="F631" t="s">
        <v>2190</v>
      </c>
      <c r="G631" t="s">
        <v>1940</v>
      </c>
      <c r="H631" t="s">
        <v>6308</v>
      </c>
      <c r="I631" t="s">
        <v>1950</v>
      </c>
    </row>
    <row r="632" spans="1:9" x14ac:dyDescent="0.25">
      <c r="A632" t="s">
        <v>4693</v>
      </c>
      <c r="B632" t="s">
        <v>4694</v>
      </c>
      <c r="C632" t="s">
        <v>4695</v>
      </c>
      <c r="D632" t="s">
        <v>4696</v>
      </c>
      <c r="E632" t="s">
        <v>4697</v>
      </c>
      <c r="F632" t="s">
        <v>3178</v>
      </c>
      <c r="G632" t="s">
        <v>1940</v>
      </c>
      <c r="H632" t="s">
        <v>6381</v>
      </c>
      <c r="I632" t="s">
        <v>1950</v>
      </c>
    </row>
    <row r="633" spans="1:9" x14ac:dyDescent="0.25">
      <c r="A633" t="s">
        <v>4698</v>
      </c>
      <c r="B633" t="s">
        <v>4699</v>
      </c>
      <c r="C633" t="s">
        <v>4700</v>
      </c>
      <c r="D633" t="s">
        <v>4701</v>
      </c>
      <c r="E633" t="s">
        <v>4702</v>
      </c>
      <c r="F633" t="s">
        <v>3966</v>
      </c>
      <c r="G633" t="s">
        <v>1948</v>
      </c>
      <c r="H633" t="s">
        <v>2770</v>
      </c>
      <c r="I633" t="s">
        <v>1941</v>
      </c>
    </row>
    <row r="634" spans="1:9" x14ac:dyDescent="0.25">
      <c r="A634" t="s">
        <v>1243</v>
      </c>
      <c r="B634" t="s">
        <v>4703</v>
      </c>
      <c r="C634" t="s">
        <v>4704</v>
      </c>
      <c r="D634" t="s">
        <v>4705</v>
      </c>
      <c r="E634" t="s">
        <v>4706</v>
      </c>
      <c r="F634" t="s">
        <v>1985</v>
      </c>
      <c r="G634" t="s">
        <v>1940</v>
      </c>
      <c r="H634" t="s">
        <v>6566</v>
      </c>
      <c r="I634" t="s">
        <v>1950</v>
      </c>
    </row>
    <row r="635" spans="1:9" x14ac:dyDescent="0.25">
      <c r="A635" t="s">
        <v>1245</v>
      </c>
      <c r="B635" t="s">
        <v>4707</v>
      </c>
      <c r="C635" t="s">
        <v>4708</v>
      </c>
      <c r="D635" t="s">
        <v>4709</v>
      </c>
      <c r="E635" t="s">
        <v>4710</v>
      </c>
      <c r="F635" t="s">
        <v>3003</v>
      </c>
      <c r="G635" t="s">
        <v>1940</v>
      </c>
      <c r="H635" t="s">
        <v>6358</v>
      </c>
      <c r="I635" t="s">
        <v>1950</v>
      </c>
    </row>
    <row r="636" spans="1:9" x14ac:dyDescent="0.25">
      <c r="A636" t="s">
        <v>1247</v>
      </c>
      <c r="B636" t="s">
        <v>4711</v>
      </c>
      <c r="C636" t="s">
        <v>4712</v>
      </c>
      <c r="D636" t="s">
        <v>4713</v>
      </c>
      <c r="E636" t="s">
        <v>4714</v>
      </c>
      <c r="F636" t="s">
        <v>3178</v>
      </c>
      <c r="G636" t="s">
        <v>1940</v>
      </c>
      <c r="H636" t="s">
        <v>6567</v>
      </c>
      <c r="I636" t="s">
        <v>1950</v>
      </c>
    </row>
    <row r="637" spans="1:9" x14ac:dyDescent="0.25">
      <c r="A637" t="s">
        <v>1249</v>
      </c>
      <c r="B637" t="s">
        <v>4715</v>
      </c>
      <c r="C637" t="s">
        <v>4716</v>
      </c>
      <c r="D637" t="s">
        <v>4717</v>
      </c>
      <c r="E637" t="s">
        <v>4718</v>
      </c>
      <c r="F637" t="s">
        <v>2956</v>
      </c>
      <c r="G637" t="s">
        <v>1940</v>
      </c>
      <c r="H637" t="s">
        <v>6352</v>
      </c>
      <c r="I637" t="s">
        <v>1941</v>
      </c>
    </row>
    <row r="638" spans="1:9" x14ac:dyDescent="0.25">
      <c r="A638" t="s">
        <v>1251</v>
      </c>
      <c r="B638" t="s">
        <v>4719</v>
      </c>
      <c r="C638" t="s">
        <v>4720</v>
      </c>
      <c r="D638" t="s">
        <v>4721</v>
      </c>
      <c r="E638" t="s">
        <v>4722</v>
      </c>
      <c r="F638" t="s">
        <v>2126</v>
      </c>
      <c r="G638" t="s">
        <v>1940</v>
      </c>
      <c r="H638" t="s">
        <v>6568</v>
      </c>
      <c r="I638" t="s">
        <v>1941</v>
      </c>
    </row>
    <row r="639" spans="1:9" x14ac:dyDescent="0.25">
      <c r="A639" t="s">
        <v>1253</v>
      </c>
      <c r="B639" t="s">
        <v>4723</v>
      </c>
      <c r="C639" t="s">
        <v>4724</v>
      </c>
      <c r="D639" t="s">
        <v>4725</v>
      </c>
      <c r="E639" t="s">
        <v>4726</v>
      </c>
      <c r="F639" t="s">
        <v>4727</v>
      </c>
      <c r="G639" t="s">
        <v>1948</v>
      </c>
      <c r="H639" t="s">
        <v>2830</v>
      </c>
      <c r="I639" t="s">
        <v>1941</v>
      </c>
    </row>
    <row r="640" spans="1:9" x14ac:dyDescent="0.25">
      <c r="A640" t="s">
        <v>1255</v>
      </c>
      <c r="B640" t="s">
        <v>4728</v>
      </c>
      <c r="C640" t="s">
        <v>6198</v>
      </c>
      <c r="D640" t="s">
        <v>4729</v>
      </c>
      <c r="E640" t="s">
        <v>4730</v>
      </c>
      <c r="F640" t="s">
        <v>4415</v>
      </c>
      <c r="G640" t="s">
        <v>1948</v>
      </c>
      <c r="H640" t="s">
        <v>4416</v>
      </c>
      <c r="I640" t="s">
        <v>1941</v>
      </c>
    </row>
    <row r="641" spans="1:9" x14ac:dyDescent="0.25">
      <c r="A641" t="s">
        <v>1257</v>
      </c>
      <c r="B641" t="s">
        <v>4731</v>
      </c>
      <c r="C641" t="s">
        <v>4732</v>
      </c>
      <c r="D641" t="s">
        <v>4733</v>
      </c>
      <c r="E641" t="s">
        <v>4734</v>
      </c>
      <c r="F641" t="s">
        <v>3142</v>
      </c>
      <c r="G641" t="s">
        <v>1940</v>
      </c>
      <c r="H641" t="s">
        <v>6569</v>
      </c>
      <c r="I641" t="s">
        <v>1941</v>
      </c>
    </row>
    <row r="642" spans="1:9" x14ac:dyDescent="0.25">
      <c r="A642" t="s">
        <v>4735</v>
      </c>
      <c r="B642" t="s">
        <v>4736</v>
      </c>
      <c r="C642" t="s">
        <v>6198</v>
      </c>
      <c r="D642" t="s">
        <v>4737</v>
      </c>
      <c r="E642" t="s">
        <v>4738</v>
      </c>
      <c r="F642" t="s">
        <v>3163</v>
      </c>
      <c r="G642" t="s">
        <v>2115</v>
      </c>
      <c r="H642" t="s">
        <v>3164</v>
      </c>
      <c r="I642" t="s">
        <v>1950</v>
      </c>
    </row>
    <row r="643" spans="1:9" x14ac:dyDescent="0.25">
      <c r="A643" t="s">
        <v>1261</v>
      </c>
      <c r="B643" t="s">
        <v>4739</v>
      </c>
      <c r="C643" t="s">
        <v>4740</v>
      </c>
      <c r="D643" t="s">
        <v>4741</v>
      </c>
      <c r="E643" t="s">
        <v>4742</v>
      </c>
      <c r="F643" t="s">
        <v>4594</v>
      </c>
      <c r="G643" t="s">
        <v>1940</v>
      </c>
      <c r="H643" t="s">
        <v>6570</v>
      </c>
      <c r="I643" t="s">
        <v>1941</v>
      </c>
    </row>
    <row r="644" spans="1:9" x14ac:dyDescent="0.25">
      <c r="A644" t="s">
        <v>1263</v>
      </c>
      <c r="B644" t="s">
        <v>4743</v>
      </c>
      <c r="C644" t="s">
        <v>4744</v>
      </c>
      <c r="D644" t="s">
        <v>4745</v>
      </c>
      <c r="E644" t="s">
        <v>4746</v>
      </c>
      <c r="F644" t="s">
        <v>4747</v>
      </c>
      <c r="G644" t="s">
        <v>2115</v>
      </c>
      <c r="H644" t="s">
        <v>4748</v>
      </c>
      <c r="I644" t="s">
        <v>1941</v>
      </c>
    </row>
    <row r="645" spans="1:9" x14ac:dyDescent="0.25">
      <c r="A645" t="s">
        <v>1265</v>
      </c>
      <c r="B645" t="s">
        <v>4749</v>
      </c>
      <c r="C645" t="s">
        <v>4750</v>
      </c>
      <c r="D645" t="s">
        <v>6198</v>
      </c>
      <c r="E645" t="s">
        <v>4751</v>
      </c>
      <c r="F645" t="s">
        <v>2324</v>
      </c>
      <c r="G645" t="s">
        <v>1940</v>
      </c>
      <c r="H645" t="s">
        <v>6571</v>
      </c>
      <c r="I645" t="s">
        <v>1941</v>
      </c>
    </row>
    <row r="646" spans="1:9" x14ac:dyDescent="0.25">
      <c r="A646" t="s">
        <v>1267</v>
      </c>
      <c r="B646" t="s">
        <v>4752</v>
      </c>
      <c r="C646" t="s">
        <v>6198</v>
      </c>
      <c r="D646" t="s">
        <v>4753</v>
      </c>
      <c r="E646" t="s">
        <v>4754</v>
      </c>
      <c r="F646" t="s">
        <v>3580</v>
      </c>
      <c r="G646" t="s">
        <v>1940</v>
      </c>
      <c r="H646" t="s">
        <v>6445</v>
      </c>
      <c r="I646" t="s">
        <v>1950</v>
      </c>
    </row>
    <row r="647" spans="1:9" x14ac:dyDescent="0.25">
      <c r="A647" t="s">
        <v>1269</v>
      </c>
      <c r="B647" t="s">
        <v>4755</v>
      </c>
      <c r="C647" t="s">
        <v>4756</v>
      </c>
      <c r="D647" t="s">
        <v>4757</v>
      </c>
      <c r="E647" t="s">
        <v>4758</v>
      </c>
      <c r="F647" t="s">
        <v>4759</v>
      </c>
      <c r="G647" t="s">
        <v>1940</v>
      </c>
      <c r="H647" t="s">
        <v>6572</v>
      </c>
      <c r="I647" t="s">
        <v>1941</v>
      </c>
    </row>
    <row r="648" spans="1:9" x14ac:dyDescent="0.25">
      <c r="A648" t="s">
        <v>1271</v>
      </c>
      <c r="B648" t="s">
        <v>4760</v>
      </c>
      <c r="C648" t="s">
        <v>4761</v>
      </c>
      <c r="D648" t="s">
        <v>4762</v>
      </c>
      <c r="E648" t="s">
        <v>4763</v>
      </c>
      <c r="F648" t="s">
        <v>2880</v>
      </c>
      <c r="G648" t="s">
        <v>1940</v>
      </c>
      <c r="H648" t="s">
        <v>6340</v>
      </c>
      <c r="I648" t="s">
        <v>1941</v>
      </c>
    </row>
    <row r="649" spans="1:9" x14ac:dyDescent="0.25">
      <c r="A649" t="s">
        <v>1273</v>
      </c>
      <c r="B649" t="s">
        <v>4764</v>
      </c>
      <c r="C649" t="s">
        <v>4765</v>
      </c>
      <c r="D649" t="s">
        <v>4766</v>
      </c>
      <c r="E649" t="s">
        <v>4767</v>
      </c>
      <c r="F649" t="s">
        <v>4768</v>
      </c>
      <c r="G649" t="s">
        <v>2115</v>
      </c>
      <c r="H649" t="s">
        <v>4769</v>
      </c>
      <c r="I649" t="s">
        <v>1941</v>
      </c>
    </row>
    <row r="650" spans="1:9" x14ac:dyDescent="0.25">
      <c r="A650" t="s">
        <v>1259</v>
      </c>
      <c r="B650" t="s">
        <v>4770</v>
      </c>
      <c r="C650" t="s">
        <v>4771</v>
      </c>
      <c r="D650" t="s">
        <v>4772</v>
      </c>
      <c r="E650" t="s">
        <v>4773</v>
      </c>
      <c r="F650" t="s">
        <v>2286</v>
      </c>
      <c r="G650" t="s">
        <v>1940</v>
      </c>
      <c r="H650" t="s">
        <v>6427</v>
      </c>
      <c r="I650" t="s">
        <v>1950</v>
      </c>
    </row>
    <row r="651" spans="1:9" x14ac:dyDescent="0.25">
      <c r="A651" t="s">
        <v>1276</v>
      </c>
      <c r="B651" t="s">
        <v>4774</v>
      </c>
      <c r="C651" t="s">
        <v>4775</v>
      </c>
      <c r="D651" t="s">
        <v>4776</v>
      </c>
      <c r="E651" t="s">
        <v>4777</v>
      </c>
      <c r="F651" t="s">
        <v>4778</v>
      </c>
      <c r="G651" t="s">
        <v>2115</v>
      </c>
      <c r="H651" t="s">
        <v>4779</v>
      </c>
      <c r="I651" t="s">
        <v>1950</v>
      </c>
    </row>
    <row r="652" spans="1:9" x14ac:dyDescent="0.25">
      <c r="A652" t="s">
        <v>1278</v>
      </c>
      <c r="B652" t="s">
        <v>4780</v>
      </c>
      <c r="C652" t="s">
        <v>4781</v>
      </c>
      <c r="D652" t="s">
        <v>4782</v>
      </c>
      <c r="E652" t="s">
        <v>4783</v>
      </c>
      <c r="F652" t="s">
        <v>2382</v>
      </c>
      <c r="G652" t="s">
        <v>1940</v>
      </c>
      <c r="H652" t="s">
        <v>6573</v>
      </c>
      <c r="I652" t="s">
        <v>1941</v>
      </c>
    </row>
    <row r="653" spans="1:9" x14ac:dyDescent="0.25">
      <c r="A653" t="s">
        <v>1280</v>
      </c>
      <c r="B653" t="s">
        <v>4784</v>
      </c>
      <c r="C653" t="s">
        <v>6198</v>
      </c>
      <c r="D653" t="s">
        <v>4785</v>
      </c>
      <c r="E653" t="s">
        <v>4786</v>
      </c>
      <c r="F653" t="s">
        <v>2185</v>
      </c>
      <c r="G653" t="s">
        <v>1940</v>
      </c>
      <c r="H653" t="s">
        <v>6333</v>
      </c>
      <c r="I653" t="s">
        <v>1950</v>
      </c>
    </row>
    <row r="654" spans="1:9" x14ac:dyDescent="0.25">
      <c r="A654" t="s">
        <v>1282</v>
      </c>
      <c r="B654" t="s">
        <v>4787</v>
      </c>
      <c r="C654" t="s">
        <v>4788</v>
      </c>
      <c r="D654" t="s">
        <v>6198</v>
      </c>
      <c r="E654" t="s">
        <v>4789</v>
      </c>
      <c r="F654" t="s">
        <v>4790</v>
      </c>
      <c r="G654" t="s">
        <v>1948</v>
      </c>
      <c r="H654" t="s">
        <v>1949</v>
      </c>
      <c r="I654" t="s">
        <v>1950</v>
      </c>
    </row>
    <row r="655" spans="1:9" x14ac:dyDescent="0.25">
      <c r="A655" t="s">
        <v>1284</v>
      </c>
      <c r="B655" t="s">
        <v>4791</v>
      </c>
      <c r="C655" t="s">
        <v>4792</v>
      </c>
      <c r="D655" t="s">
        <v>4793</v>
      </c>
      <c r="E655" t="s">
        <v>4794</v>
      </c>
      <c r="F655" t="s">
        <v>2210</v>
      </c>
      <c r="G655" t="s">
        <v>1940</v>
      </c>
      <c r="H655" t="s">
        <v>6488</v>
      </c>
      <c r="I655" t="s">
        <v>1950</v>
      </c>
    </row>
    <row r="656" spans="1:9" x14ac:dyDescent="0.25">
      <c r="A656" t="s">
        <v>1286</v>
      </c>
      <c r="B656" t="s">
        <v>4795</v>
      </c>
      <c r="C656" t="s">
        <v>4796</v>
      </c>
      <c r="D656" t="s">
        <v>4797</v>
      </c>
      <c r="E656" t="s">
        <v>4798</v>
      </c>
      <c r="F656" t="s">
        <v>2185</v>
      </c>
      <c r="G656" t="s">
        <v>1940</v>
      </c>
      <c r="H656" t="s">
        <v>6574</v>
      </c>
      <c r="I656" t="s">
        <v>1950</v>
      </c>
    </row>
    <row r="657" spans="1:9" x14ac:dyDescent="0.25">
      <c r="A657" t="s">
        <v>1288</v>
      </c>
      <c r="B657" t="s">
        <v>4799</v>
      </c>
      <c r="C657" t="s">
        <v>4800</v>
      </c>
      <c r="D657" t="s">
        <v>6198</v>
      </c>
      <c r="E657" t="s">
        <v>4801</v>
      </c>
      <c r="F657" t="s">
        <v>4802</v>
      </c>
      <c r="G657" t="s">
        <v>1940</v>
      </c>
      <c r="H657" t="s">
        <v>6575</v>
      </c>
      <c r="I657" t="s">
        <v>1941</v>
      </c>
    </row>
    <row r="658" spans="1:9" x14ac:dyDescent="0.25">
      <c r="A658" t="s">
        <v>1290</v>
      </c>
      <c r="B658" t="s">
        <v>4803</v>
      </c>
      <c r="C658" t="s">
        <v>4804</v>
      </c>
      <c r="D658" t="s">
        <v>6198</v>
      </c>
      <c r="E658" t="s">
        <v>4805</v>
      </c>
      <c r="F658" t="s">
        <v>2092</v>
      </c>
      <c r="G658" t="s">
        <v>1940</v>
      </c>
      <c r="H658" t="s">
        <v>6576</v>
      </c>
      <c r="I658" t="s">
        <v>1950</v>
      </c>
    </row>
    <row r="659" spans="1:9" x14ac:dyDescent="0.25">
      <c r="A659" t="s">
        <v>1292</v>
      </c>
      <c r="B659" t="s">
        <v>4806</v>
      </c>
      <c r="C659" t="s">
        <v>4807</v>
      </c>
      <c r="D659" t="s">
        <v>4808</v>
      </c>
      <c r="E659" t="s">
        <v>4809</v>
      </c>
      <c r="F659" t="s">
        <v>4810</v>
      </c>
      <c r="G659" t="s">
        <v>1940</v>
      </c>
      <c r="H659" t="s">
        <v>6577</v>
      </c>
      <c r="I659" t="s">
        <v>1941</v>
      </c>
    </row>
    <row r="660" spans="1:9" x14ac:dyDescent="0.25">
      <c r="A660" t="s">
        <v>4811</v>
      </c>
      <c r="B660" t="s">
        <v>4812</v>
      </c>
      <c r="C660" t="s">
        <v>6198</v>
      </c>
      <c r="D660" t="s">
        <v>6198</v>
      </c>
      <c r="E660" t="s">
        <v>4813</v>
      </c>
      <c r="F660" t="s">
        <v>4354</v>
      </c>
      <c r="G660" t="s">
        <v>1948</v>
      </c>
      <c r="H660" t="s">
        <v>4355</v>
      </c>
      <c r="I660" t="s">
        <v>1941</v>
      </c>
    </row>
    <row r="661" spans="1:9" x14ac:dyDescent="0.25">
      <c r="A661" t="s">
        <v>1296</v>
      </c>
      <c r="B661" t="s">
        <v>4814</v>
      </c>
      <c r="C661" t="s">
        <v>4815</v>
      </c>
      <c r="D661" t="s">
        <v>4816</v>
      </c>
      <c r="E661" t="s">
        <v>4817</v>
      </c>
      <c r="F661" t="s">
        <v>4818</v>
      </c>
      <c r="G661" t="s">
        <v>1948</v>
      </c>
      <c r="H661" t="s">
        <v>4416</v>
      </c>
      <c r="I661" t="s">
        <v>1941</v>
      </c>
    </row>
    <row r="662" spans="1:9" x14ac:dyDescent="0.25">
      <c r="A662" t="s">
        <v>1298</v>
      </c>
      <c r="B662" t="s">
        <v>4819</v>
      </c>
      <c r="C662" t="s">
        <v>4820</v>
      </c>
      <c r="D662" t="s">
        <v>4821</v>
      </c>
      <c r="E662" t="s">
        <v>4822</v>
      </c>
      <c r="F662" t="s">
        <v>2799</v>
      </c>
      <c r="G662" t="s">
        <v>1940</v>
      </c>
      <c r="H662" t="s">
        <v>6528</v>
      </c>
      <c r="I662" t="s">
        <v>1950</v>
      </c>
    </row>
    <row r="663" spans="1:9" x14ac:dyDescent="0.25">
      <c r="A663" t="s">
        <v>1300</v>
      </c>
      <c r="B663" t="s">
        <v>4823</v>
      </c>
      <c r="C663" t="s">
        <v>4824</v>
      </c>
      <c r="D663" t="s">
        <v>4825</v>
      </c>
      <c r="E663" t="s">
        <v>4826</v>
      </c>
      <c r="F663" t="s">
        <v>2026</v>
      </c>
      <c r="G663" t="s">
        <v>1940</v>
      </c>
      <c r="H663" t="s">
        <v>6300</v>
      </c>
      <c r="I663" t="s">
        <v>1941</v>
      </c>
    </row>
    <row r="664" spans="1:9" x14ac:dyDescent="0.25">
      <c r="A664" t="s">
        <v>1302</v>
      </c>
      <c r="B664" t="s">
        <v>4827</v>
      </c>
      <c r="C664" t="s">
        <v>4828</v>
      </c>
      <c r="D664" t="s">
        <v>6198</v>
      </c>
      <c r="E664" t="s">
        <v>4829</v>
      </c>
      <c r="F664" t="s">
        <v>4830</v>
      </c>
      <c r="G664" t="s">
        <v>1940</v>
      </c>
      <c r="H664" t="s">
        <v>6578</v>
      </c>
      <c r="I664" t="s">
        <v>1950</v>
      </c>
    </row>
    <row r="665" spans="1:9" x14ac:dyDescent="0.25">
      <c r="A665" t="s">
        <v>1304</v>
      </c>
      <c r="B665" t="s">
        <v>4831</v>
      </c>
      <c r="C665" t="s">
        <v>4832</v>
      </c>
      <c r="D665" t="s">
        <v>6198</v>
      </c>
      <c r="E665" t="s">
        <v>4833</v>
      </c>
      <c r="F665" t="s">
        <v>2121</v>
      </c>
      <c r="G665" t="s">
        <v>1940</v>
      </c>
      <c r="H665" t="s">
        <v>6220</v>
      </c>
      <c r="I665" t="s">
        <v>1950</v>
      </c>
    </row>
    <row r="666" spans="1:9" x14ac:dyDescent="0.25">
      <c r="A666" t="s">
        <v>1306</v>
      </c>
      <c r="B666" t="s">
        <v>4834</v>
      </c>
      <c r="C666" t="s">
        <v>4835</v>
      </c>
      <c r="D666" t="s">
        <v>4836</v>
      </c>
      <c r="E666" t="s">
        <v>4837</v>
      </c>
      <c r="F666" t="s">
        <v>3142</v>
      </c>
      <c r="G666" t="s">
        <v>1940</v>
      </c>
      <c r="H666" t="s">
        <v>6569</v>
      </c>
      <c r="I666" t="s">
        <v>1950</v>
      </c>
    </row>
    <row r="667" spans="1:9" x14ac:dyDescent="0.25">
      <c r="A667" t="s">
        <v>4838</v>
      </c>
      <c r="B667" t="s">
        <v>4839</v>
      </c>
      <c r="C667" t="s">
        <v>4840</v>
      </c>
      <c r="D667" t="s">
        <v>4841</v>
      </c>
      <c r="E667" t="s">
        <v>4842</v>
      </c>
      <c r="F667" t="s">
        <v>3857</v>
      </c>
      <c r="G667" t="s">
        <v>1940</v>
      </c>
      <c r="H667" t="s">
        <v>6579</v>
      </c>
      <c r="I667" t="s">
        <v>1941</v>
      </c>
    </row>
    <row r="668" spans="1:9" x14ac:dyDescent="0.25">
      <c r="A668" t="s">
        <v>1308</v>
      </c>
      <c r="B668" t="s">
        <v>4843</v>
      </c>
      <c r="C668" t="s">
        <v>4844</v>
      </c>
      <c r="D668" t="s">
        <v>4845</v>
      </c>
      <c r="E668" t="s">
        <v>4846</v>
      </c>
      <c r="F668" t="s">
        <v>2900</v>
      </c>
      <c r="G668" t="s">
        <v>1940</v>
      </c>
      <c r="H668" t="s">
        <v>6345</v>
      </c>
      <c r="I668" t="s">
        <v>1950</v>
      </c>
    </row>
    <row r="669" spans="1:9" x14ac:dyDescent="0.25">
      <c r="A669" t="s">
        <v>1310</v>
      </c>
      <c r="B669" t="s">
        <v>4847</v>
      </c>
      <c r="C669" t="s">
        <v>4848</v>
      </c>
      <c r="D669" t="s">
        <v>4849</v>
      </c>
      <c r="E669" t="s">
        <v>4850</v>
      </c>
      <c r="F669" t="s">
        <v>4851</v>
      </c>
      <c r="G669" t="s">
        <v>1948</v>
      </c>
      <c r="H669" t="s">
        <v>2088</v>
      </c>
      <c r="I669" t="s">
        <v>1950</v>
      </c>
    </row>
    <row r="670" spans="1:9" x14ac:dyDescent="0.25">
      <c r="A670" t="s">
        <v>1294</v>
      </c>
      <c r="B670" t="s">
        <v>4852</v>
      </c>
      <c r="C670" t="s">
        <v>4853</v>
      </c>
      <c r="D670" t="s">
        <v>4854</v>
      </c>
      <c r="E670" t="s">
        <v>4855</v>
      </c>
      <c r="F670" t="s">
        <v>4480</v>
      </c>
      <c r="G670" t="s">
        <v>1940</v>
      </c>
      <c r="H670" t="s">
        <v>6580</v>
      </c>
      <c r="I670" t="s">
        <v>1941</v>
      </c>
    </row>
    <row r="671" spans="1:9" x14ac:dyDescent="0.25">
      <c r="A671" t="s">
        <v>1313</v>
      </c>
      <c r="B671" t="s">
        <v>4856</v>
      </c>
      <c r="C671" t="s">
        <v>4857</v>
      </c>
      <c r="D671" t="s">
        <v>4858</v>
      </c>
      <c r="E671" t="s">
        <v>4859</v>
      </c>
      <c r="F671" t="s">
        <v>4860</v>
      </c>
      <c r="G671" t="s">
        <v>1940</v>
      </c>
      <c r="H671" t="s">
        <v>6581</v>
      </c>
      <c r="I671" t="s">
        <v>1950</v>
      </c>
    </row>
    <row r="672" spans="1:9" x14ac:dyDescent="0.25">
      <c r="A672" t="s">
        <v>1315</v>
      </c>
      <c r="B672" t="s">
        <v>4861</v>
      </c>
      <c r="C672" t="s">
        <v>4862</v>
      </c>
      <c r="D672" t="s">
        <v>4863</v>
      </c>
      <c r="E672" t="s">
        <v>4864</v>
      </c>
      <c r="F672" t="s">
        <v>4865</v>
      </c>
      <c r="G672" t="s">
        <v>1940</v>
      </c>
      <c r="H672" t="s">
        <v>6582</v>
      </c>
      <c r="I672" t="s">
        <v>1941</v>
      </c>
    </row>
    <row r="673" spans="1:9" x14ac:dyDescent="0.25">
      <c r="A673" t="s">
        <v>1317</v>
      </c>
      <c r="B673" t="s">
        <v>4866</v>
      </c>
      <c r="C673" t="s">
        <v>4867</v>
      </c>
      <c r="D673" t="s">
        <v>4868</v>
      </c>
      <c r="E673" t="s">
        <v>4869</v>
      </c>
      <c r="F673" t="s">
        <v>3681</v>
      </c>
      <c r="G673" t="s">
        <v>1940</v>
      </c>
      <c r="H673" t="s">
        <v>6583</v>
      </c>
      <c r="I673" t="s">
        <v>1950</v>
      </c>
    </row>
    <row r="674" spans="1:9" x14ac:dyDescent="0.25">
      <c r="A674" t="s">
        <v>1319</v>
      </c>
      <c r="B674" t="s">
        <v>4870</v>
      </c>
      <c r="C674" t="s">
        <v>4871</v>
      </c>
      <c r="D674" t="s">
        <v>6198</v>
      </c>
      <c r="E674" t="s">
        <v>4872</v>
      </c>
      <c r="F674" t="s">
        <v>2026</v>
      </c>
      <c r="G674" t="s">
        <v>1940</v>
      </c>
      <c r="H674" t="s">
        <v>6584</v>
      </c>
      <c r="I674" t="s">
        <v>1941</v>
      </c>
    </row>
    <row r="675" spans="1:9" x14ac:dyDescent="0.25">
      <c r="A675" t="s">
        <v>1321</v>
      </c>
      <c r="B675" t="s">
        <v>4873</v>
      </c>
      <c r="C675" t="s">
        <v>4874</v>
      </c>
      <c r="D675" t="s">
        <v>4875</v>
      </c>
      <c r="E675" t="s">
        <v>4876</v>
      </c>
      <c r="F675" t="s">
        <v>2374</v>
      </c>
      <c r="G675" t="s">
        <v>1940</v>
      </c>
      <c r="H675" t="s">
        <v>6507</v>
      </c>
      <c r="I675" t="s">
        <v>1941</v>
      </c>
    </row>
    <row r="676" spans="1:9" x14ac:dyDescent="0.25">
      <c r="A676" t="s">
        <v>1323</v>
      </c>
      <c r="B676" t="s">
        <v>4877</v>
      </c>
      <c r="C676" t="s">
        <v>4878</v>
      </c>
      <c r="D676" t="s">
        <v>4879</v>
      </c>
      <c r="E676" t="s">
        <v>4880</v>
      </c>
      <c r="F676" t="s">
        <v>4881</v>
      </c>
      <c r="G676" t="s">
        <v>1940</v>
      </c>
      <c r="H676" t="s">
        <v>6585</v>
      </c>
      <c r="I676" t="s">
        <v>1941</v>
      </c>
    </row>
    <row r="677" spans="1:9" x14ac:dyDescent="0.25">
      <c r="A677" t="s">
        <v>1325</v>
      </c>
      <c r="B677" t="s">
        <v>4882</v>
      </c>
      <c r="C677" t="s">
        <v>6198</v>
      </c>
      <c r="D677" t="s">
        <v>4883</v>
      </c>
      <c r="E677" t="s">
        <v>4884</v>
      </c>
      <c r="F677" t="s">
        <v>4885</v>
      </c>
      <c r="G677" t="s">
        <v>1940</v>
      </c>
      <c r="H677" t="s">
        <v>6586</v>
      </c>
      <c r="I677" t="s">
        <v>1941</v>
      </c>
    </row>
    <row r="678" spans="1:9" x14ac:dyDescent="0.25">
      <c r="A678" t="s">
        <v>1327</v>
      </c>
      <c r="B678" t="s">
        <v>4886</v>
      </c>
      <c r="C678" t="s">
        <v>6198</v>
      </c>
      <c r="D678" t="s">
        <v>4887</v>
      </c>
      <c r="E678" t="s">
        <v>4888</v>
      </c>
      <c r="F678" t="s">
        <v>4889</v>
      </c>
      <c r="G678" t="s">
        <v>1940</v>
      </c>
      <c r="H678" t="s">
        <v>6587</v>
      </c>
      <c r="I678" t="s">
        <v>1950</v>
      </c>
    </row>
    <row r="679" spans="1:9" x14ac:dyDescent="0.25">
      <c r="A679" t="s">
        <v>1329</v>
      </c>
      <c r="B679" t="s">
        <v>4890</v>
      </c>
      <c r="C679" t="s">
        <v>4891</v>
      </c>
      <c r="D679" t="s">
        <v>4892</v>
      </c>
      <c r="E679" t="s">
        <v>4893</v>
      </c>
      <c r="F679" t="s">
        <v>3748</v>
      </c>
      <c r="G679" t="s">
        <v>1948</v>
      </c>
      <c r="H679" t="s">
        <v>3749</v>
      </c>
      <c r="I679" t="s">
        <v>1950</v>
      </c>
    </row>
    <row r="680" spans="1:9" x14ac:dyDescent="0.25">
      <c r="A680" t="s">
        <v>1331</v>
      </c>
      <c r="B680" t="s">
        <v>4894</v>
      </c>
      <c r="C680" t="s">
        <v>4895</v>
      </c>
      <c r="D680" t="s">
        <v>4896</v>
      </c>
      <c r="E680" t="s">
        <v>4897</v>
      </c>
      <c r="F680" t="s">
        <v>4898</v>
      </c>
      <c r="G680" t="s">
        <v>1940</v>
      </c>
      <c r="H680" t="s">
        <v>6588</v>
      </c>
      <c r="I680" t="s">
        <v>1941</v>
      </c>
    </row>
    <row r="681" spans="1:9" x14ac:dyDescent="0.25">
      <c r="A681" t="s">
        <v>1333</v>
      </c>
      <c r="B681" t="s">
        <v>4899</v>
      </c>
      <c r="C681" t="s">
        <v>4900</v>
      </c>
      <c r="D681" t="s">
        <v>4901</v>
      </c>
      <c r="E681" t="s">
        <v>4902</v>
      </c>
      <c r="F681" t="s">
        <v>4768</v>
      </c>
      <c r="G681" t="s">
        <v>2115</v>
      </c>
      <c r="H681" t="s">
        <v>4769</v>
      </c>
      <c r="I681" t="s">
        <v>1950</v>
      </c>
    </row>
    <row r="682" spans="1:9" x14ac:dyDescent="0.25">
      <c r="A682" t="s">
        <v>1335</v>
      </c>
      <c r="B682" t="s">
        <v>4903</v>
      </c>
      <c r="C682" t="s">
        <v>4904</v>
      </c>
      <c r="D682" t="s">
        <v>6198</v>
      </c>
      <c r="E682" t="s">
        <v>4905</v>
      </c>
      <c r="F682" t="s">
        <v>3282</v>
      </c>
      <c r="G682" t="s">
        <v>1940</v>
      </c>
      <c r="H682" t="s">
        <v>6397</v>
      </c>
      <c r="I682" t="s">
        <v>1950</v>
      </c>
    </row>
    <row r="683" spans="1:9" x14ac:dyDescent="0.25">
      <c r="A683" t="s">
        <v>1337</v>
      </c>
      <c r="B683" t="s">
        <v>4906</v>
      </c>
      <c r="C683" t="s">
        <v>4907</v>
      </c>
      <c r="D683" t="s">
        <v>4908</v>
      </c>
      <c r="E683" t="s">
        <v>4909</v>
      </c>
      <c r="F683" t="s">
        <v>2198</v>
      </c>
      <c r="G683" t="s">
        <v>2115</v>
      </c>
      <c r="H683" t="s">
        <v>2199</v>
      </c>
      <c r="I683" t="s">
        <v>1941</v>
      </c>
    </row>
    <row r="684" spans="1:9" x14ac:dyDescent="0.25">
      <c r="A684" t="s">
        <v>1339</v>
      </c>
      <c r="B684" t="s">
        <v>4910</v>
      </c>
      <c r="C684" t="s">
        <v>4911</v>
      </c>
      <c r="D684" t="s">
        <v>4912</v>
      </c>
      <c r="E684" t="s">
        <v>4913</v>
      </c>
      <c r="F684" t="s">
        <v>3487</v>
      </c>
      <c r="G684" t="s">
        <v>1940</v>
      </c>
      <c r="H684" t="s">
        <v>6430</v>
      </c>
      <c r="I684" t="s">
        <v>1941</v>
      </c>
    </row>
    <row r="685" spans="1:9" x14ac:dyDescent="0.25">
      <c r="A685" t="s">
        <v>1341</v>
      </c>
      <c r="B685" t="s">
        <v>4914</v>
      </c>
      <c r="C685" t="s">
        <v>4915</v>
      </c>
      <c r="D685" t="s">
        <v>4916</v>
      </c>
      <c r="E685" t="s">
        <v>4917</v>
      </c>
      <c r="F685" t="s">
        <v>2026</v>
      </c>
      <c r="G685" t="s">
        <v>1940</v>
      </c>
      <c r="H685" t="s">
        <v>6589</v>
      </c>
      <c r="I685" t="s">
        <v>1950</v>
      </c>
    </row>
    <row r="686" spans="1:9" x14ac:dyDescent="0.25">
      <c r="A686" t="s">
        <v>1343</v>
      </c>
      <c r="B686" t="s">
        <v>4918</v>
      </c>
      <c r="C686" t="s">
        <v>6198</v>
      </c>
      <c r="D686" t="s">
        <v>4919</v>
      </c>
      <c r="E686" t="s">
        <v>4920</v>
      </c>
      <c r="F686" t="s">
        <v>2021</v>
      </c>
      <c r="G686" t="s">
        <v>1940</v>
      </c>
      <c r="H686" t="s">
        <v>6590</v>
      </c>
      <c r="I686" t="s">
        <v>1950</v>
      </c>
    </row>
    <row r="687" spans="1:9" x14ac:dyDescent="0.25">
      <c r="A687" t="s">
        <v>1345</v>
      </c>
      <c r="B687" t="s">
        <v>4921</v>
      </c>
      <c r="C687" t="s">
        <v>4922</v>
      </c>
      <c r="D687" t="s">
        <v>4923</v>
      </c>
      <c r="E687" t="s">
        <v>4924</v>
      </c>
      <c r="F687" t="s">
        <v>2946</v>
      </c>
      <c r="G687" t="s">
        <v>1940</v>
      </c>
      <c r="H687" t="s">
        <v>6555</v>
      </c>
      <c r="I687" t="s">
        <v>1941</v>
      </c>
    </row>
    <row r="688" spans="1:9" x14ac:dyDescent="0.25">
      <c r="A688" t="s">
        <v>1347</v>
      </c>
      <c r="B688" t="s">
        <v>4925</v>
      </c>
      <c r="C688" t="s">
        <v>4926</v>
      </c>
      <c r="D688" t="s">
        <v>4927</v>
      </c>
      <c r="E688" t="s">
        <v>4928</v>
      </c>
      <c r="F688" t="s">
        <v>2571</v>
      </c>
      <c r="G688" t="s">
        <v>1940</v>
      </c>
      <c r="H688" t="s">
        <v>6297</v>
      </c>
      <c r="I688" t="s">
        <v>1941</v>
      </c>
    </row>
    <row r="689" spans="1:9" x14ac:dyDescent="0.25">
      <c r="A689" t="s">
        <v>1349</v>
      </c>
      <c r="B689" t="s">
        <v>4929</v>
      </c>
      <c r="C689" t="s">
        <v>4930</v>
      </c>
      <c r="D689" t="s">
        <v>4931</v>
      </c>
      <c r="E689" t="s">
        <v>4932</v>
      </c>
      <c r="F689" t="s">
        <v>1994</v>
      </c>
      <c r="G689" t="s">
        <v>1940</v>
      </c>
      <c r="H689" t="s">
        <v>6203</v>
      </c>
      <c r="I689" t="s">
        <v>1950</v>
      </c>
    </row>
    <row r="690" spans="1:9" x14ac:dyDescent="0.25">
      <c r="A690" t="s">
        <v>1351</v>
      </c>
      <c r="B690" t="s">
        <v>4933</v>
      </c>
      <c r="C690" t="s">
        <v>4934</v>
      </c>
      <c r="D690" t="s">
        <v>4935</v>
      </c>
      <c r="E690" t="s">
        <v>4936</v>
      </c>
      <c r="F690" t="s">
        <v>4937</v>
      </c>
      <c r="G690" t="s">
        <v>1948</v>
      </c>
      <c r="H690" t="s">
        <v>2042</v>
      </c>
      <c r="I690" t="s">
        <v>1950</v>
      </c>
    </row>
    <row r="691" spans="1:9" x14ac:dyDescent="0.25">
      <c r="A691" t="s">
        <v>1353</v>
      </c>
      <c r="B691" t="s">
        <v>4938</v>
      </c>
      <c r="C691" t="s">
        <v>4939</v>
      </c>
      <c r="D691" t="s">
        <v>4940</v>
      </c>
      <c r="E691" t="s">
        <v>4941</v>
      </c>
      <c r="F691" t="s">
        <v>2339</v>
      </c>
      <c r="G691" t="s">
        <v>1940</v>
      </c>
      <c r="H691" t="s">
        <v>6278</v>
      </c>
      <c r="I691" t="s">
        <v>1950</v>
      </c>
    </row>
    <row r="692" spans="1:9" x14ac:dyDescent="0.25">
      <c r="A692" t="s">
        <v>1355</v>
      </c>
      <c r="B692" t="s">
        <v>4942</v>
      </c>
      <c r="C692" t="s">
        <v>6198</v>
      </c>
      <c r="D692" t="s">
        <v>6198</v>
      </c>
      <c r="E692" t="s">
        <v>4943</v>
      </c>
      <c r="F692" t="s">
        <v>2210</v>
      </c>
      <c r="G692" t="s">
        <v>1940</v>
      </c>
      <c r="H692" t="s">
        <v>6591</v>
      </c>
      <c r="I692" t="s">
        <v>1950</v>
      </c>
    </row>
    <row r="693" spans="1:9" x14ac:dyDescent="0.25">
      <c r="A693" t="s">
        <v>4944</v>
      </c>
      <c r="B693" t="s">
        <v>4945</v>
      </c>
      <c r="C693" t="s">
        <v>4946</v>
      </c>
      <c r="D693" t="s">
        <v>4947</v>
      </c>
      <c r="E693" t="s">
        <v>4948</v>
      </c>
      <c r="F693" t="s">
        <v>3441</v>
      </c>
      <c r="G693" t="s">
        <v>1940</v>
      </c>
      <c r="H693" t="s">
        <v>6422</v>
      </c>
      <c r="I693" t="s">
        <v>1941</v>
      </c>
    </row>
    <row r="694" spans="1:9" x14ac:dyDescent="0.25">
      <c r="A694" t="s">
        <v>1359</v>
      </c>
      <c r="B694" t="s">
        <v>4949</v>
      </c>
      <c r="C694" t="s">
        <v>4950</v>
      </c>
      <c r="D694" t="s">
        <v>4951</v>
      </c>
      <c r="E694" t="s">
        <v>4952</v>
      </c>
      <c r="F694" t="s">
        <v>3036</v>
      </c>
      <c r="G694" t="s">
        <v>1940</v>
      </c>
      <c r="H694" t="s">
        <v>6592</v>
      </c>
      <c r="I694" t="s">
        <v>1950</v>
      </c>
    </row>
    <row r="695" spans="1:9" x14ac:dyDescent="0.25">
      <c r="A695" t="s">
        <v>1361</v>
      </c>
      <c r="B695" t="s">
        <v>4953</v>
      </c>
      <c r="C695" t="s">
        <v>4954</v>
      </c>
      <c r="D695" t="s">
        <v>4955</v>
      </c>
      <c r="E695" t="s">
        <v>4956</v>
      </c>
      <c r="F695" t="s">
        <v>2012</v>
      </c>
      <c r="G695" t="s">
        <v>1940</v>
      </c>
      <c r="H695" t="s">
        <v>6593</v>
      </c>
      <c r="I695" t="s">
        <v>1941</v>
      </c>
    </row>
    <row r="696" spans="1:9" x14ac:dyDescent="0.25">
      <c r="A696" t="s">
        <v>1363</v>
      </c>
      <c r="B696" t="s">
        <v>4957</v>
      </c>
      <c r="C696" t="s">
        <v>4958</v>
      </c>
      <c r="D696" t="s">
        <v>4959</v>
      </c>
      <c r="E696" t="s">
        <v>4960</v>
      </c>
      <c r="F696" t="s">
        <v>4961</v>
      </c>
      <c r="G696" t="s">
        <v>1940</v>
      </c>
      <c r="H696" t="s">
        <v>6594</v>
      </c>
      <c r="I696" t="s">
        <v>1950</v>
      </c>
    </row>
    <row r="697" spans="1:9" x14ac:dyDescent="0.25">
      <c r="A697" t="s">
        <v>1365</v>
      </c>
      <c r="B697" t="s">
        <v>4962</v>
      </c>
      <c r="C697" t="s">
        <v>4963</v>
      </c>
      <c r="D697" t="s">
        <v>4964</v>
      </c>
      <c r="E697" t="s">
        <v>4965</v>
      </c>
      <c r="F697" t="s">
        <v>3315</v>
      </c>
      <c r="G697" t="s">
        <v>1940</v>
      </c>
      <c r="H697" t="s">
        <v>6404</v>
      </c>
      <c r="I697" t="s">
        <v>1941</v>
      </c>
    </row>
    <row r="698" spans="1:9" x14ac:dyDescent="0.25">
      <c r="A698" t="s">
        <v>1367</v>
      </c>
      <c r="B698" t="s">
        <v>4966</v>
      </c>
      <c r="C698" t="s">
        <v>4967</v>
      </c>
      <c r="D698" t="s">
        <v>4968</v>
      </c>
      <c r="E698" t="s">
        <v>4969</v>
      </c>
      <c r="F698" t="s">
        <v>3487</v>
      </c>
      <c r="G698" t="s">
        <v>1940</v>
      </c>
      <c r="H698" t="s">
        <v>6595</v>
      </c>
      <c r="I698" t="s">
        <v>1950</v>
      </c>
    </row>
    <row r="699" spans="1:9" x14ac:dyDescent="0.25">
      <c r="A699" t="s">
        <v>1369</v>
      </c>
      <c r="B699" t="s">
        <v>4970</v>
      </c>
      <c r="C699" t="s">
        <v>6198</v>
      </c>
      <c r="D699" t="s">
        <v>6198</v>
      </c>
      <c r="E699" t="s">
        <v>4971</v>
      </c>
      <c r="F699" t="s">
        <v>4972</v>
      </c>
      <c r="G699" t="s">
        <v>1948</v>
      </c>
      <c r="H699" t="s">
        <v>4973</v>
      </c>
      <c r="I699" t="s">
        <v>1950</v>
      </c>
    </row>
    <row r="700" spans="1:9" x14ac:dyDescent="0.25">
      <c r="A700" t="s">
        <v>1357</v>
      </c>
      <c r="B700" t="s">
        <v>4974</v>
      </c>
      <c r="C700" t="s">
        <v>4975</v>
      </c>
      <c r="D700" t="s">
        <v>4976</v>
      </c>
      <c r="E700" t="s">
        <v>4977</v>
      </c>
      <c r="F700" t="s">
        <v>2365</v>
      </c>
      <c r="G700" t="s">
        <v>1948</v>
      </c>
      <c r="H700" t="s">
        <v>2544</v>
      </c>
      <c r="I700" t="s">
        <v>1950</v>
      </c>
    </row>
    <row r="701" spans="1:9" x14ac:dyDescent="0.25">
      <c r="A701" t="s">
        <v>1372</v>
      </c>
      <c r="B701" t="s">
        <v>4978</v>
      </c>
      <c r="C701" t="s">
        <v>4979</v>
      </c>
      <c r="D701" t="s">
        <v>4980</v>
      </c>
      <c r="E701" t="s">
        <v>4981</v>
      </c>
      <c r="F701" t="s">
        <v>3580</v>
      </c>
      <c r="G701" t="s">
        <v>1940</v>
      </c>
      <c r="H701" t="s">
        <v>6596</v>
      </c>
      <c r="I701" t="s">
        <v>1941</v>
      </c>
    </row>
    <row r="702" spans="1:9" x14ac:dyDescent="0.25">
      <c r="A702" t="s">
        <v>1374</v>
      </c>
      <c r="B702" t="s">
        <v>4982</v>
      </c>
      <c r="C702" t="s">
        <v>4983</v>
      </c>
      <c r="D702" t="s">
        <v>6198</v>
      </c>
      <c r="E702" t="s">
        <v>4984</v>
      </c>
      <c r="F702" t="s">
        <v>3089</v>
      </c>
      <c r="G702" t="s">
        <v>1940</v>
      </c>
      <c r="H702" t="s">
        <v>6597</v>
      </c>
      <c r="I702" t="s">
        <v>1950</v>
      </c>
    </row>
    <row r="703" spans="1:9" x14ac:dyDescent="0.25">
      <c r="A703" t="s">
        <v>1376</v>
      </c>
      <c r="B703" t="s">
        <v>4985</v>
      </c>
      <c r="C703" t="s">
        <v>4986</v>
      </c>
      <c r="D703" t="s">
        <v>4987</v>
      </c>
      <c r="E703" t="s">
        <v>4988</v>
      </c>
      <c r="F703" t="s">
        <v>3401</v>
      </c>
      <c r="G703" t="s">
        <v>1948</v>
      </c>
      <c r="H703" t="s">
        <v>2082</v>
      </c>
      <c r="I703" t="s">
        <v>1941</v>
      </c>
    </row>
    <row r="704" spans="1:9" x14ac:dyDescent="0.25">
      <c r="A704" t="s">
        <v>1378</v>
      </c>
      <c r="B704" t="s">
        <v>4989</v>
      </c>
      <c r="C704" t="s">
        <v>4990</v>
      </c>
      <c r="D704" t="s">
        <v>6198</v>
      </c>
      <c r="E704" t="s">
        <v>4991</v>
      </c>
      <c r="F704" t="s">
        <v>2052</v>
      </c>
      <c r="G704" t="s">
        <v>1940</v>
      </c>
      <c r="H704" t="s">
        <v>6213</v>
      </c>
      <c r="I704" t="s">
        <v>1941</v>
      </c>
    </row>
    <row r="705" spans="1:9" x14ac:dyDescent="0.25">
      <c r="A705" t="s">
        <v>1380</v>
      </c>
      <c r="B705" t="s">
        <v>4992</v>
      </c>
      <c r="C705" t="s">
        <v>6198</v>
      </c>
      <c r="D705" t="s">
        <v>4993</v>
      </c>
      <c r="E705" t="s">
        <v>4994</v>
      </c>
      <c r="F705" t="s">
        <v>2599</v>
      </c>
      <c r="G705" t="s">
        <v>1948</v>
      </c>
      <c r="H705" t="s">
        <v>2544</v>
      </c>
      <c r="I705" t="s">
        <v>1941</v>
      </c>
    </row>
    <row r="706" spans="1:9" x14ac:dyDescent="0.25">
      <c r="A706" t="s">
        <v>1382</v>
      </c>
      <c r="B706" t="s">
        <v>4995</v>
      </c>
      <c r="C706" t="s">
        <v>6198</v>
      </c>
      <c r="D706" t="s">
        <v>4996</v>
      </c>
      <c r="E706" t="s">
        <v>4997</v>
      </c>
      <c r="F706" t="s">
        <v>2036</v>
      </c>
      <c r="G706" t="s">
        <v>1940</v>
      </c>
      <c r="H706" t="s">
        <v>6598</v>
      </c>
      <c r="I706" t="s">
        <v>1941</v>
      </c>
    </row>
    <row r="707" spans="1:9" x14ac:dyDescent="0.25">
      <c r="A707" t="s">
        <v>1384</v>
      </c>
      <c r="B707" t="s">
        <v>4998</v>
      </c>
      <c r="C707" t="s">
        <v>4999</v>
      </c>
      <c r="D707" t="s">
        <v>5000</v>
      </c>
      <c r="E707" t="s">
        <v>5001</v>
      </c>
      <c r="F707" t="s">
        <v>2885</v>
      </c>
      <c r="G707" t="s">
        <v>1940</v>
      </c>
      <c r="H707" t="s">
        <v>6341</v>
      </c>
      <c r="I707" t="s">
        <v>1950</v>
      </c>
    </row>
    <row r="708" spans="1:9" x14ac:dyDescent="0.25">
      <c r="A708" t="s">
        <v>1386</v>
      </c>
      <c r="B708" t="s">
        <v>5002</v>
      </c>
      <c r="C708" t="s">
        <v>5003</v>
      </c>
      <c r="D708" t="s">
        <v>5004</v>
      </c>
      <c r="E708" t="s">
        <v>5005</v>
      </c>
      <c r="F708" t="s">
        <v>5006</v>
      </c>
      <c r="G708" t="s">
        <v>1940</v>
      </c>
      <c r="H708" t="s">
        <v>6599</v>
      </c>
      <c r="I708" t="s">
        <v>1950</v>
      </c>
    </row>
    <row r="709" spans="1:9" x14ac:dyDescent="0.25">
      <c r="A709" t="s">
        <v>1388</v>
      </c>
      <c r="B709" t="s">
        <v>5007</v>
      </c>
      <c r="C709" t="s">
        <v>6198</v>
      </c>
      <c r="D709" t="s">
        <v>5008</v>
      </c>
      <c r="E709" t="s">
        <v>5009</v>
      </c>
      <c r="F709" t="s">
        <v>5010</v>
      </c>
      <c r="G709" t="s">
        <v>1948</v>
      </c>
      <c r="H709" t="s">
        <v>3912</v>
      </c>
      <c r="I709" t="s">
        <v>1950</v>
      </c>
    </row>
    <row r="710" spans="1:9" x14ac:dyDescent="0.25">
      <c r="A710" t="s">
        <v>1390</v>
      </c>
      <c r="B710" t="s">
        <v>5011</v>
      </c>
      <c r="C710" t="s">
        <v>5012</v>
      </c>
      <c r="D710" t="s">
        <v>5013</v>
      </c>
      <c r="E710" t="s">
        <v>5014</v>
      </c>
      <c r="F710" t="s">
        <v>2012</v>
      </c>
      <c r="G710" t="s">
        <v>1940</v>
      </c>
      <c r="H710" t="s">
        <v>6600</v>
      </c>
      <c r="I710" t="s">
        <v>1941</v>
      </c>
    </row>
    <row r="711" spans="1:9" x14ac:dyDescent="0.25">
      <c r="A711" t="s">
        <v>1392</v>
      </c>
      <c r="B711" t="s">
        <v>5015</v>
      </c>
      <c r="C711" t="s">
        <v>6198</v>
      </c>
      <c r="D711" t="s">
        <v>5016</v>
      </c>
      <c r="E711" t="s">
        <v>5017</v>
      </c>
      <c r="F711" t="s">
        <v>2237</v>
      </c>
      <c r="G711" t="s">
        <v>1940</v>
      </c>
      <c r="H711" t="s">
        <v>6601</v>
      </c>
      <c r="I711" t="s">
        <v>1941</v>
      </c>
    </row>
    <row r="712" spans="1:9" x14ac:dyDescent="0.25">
      <c r="A712" t="s">
        <v>1394</v>
      </c>
      <c r="B712" t="s">
        <v>5018</v>
      </c>
      <c r="C712" t="s">
        <v>5019</v>
      </c>
      <c r="D712" t="s">
        <v>5020</v>
      </c>
      <c r="E712" t="s">
        <v>5021</v>
      </c>
      <c r="F712" t="s">
        <v>5022</v>
      </c>
      <c r="G712" t="s">
        <v>1940</v>
      </c>
      <c r="H712" t="s">
        <v>6602</v>
      </c>
      <c r="I712" t="s">
        <v>1950</v>
      </c>
    </row>
    <row r="713" spans="1:9" x14ac:dyDescent="0.25">
      <c r="A713" t="s">
        <v>1396</v>
      </c>
      <c r="B713" t="s">
        <v>5023</v>
      </c>
      <c r="C713" t="s">
        <v>5024</v>
      </c>
      <c r="D713" t="s">
        <v>5025</v>
      </c>
      <c r="E713" t="s">
        <v>5026</v>
      </c>
      <c r="F713" t="s">
        <v>5027</v>
      </c>
      <c r="G713" t="s">
        <v>1940</v>
      </c>
      <c r="H713" t="s">
        <v>6603</v>
      </c>
      <c r="I713" t="s">
        <v>1950</v>
      </c>
    </row>
    <row r="714" spans="1:9" x14ac:dyDescent="0.25">
      <c r="A714" t="s">
        <v>1398</v>
      </c>
      <c r="B714" t="s">
        <v>5028</v>
      </c>
      <c r="C714" t="s">
        <v>6198</v>
      </c>
      <c r="D714" t="s">
        <v>6198</v>
      </c>
      <c r="E714" t="s">
        <v>5029</v>
      </c>
      <c r="F714" t="s">
        <v>3562</v>
      </c>
      <c r="G714" t="s">
        <v>2115</v>
      </c>
      <c r="H714" t="s">
        <v>3563</v>
      </c>
      <c r="I714" t="s">
        <v>1950</v>
      </c>
    </row>
    <row r="715" spans="1:9" x14ac:dyDescent="0.25">
      <c r="A715" t="s">
        <v>1400</v>
      </c>
      <c r="B715" t="s">
        <v>5030</v>
      </c>
      <c r="C715" t="s">
        <v>5031</v>
      </c>
      <c r="D715" t="s">
        <v>5032</v>
      </c>
      <c r="E715" t="s">
        <v>5033</v>
      </c>
      <c r="F715" t="s">
        <v>2418</v>
      </c>
      <c r="G715" t="s">
        <v>1940</v>
      </c>
      <c r="H715" t="s">
        <v>6604</v>
      </c>
      <c r="I715" t="s">
        <v>1950</v>
      </c>
    </row>
    <row r="716" spans="1:9" x14ac:dyDescent="0.25">
      <c r="A716" t="s">
        <v>1402</v>
      </c>
      <c r="B716" t="s">
        <v>5034</v>
      </c>
      <c r="C716" t="s">
        <v>5035</v>
      </c>
      <c r="D716" t="s">
        <v>5036</v>
      </c>
      <c r="E716" t="s">
        <v>5037</v>
      </c>
      <c r="F716" t="s">
        <v>5038</v>
      </c>
      <c r="G716" t="s">
        <v>1948</v>
      </c>
      <c r="H716" t="s">
        <v>2535</v>
      </c>
      <c r="I716" t="s">
        <v>1941</v>
      </c>
    </row>
    <row r="717" spans="1:9" x14ac:dyDescent="0.25">
      <c r="A717" t="s">
        <v>1404</v>
      </c>
      <c r="B717" t="s">
        <v>5039</v>
      </c>
      <c r="C717" t="s">
        <v>5040</v>
      </c>
      <c r="D717" t="s">
        <v>6198</v>
      </c>
      <c r="E717" t="s">
        <v>5041</v>
      </c>
      <c r="F717" t="s">
        <v>2219</v>
      </c>
      <c r="G717" t="s">
        <v>1940</v>
      </c>
      <c r="H717" t="s">
        <v>6239</v>
      </c>
      <c r="I717" t="s">
        <v>1950</v>
      </c>
    </row>
    <row r="718" spans="1:9" x14ac:dyDescent="0.25">
      <c r="A718" t="s">
        <v>5042</v>
      </c>
      <c r="B718" t="s">
        <v>5043</v>
      </c>
      <c r="C718" t="s">
        <v>5044</v>
      </c>
      <c r="D718" t="s">
        <v>5045</v>
      </c>
      <c r="E718" t="s">
        <v>5046</v>
      </c>
      <c r="F718" t="s">
        <v>2724</v>
      </c>
      <c r="G718" t="s">
        <v>1948</v>
      </c>
      <c r="H718" t="s">
        <v>2725</v>
      </c>
      <c r="I718" t="s">
        <v>1950</v>
      </c>
    </row>
    <row r="719" spans="1:9" x14ac:dyDescent="0.25">
      <c r="A719" t="s">
        <v>1407</v>
      </c>
      <c r="B719" t="s">
        <v>5047</v>
      </c>
      <c r="C719" t="s">
        <v>5048</v>
      </c>
      <c r="D719" t="s">
        <v>5049</v>
      </c>
      <c r="E719" t="s">
        <v>5050</v>
      </c>
      <c r="F719" t="s">
        <v>2016</v>
      </c>
      <c r="G719" t="s">
        <v>1940</v>
      </c>
      <c r="H719" t="s">
        <v>6530</v>
      </c>
      <c r="I719" t="s">
        <v>1950</v>
      </c>
    </row>
    <row r="720" spans="1:9" x14ac:dyDescent="0.25">
      <c r="A720" t="s">
        <v>1409</v>
      </c>
      <c r="B720" t="s">
        <v>5051</v>
      </c>
      <c r="C720" t="s">
        <v>5052</v>
      </c>
      <c r="D720" t="s">
        <v>5053</v>
      </c>
      <c r="E720" t="s">
        <v>5054</v>
      </c>
      <c r="F720" t="s">
        <v>4759</v>
      </c>
      <c r="G720" t="s">
        <v>1940</v>
      </c>
      <c r="H720" t="s">
        <v>6572</v>
      </c>
      <c r="I720" t="s">
        <v>1950</v>
      </c>
    </row>
    <row r="721" spans="1:9" x14ac:dyDescent="0.25">
      <c r="A721" t="s">
        <v>1411</v>
      </c>
      <c r="B721" t="s">
        <v>5055</v>
      </c>
      <c r="C721" t="s">
        <v>5056</v>
      </c>
      <c r="D721" t="s">
        <v>5057</v>
      </c>
      <c r="E721" t="s">
        <v>5058</v>
      </c>
      <c r="F721" t="s">
        <v>1985</v>
      </c>
      <c r="G721" t="s">
        <v>1940</v>
      </c>
      <c r="H721" t="s">
        <v>6546</v>
      </c>
      <c r="I721" t="s">
        <v>1941</v>
      </c>
    </row>
    <row r="722" spans="1:9" x14ac:dyDescent="0.25">
      <c r="A722" t="s">
        <v>1413</v>
      </c>
      <c r="B722" t="s">
        <v>5059</v>
      </c>
      <c r="C722" t="s">
        <v>5060</v>
      </c>
      <c r="D722" t="s">
        <v>5061</v>
      </c>
      <c r="E722" t="s">
        <v>5062</v>
      </c>
      <c r="F722" t="s">
        <v>2799</v>
      </c>
      <c r="G722" t="s">
        <v>1940</v>
      </c>
      <c r="H722" t="s">
        <v>6605</v>
      </c>
      <c r="I722" t="s">
        <v>1941</v>
      </c>
    </row>
    <row r="723" spans="1:9" x14ac:dyDescent="0.25">
      <c r="A723" t="s">
        <v>1415</v>
      </c>
      <c r="B723" t="s">
        <v>5063</v>
      </c>
      <c r="C723" t="s">
        <v>5064</v>
      </c>
      <c r="D723" t="s">
        <v>5065</v>
      </c>
      <c r="E723" t="s">
        <v>5066</v>
      </c>
      <c r="F723" t="s">
        <v>2712</v>
      </c>
      <c r="G723" t="s">
        <v>1940</v>
      </c>
      <c r="H723" t="s">
        <v>6606</v>
      </c>
      <c r="I723" t="s">
        <v>1941</v>
      </c>
    </row>
    <row r="724" spans="1:9" x14ac:dyDescent="0.25">
      <c r="A724" t="s">
        <v>1417</v>
      </c>
      <c r="B724" t="s">
        <v>5067</v>
      </c>
      <c r="C724" t="s">
        <v>6198</v>
      </c>
      <c r="D724" t="s">
        <v>5068</v>
      </c>
      <c r="E724" t="s">
        <v>5069</v>
      </c>
      <c r="F724" t="s">
        <v>2757</v>
      </c>
      <c r="G724" t="s">
        <v>1940</v>
      </c>
      <c r="H724" t="s">
        <v>6321</v>
      </c>
      <c r="I724" t="s">
        <v>1950</v>
      </c>
    </row>
    <row r="725" spans="1:9" x14ac:dyDescent="0.25">
      <c r="A725" t="s">
        <v>1419</v>
      </c>
      <c r="B725" t="s">
        <v>5070</v>
      </c>
      <c r="C725" t="s">
        <v>5071</v>
      </c>
      <c r="D725" t="s">
        <v>5072</v>
      </c>
      <c r="E725" t="s">
        <v>5073</v>
      </c>
      <c r="F725" t="s">
        <v>2354</v>
      </c>
      <c r="G725" t="s">
        <v>1940</v>
      </c>
      <c r="H725" t="s">
        <v>6607</v>
      </c>
      <c r="I725" t="s">
        <v>1950</v>
      </c>
    </row>
    <row r="726" spans="1:9" x14ac:dyDescent="0.25">
      <c r="A726" t="s">
        <v>1421</v>
      </c>
      <c r="B726" t="s">
        <v>5074</v>
      </c>
      <c r="C726" t="s">
        <v>6198</v>
      </c>
      <c r="D726" t="s">
        <v>5075</v>
      </c>
      <c r="E726" t="s">
        <v>5076</v>
      </c>
      <c r="F726" t="s">
        <v>2036</v>
      </c>
      <c r="G726" t="s">
        <v>1940</v>
      </c>
      <c r="H726" t="s">
        <v>6608</v>
      </c>
      <c r="I726" t="s">
        <v>1941</v>
      </c>
    </row>
    <row r="727" spans="1:9" x14ac:dyDescent="0.25">
      <c r="A727" t="s">
        <v>1423</v>
      </c>
      <c r="B727" t="s">
        <v>5077</v>
      </c>
      <c r="C727" t="s">
        <v>5078</v>
      </c>
      <c r="D727" t="s">
        <v>5079</v>
      </c>
      <c r="E727" t="s">
        <v>5080</v>
      </c>
      <c r="F727" t="s">
        <v>2339</v>
      </c>
      <c r="G727" t="s">
        <v>1940</v>
      </c>
      <c r="H727" t="s">
        <v>6278</v>
      </c>
      <c r="I727" t="s">
        <v>1950</v>
      </c>
    </row>
    <row r="728" spans="1:9" x14ac:dyDescent="0.25">
      <c r="A728" t="s">
        <v>1425</v>
      </c>
      <c r="B728" t="s">
        <v>5081</v>
      </c>
      <c r="C728" t="s">
        <v>6198</v>
      </c>
      <c r="D728" t="s">
        <v>5082</v>
      </c>
      <c r="E728" t="s">
        <v>5083</v>
      </c>
      <c r="F728" t="s">
        <v>5084</v>
      </c>
      <c r="G728" t="s">
        <v>1940</v>
      </c>
      <c r="H728" t="s">
        <v>6609</v>
      </c>
      <c r="I728" t="s">
        <v>1950</v>
      </c>
    </row>
    <row r="729" spans="1:9" x14ac:dyDescent="0.25">
      <c r="A729" t="s">
        <v>1427</v>
      </c>
      <c r="B729" t="s">
        <v>5085</v>
      </c>
      <c r="C729" t="s">
        <v>5086</v>
      </c>
      <c r="D729" t="s">
        <v>5087</v>
      </c>
      <c r="E729" t="s">
        <v>5088</v>
      </c>
      <c r="F729" t="s">
        <v>5089</v>
      </c>
      <c r="G729" t="s">
        <v>1948</v>
      </c>
      <c r="H729" t="s">
        <v>5090</v>
      </c>
      <c r="I729" t="s">
        <v>1941</v>
      </c>
    </row>
    <row r="730" spans="1:9" x14ac:dyDescent="0.25">
      <c r="A730" t="s">
        <v>1429</v>
      </c>
      <c r="B730" t="s">
        <v>5091</v>
      </c>
      <c r="C730" t="s">
        <v>5092</v>
      </c>
      <c r="D730" t="s">
        <v>5093</v>
      </c>
      <c r="E730" t="s">
        <v>5094</v>
      </c>
      <c r="F730" t="s">
        <v>2369</v>
      </c>
      <c r="G730" t="s">
        <v>1940</v>
      </c>
      <c r="H730" t="s">
        <v>6610</v>
      </c>
      <c r="I730" t="s">
        <v>1941</v>
      </c>
    </row>
    <row r="731" spans="1:9" x14ac:dyDescent="0.25">
      <c r="A731" t="s">
        <v>1431</v>
      </c>
      <c r="B731" t="s">
        <v>5095</v>
      </c>
      <c r="C731" t="s">
        <v>5096</v>
      </c>
      <c r="D731" t="s">
        <v>5097</v>
      </c>
      <c r="E731" t="s">
        <v>5098</v>
      </c>
      <c r="F731" t="s">
        <v>2114</v>
      </c>
      <c r="G731" t="s">
        <v>2115</v>
      </c>
      <c r="H731" t="s">
        <v>2116</v>
      </c>
      <c r="I731" t="s">
        <v>1950</v>
      </c>
    </row>
    <row r="732" spans="1:9" x14ac:dyDescent="0.25">
      <c r="A732" t="s">
        <v>1433</v>
      </c>
      <c r="B732" t="s">
        <v>5099</v>
      </c>
      <c r="C732" t="s">
        <v>5100</v>
      </c>
      <c r="D732" t="s">
        <v>5101</v>
      </c>
      <c r="E732" t="s">
        <v>5102</v>
      </c>
      <c r="F732" t="s">
        <v>3369</v>
      </c>
      <c r="G732" t="s">
        <v>1940</v>
      </c>
      <c r="H732" t="s">
        <v>6611</v>
      </c>
      <c r="I732" t="s">
        <v>1950</v>
      </c>
    </row>
    <row r="733" spans="1:9" x14ac:dyDescent="0.25">
      <c r="A733" t="s">
        <v>1435</v>
      </c>
      <c r="B733" t="s">
        <v>5103</v>
      </c>
      <c r="C733" t="s">
        <v>6198</v>
      </c>
      <c r="D733" t="s">
        <v>5104</v>
      </c>
      <c r="E733" t="s">
        <v>5105</v>
      </c>
      <c r="F733" t="s">
        <v>5106</v>
      </c>
      <c r="G733" t="s">
        <v>1940</v>
      </c>
      <c r="H733" t="s">
        <v>6612</v>
      </c>
      <c r="I733" t="s">
        <v>1941</v>
      </c>
    </row>
    <row r="734" spans="1:9" x14ac:dyDescent="0.25">
      <c r="A734" t="s">
        <v>1437</v>
      </c>
      <c r="B734" t="s">
        <v>5107</v>
      </c>
      <c r="C734" t="s">
        <v>5108</v>
      </c>
      <c r="D734" t="s">
        <v>5109</v>
      </c>
      <c r="E734" t="s">
        <v>5110</v>
      </c>
      <c r="F734" t="s">
        <v>2369</v>
      </c>
      <c r="G734" t="s">
        <v>1940</v>
      </c>
      <c r="H734" t="s">
        <v>6613</v>
      </c>
      <c r="I734" t="s">
        <v>1950</v>
      </c>
    </row>
    <row r="735" spans="1:9" x14ac:dyDescent="0.25">
      <c r="A735" t="s">
        <v>1439</v>
      </c>
      <c r="B735" t="s">
        <v>5111</v>
      </c>
      <c r="C735" t="s">
        <v>5112</v>
      </c>
      <c r="D735" t="s">
        <v>5113</v>
      </c>
      <c r="E735" t="s">
        <v>5114</v>
      </c>
      <c r="F735" t="s">
        <v>2438</v>
      </c>
      <c r="G735" t="s">
        <v>1940</v>
      </c>
      <c r="H735" t="s">
        <v>6275</v>
      </c>
      <c r="I735" t="s">
        <v>1941</v>
      </c>
    </row>
    <row r="736" spans="1:9" x14ac:dyDescent="0.25">
      <c r="A736" t="s">
        <v>1441</v>
      </c>
      <c r="B736" t="s">
        <v>5115</v>
      </c>
      <c r="C736" t="s">
        <v>6198</v>
      </c>
      <c r="D736" t="s">
        <v>5116</v>
      </c>
      <c r="E736" t="s">
        <v>5117</v>
      </c>
      <c r="F736" t="s">
        <v>5118</v>
      </c>
      <c r="G736" t="s">
        <v>1940</v>
      </c>
      <c r="H736" t="s">
        <v>6614</v>
      </c>
      <c r="I736" t="s">
        <v>1950</v>
      </c>
    </row>
    <row r="737" spans="1:9" x14ac:dyDescent="0.25">
      <c r="A737" t="s">
        <v>1443</v>
      </c>
      <c r="B737" t="s">
        <v>5119</v>
      </c>
      <c r="C737" t="s">
        <v>5120</v>
      </c>
      <c r="D737" t="s">
        <v>6198</v>
      </c>
      <c r="E737" t="s">
        <v>5121</v>
      </c>
      <c r="F737" t="s">
        <v>2987</v>
      </c>
      <c r="G737" t="s">
        <v>1940</v>
      </c>
      <c r="H737" t="s">
        <v>6540</v>
      </c>
      <c r="I737" t="s">
        <v>1950</v>
      </c>
    </row>
    <row r="738" spans="1:9" x14ac:dyDescent="0.25">
      <c r="A738" t="s">
        <v>1445</v>
      </c>
      <c r="B738" t="s">
        <v>5122</v>
      </c>
      <c r="C738" t="s">
        <v>5123</v>
      </c>
      <c r="D738" t="s">
        <v>5124</v>
      </c>
      <c r="E738" t="s">
        <v>5125</v>
      </c>
      <c r="F738" t="s">
        <v>2599</v>
      </c>
      <c r="G738" t="s">
        <v>1948</v>
      </c>
      <c r="H738" t="s">
        <v>2544</v>
      </c>
      <c r="I738" t="s">
        <v>1941</v>
      </c>
    </row>
    <row r="739" spans="1:9" x14ac:dyDescent="0.25">
      <c r="A739" t="s">
        <v>1447</v>
      </c>
      <c r="B739" t="s">
        <v>5126</v>
      </c>
      <c r="C739" t="s">
        <v>5127</v>
      </c>
      <c r="D739" t="s">
        <v>5128</v>
      </c>
      <c r="E739" t="s">
        <v>5129</v>
      </c>
      <c r="F739" t="s">
        <v>3036</v>
      </c>
      <c r="G739" t="s">
        <v>1940</v>
      </c>
      <c r="H739" t="s">
        <v>6615</v>
      </c>
      <c r="I739" t="s">
        <v>1950</v>
      </c>
    </row>
    <row r="740" spans="1:9" x14ac:dyDescent="0.25">
      <c r="A740" t="s">
        <v>1449</v>
      </c>
      <c r="B740" t="s">
        <v>5130</v>
      </c>
      <c r="C740" t="s">
        <v>5131</v>
      </c>
      <c r="D740" t="s">
        <v>5132</v>
      </c>
      <c r="E740" t="s">
        <v>5133</v>
      </c>
      <c r="F740" t="s">
        <v>2911</v>
      </c>
      <c r="G740" t="s">
        <v>2115</v>
      </c>
      <c r="H740" t="s">
        <v>2912</v>
      </c>
      <c r="I740" t="s">
        <v>1950</v>
      </c>
    </row>
    <row r="741" spans="1:9" x14ac:dyDescent="0.25">
      <c r="A741" t="s">
        <v>5134</v>
      </c>
      <c r="B741" t="s">
        <v>5135</v>
      </c>
      <c r="C741" t="s">
        <v>6198</v>
      </c>
      <c r="D741" t="s">
        <v>5136</v>
      </c>
      <c r="E741" t="s">
        <v>5137</v>
      </c>
      <c r="F741" t="s">
        <v>2021</v>
      </c>
      <c r="G741" t="s">
        <v>1940</v>
      </c>
      <c r="H741" t="s">
        <v>6312</v>
      </c>
      <c r="I741" t="s">
        <v>1941</v>
      </c>
    </row>
    <row r="742" spans="1:9" x14ac:dyDescent="0.25">
      <c r="A742" t="s">
        <v>1452</v>
      </c>
      <c r="B742" t="s">
        <v>5138</v>
      </c>
      <c r="C742" t="s">
        <v>5139</v>
      </c>
      <c r="D742" t="s">
        <v>5140</v>
      </c>
      <c r="E742" t="s">
        <v>5141</v>
      </c>
      <c r="F742" t="s">
        <v>5010</v>
      </c>
      <c r="G742" t="s">
        <v>1948</v>
      </c>
      <c r="H742" t="s">
        <v>3912</v>
      </c>
      <c r="I742" t="s">
        <v>1950</v>
      </c>
    </row>
    <row r="743" spans="1:9" x14ac:dyDescent="0.25">
      <c r="A743" t="s">
        <v>1454</v>
      </c>
      <c r="B743" t="s">
        <v>5142</v>
      </c>
      <c r="C743" t="s">
        <v>5143</v>
      </c>
      <c r="D743" t="s">
        <v>5144</v>
      </c>
      <c r="E743" t="s">
        <v>5145</v>
      </c>
      <c r="F743" t="s">
        <v>4810</v>
      </c>
      <c r="G743" t="s">
        <v>1940</v>
      </c>
      <c r="H743" t="s">
        <v>6577</v>
      </c>
      <c r="I743" t="s">
        <v>1950</v>
      </c>
    </row>
    <row r="744" spans="1:9" x14ac:dyDescent="0.25">
      <c r="A744" t="s">
        <v>1456</v>
      </c>
      <c r="B744" t="s">
        <v>5146</v>
      </c>
      <c r="C744" t="s">
        <v>5147</v>
      </c>
      <c r="D744" t="s">
        <v>5148</v>
      </c>
      <c r="E744" t="s">
        <v>5149</v>
      </c>
      <c r="F744" t="s">
        <v>2844</v>
      </c>
      <c r="G744" t="s">
        <v>1940</v>
      </c>
      <c r="H744" t="s">
        <v>6616</v>
      </c>
      <c r="I744" t="s">
        <v>1950</v>
      </c>
    </row>
    <row r="745" spans="1:9" x14ac:dyDescent="0.25">
      <c r="A745" t="s">
        <v>1458</v>
      </c>
      <c r="B745" t="s">
        <v>5150</v>
      </c>
      <c r="C745" t="s">
        <v>5151</v>
      </c>
      <c r="D745" t="s">
        <v>5152</v>
      </c>
      <c r="E745" t="s">
        <v>5153</v>
      </c>
      <c r="F745" t="s">
        <v>4400</v>
      </c>
      <c r="G745" t="s">
        <v>1940</v>
      </c>
      <c r="H745" t="s">
        <v>6617</v>
      </c>
      <c r="I745" t="s">
        <v>1950</v>
      </c>
    </row>
    <row r="746" spans="1:9" x14ac:dyDescent="0.25">
      <c r="A746" t="s">
        <v>1460</v>
      </c>
      <c r="B746" t="s">
        <v>5154</v>
      </c>
      <c r="C746" t="s">
        <v>6198</v>
      </c>
      <c r="D746" t="s">
        <v>5155</v>
      </c>
      <c r="E746" t="s">
        <v>5156</v>
      </c>
      <c r="F746" t="s">
        <v>2820</v>
      </c>
      <c r="G746" t="s">
        <v>1940</v>
      </c>
      <c r="H746" t="s">
        <v>6618</v>
      </c>
      <c r="I746" t="s">
        <v>1941</v>
      </c>
    </row>
    <row r="747" spans="1:9" x14ac:dyDescent="0.25">
      <c r="A747" t="s">
        <v>1462</v>
      </c>
      <c r="B747" t="s">
        <v>5157</v>
      </c>
      <c r="C747" t="s">
        <v>5158</v>
      </c>
      <c r="D747" t="s">
        <v>5159</v>
      </c>
      <c r="E747" t="s">
        <v>5160</v>
      </c>
      <c r="F747" t="s">
        <v>5161</v>
      </c>
      <c r="G747" t="s">
        <v>1948</v>
      </c>
      <c r="H747" t="s">
        <v>5162</v>
      </c>
      <c r="I747" t="s">
        <v>1950</v>
      </c>
    </row>
    <row r="748" spans="1:9" x14ac:dyDescent="0.25">
      <c r="A748" t="s">
        <v>1464</v>
      </c>
      <c r="B748" t="s">
        <v>5163</v>
      </c>
      <c r="C748" t="s">
        <v>5164</v>
      </c>
      <c r="D748" t="s">
        <v>5165</v>
      </c>
      <c r="E748" t="s">
        <v>5166</v>
      </c>
      <c r="F748" t="s">
        <v>5167</v>
      </c>
      <c r="G748" t="s">
        <v>1948</v>
      </c>
      <c r="H748" t="s">
        <v>2725</v>
      </c>
      <c r="I748" t="s">
        <v>1950</v>
      </c>
    </row>
    <row r="749" spans="1:9" x14ac:dyDescent="0.25">
      <c r="A749" t="s">
        <v>1466</v>
      </c>
      <c r="B749" t="s">
        <v>5168</v>
      </c>
      <c r="C749" t="s">
        <v>5169</v>
      </c>
      <c r="D749" t="s">
        <v>5170</v>
      </c>
      <c r="E749" t="s">
        <v>5171</v>
      </c>
      <c r="F749" t="s">
        <v>5172</v>
      </c>
      <c r="G749" t="s">
        <v>1948</v>
      </c>
      <c r="H749" t="s">
        <v>5173</v>
      </c>
      <c r="I749" t="s">
        <v>1941</v>
      </c>
    </row>
    <row r="750" spans="1:9" x14ac:dyDescent="0.25">
      <c r="A750" t="s">
        <v>1468</v>
      </c>
      <c r="B750" t="s">
        <v>5174</v>
      </c>
      <c r="C750" t="s">
        <v>5175</v>
      </c>
      <c r="D750" t="s">
        <v>5176</v>
      </c>
      <c r="E750" t="s">
        <v>5177</v>
      </c>
      <c r="F750" t="s">
        <v>2003</v>
      </c>
      <c r="G750" t="s">
        <v>1940</v>
      </c>
      <c r="H750" t="s">
        <v>6500</v>
      </c>
      <c r="I750" t="s">
        <v>1950</v>
      </c>
    </row>
    <row r="751" spans="1:9" x14ac:dyDescent="0.25">
      <c r="A751" t="s">
        <v>1470</v>
      </c>
      <c r="B751" t="s">
        <v>5178</v>
      </c>
      <c r="C751" t="s">
        <v>5179</v>
      </c>
      <c r="D751" t="s">
        <v>5180</v>
      </c>
      <c r="E751" t="s">
        <v>5181</v>
      </c>
      <c r="F751" t="s">
        <v>5182</v>
      </c>
      <c r="G751" t="s">
        <v>1948</v>
      </c>
      <c r="H751" t="s">
        <v>2535</v>
      </c>
      <c r="I751" t="s">
        <v>1941</v>
      </c>
    </row>
    <row r="752" spans="1:9" x14ac:dyDescent="0.25">
      <c r="A752" t="s">
        <v>1472</v>
      </c>
      <c r="B752" t="s">
        <v>5183</v>
      </c>
      <c r="C752" t="s">
        <v>6198</v>
      </c>
      <c r="D752" t="s">
        <v>5184</v>
      </c>
      <c r="E752" t="s">
        <v>5185</v>
      </c>
      <c r="F752" t="s">
        <v>2265</v>
      </c>
      <c r="G752" t="s">
        <v>1940</v>
      </c>
      <c r="H752" t="s">
        <v>6248</v>
      </c>
      <c r="I752" t="s">
        <v>1941</v>
      </c>
    </row>
    <row r="753" spans="1:9" x14ac:dyDescent="0.25">
      <c r="A753" t="s">
        <v>1474</v>
      </c>
      <c r="B753" t="s">
        <v>5186</v>
      </c>
      <c r="C753" t="s">
        <v>5187</v>
      </c>
      <c r="D753" t="s">
        <v>5188</v>
      </c>
      <c r="E753" t="s">
        <v>5189</v>
      </c>
      <c r="F753" t="s">
        <v>2775</v>
      </c>
      <c r="G753" t="s">
        <v>1940</v>
      </c>
      <c r="H753" t="s">
        <v>6324</v>
      </c>
      <c r="I753" t="s">
        <v>1950</v>
      </c>
    </row>
    <row r="754" spans="1:9" x14ac:dyDescent="0.25">
      <c r="A754" t="s">
        <v>1476</v>
      </c>
      <c r="B754" t="s">
        <v>5190</v>
      </c>
      <c r="C754" t="s">
        <v>5191</v>
      </c>
      <c r="D754" t="s">
        <v>5192</v>
      </c>
      <c r="E754" t="s">
        <v>5193</v>
      </c>
      <c r="F754" t="s">
        <v>2265</v>
      </c>
      <c r="G754" t="s">
        <v>1940</v>
      </c>
      <c r="H754" t="s">
        <v>6619</v>
      </c>
      <c r="I754" t="s">
        <v>1941</v>
      </c>
    </row>
    <row r="755" spans="1:9" x14ac:dyDescent="0.25">
      <c r="A755" t="s">
        <v>1478</v>
      </c>
      <c r="B755" t="s">
        <v>5194</v>
      </c>
      <c r="C755" t="s">
        <v>5195</v>
      </c>
      <c r="D755" t="s">
        <v>5196</v>
      </c>
      <c r="E755" t="s">
        <v>5197</v>
      </c>
      <c r="F755" t="s">
        <v>3098</v>
      </c>
      <c r="G755" t="s">
        <v>1940</v>
      </c>
      <c r="H755" t="s">
        <v>6620</v>
      </c>
      <c r="I755" t="s">
        <v>1950</v>
      </c>
    </row>
    <row r="756" spans="1:9" x14ac:dyDescent="0.25">
      <c r="A756" t="s">
        <v>5198</v>
      </c>
      <c r="B756" t="s">
        <v>5199</v>
      </c>
      <c r="C756" t="s">
        <v>5200</v>
      </c>
      <c r="D756" t="s">
        <v>6198</v>
      </c>
      <c r="E756" t="s">
        <v>5201</v>
      </c>
      <c r="F756" t="s">
        <v>2185</v>
      </c>
      <c r="G756" t="s">
        <v>1940</v>
      </c>
      <c r="H756" t="s">
        <v>6621</v>
      </c>
      <c r="I756" t="s">
        <v>1950</v>
      </c>
    </row>
    <row r="757" spans="1:9" x14ac:dyDescent="0.25">
      <c r="A757" t="s">
        <v>1481</v>
      </c>
      <c r="B757" t="s">
        <v>5202</v>
      </c>
      <c r="C757" t="s">
        <v>5203</v>
      </c>
      <c r="D757" t="s">
        <v>5204</v>
      </c>
      <c r="E757" t="s">
        <v>5205</v>
      </c>
      <c r="F757" t="s">
        <v>2324</v>
      </c>
      <c r="G757" t="s">
        <v>1940</v>
      </c>
      <c r="H757" t="s">
        <v>6622</v>
      </c>
      <c r="I757" t="s">
        <v>1950</v>
      </c>
    </row>
    <row r="758" spans="1:9" x14ac:dyDescent="0.25">
      <c r="A758" t="s">
        <v>1483</v>
      </c>
      <c r="B758" t="s">
        <v>5206</v>
      </c>
      <c r="C758" t="s">
        <v>5207</v>
      </c>
      <c r="D758" t="s">
        <v>5208</v>
      </c>
      <c r="E758" t="s">
        <v>5209</v>
      </c>
      <c r="F758" t="s">
        <v>3686</v>
      </c>
      <c r="G758" t="s">
        <v>1940</v>
      </c>
      <c r="H758" t="s">
        <v>6462</v>
      </c>
      <c r="I758" t="s">
        <v>1941</v>
      </c>
    </row>
    <row r="759" spans="1:9" x14ac:dyDescent="0.25">
      <c r="A759" t="s">
        <v>1485</v>
      </c>
      <c r="B759" t="s">
        <v>5210</v>
      </c>
      <c r="C759" t="s">
        <v>5211</v>
      </c>
      <c r="D759" t="s">
        <v>5212</v>
      </c>
      <c r="E759" t="s">
        <v>5213</v>
      </c>
      <c r="F759" t="s">
        <v>5214</v>
      </c>
      <c r="G759" t="s">
        <v>1940</v>
      </c>
      <c r="H759" t="s">
        <v>6623</v>
      </c>
      <c r="I759" t="s">
        <v>1941</v>
      </c>
    </row>
    <row r="760" spans="1:9" x14ac:dyDescent="0.25">
      <c r="A760" t="s">
        <v>1487</v>
      </c>
      <c r="B760" t="s">
        <v>5215</v>
      </c>
      <c r="C760" t="s">
        <v>5216</v>
      </c>
      <c r="D760" t="s">
        <v>6198</v>
      </c>
      <c r="E760" t="s">
        <v>5217</v>
      </c>
      <c r="F760" t="s">
        <v>2012</v>
      </c>
      <c r="G760" t="s">
        <v>1940</v>
      </c>
      <c r="H760" t="s">
        <v>6624</v>
      </c>
      <c r="I760" t="s">
        <v>1950</v>
      </c>
    </row>
    <row r="761" spans="1:9" x14ac:dyDescent="0.25">
      <c r="A761" t="s">
        <v>1489</v>
      </c>
      <c r="B761" t="s">
        <v>5218</v>
      </c>
      <c r="C761" t="s">
        <v>5219</v>
      </c>
      <c r="D761" t="s">
        <v>5220</v>
      </c>
      <c r="E761" t="s">
        <v>5221</v>
      </c>
      <c r="F761" t="s">
        <v>5222</v>
      </c>
      <c r="G761" t="s">
        <v>1940</v>
      </c>
      <c r="H761" t="s">
        <v>6625</v>
      </c>
      <c r="I761" t="s">
        <v>1941</v>
      </c>
    </row>
    <row r="762" spans="1:9" x14ac:dyDescent="0.25">
      <c r="A762" t="s">
        <v>1491</v>
      </c>
      <c r="B762" t="s">
        <v>5223</v>
      </c>
      <c r="C762" t="s">
        <v>5224</v>
      </c>
      <c r="D762" t="s">
        <v>6198</v>
      </c>
      <c r="E762" t="s">
        <v>5225</v>
      </c>
      <c r="F762" t="s">
        <v>2693</v>
      </c>
      <c r="G762" t="s">
        <v>1940</v>
      </c>
      <c r="H762" t="s">
        <v>6626</v>
      </c>
      <c r="I762" t="s">
        <v>1950</v>
      </c>
    </row>
    <row r="763" spans="1:9" x14ac:dyDescent="0.25">
      <c r="A763" t="s">
        <v>1493</v>
      </c>
      <c r="B763" t="s">
        <v>5226</v>
      </c>
      <c r="C763" t="s">
        <v>5227</v>
      </c>
      <c r="D763" t="s">
        <v>6198</v>
      </c>
      <c r="E763" t="s">
        <v>5228</v>
      </c>
      <c r="F763" t="s">
        <v>5229</v>
      </c>
      <c r="G763" t="s">
        <v>1940</v>
      </c>
      <c r="H763" t="s">
        <v>6627</v>
      </c>
      <c r="I763" t="s">
        <v>1941</v>
      </c>
    </row>
    <row r="764" spans="1:9" x14ac:dyDescent="0.25">
      <c r="A764" t="s">
        <v>1495</v>
      </c>
      <c r="B764" t="s">
        <v>5230</v>
      </c>
      <c r="C764" t="s">
        <v>5231</v>
      </c>
      <c r="D764" t="s">
        <v>5232</v>
      </c>
      <c r="E764" t="s">
        <v>5233</v>
      </c>
      <c r="F764" t="s">
        <v>4421</v>
      </c>
      <c r="G764" t="s">
        <v>2115</v>
      </c>
      <c r="H764" t="s">
        <v>4422</v>
      </c>
      <c r="I764" t="s">
        <v>1950</v>
      </c>
    </row>
    <row r="765" spans="1:9" x14ac:dyDescent="0.25">
      <c r="A765" t="s">
        <v>1497</v>
      </c>
      <c r="B765" t="s">
        <v>5234</v>
      </c>
      <c r="C765" t="s">
        <v>6198</v>
      </c>
      <c r="D765" t="s">
        <v>5235</v>
      </c>
      <c r="E765" t="s">
        <v>5236</v>
      </c>
      <c r="F765" t="s">
        <v>2265</v>
      </c>
      <c r="G765" t="s">
        <v>1940</v>
      </c>
      <c r="H765" t="s">
        <v>6628</v>
      </c>
      <c r="I765" t="s">
        <v>1950</v>
      </c>
    </row>
    <row r="766" spans="1:9" x14ac:dyDescent="0.25">
      <c r="A766" t="s">
        <v>1499</v>
      </c>
      <c r="B766" t="s">
        <v>5237</v>
      </c>
      <c r="C766" t="s">
        <v>5238</v>
      </c>
      <c r="D766" t="s">
        <v>5239</v>
      </c>
      <c r="E766" t="s">
        <v>5240</v>
      </c>
      <c r="F766" t="s">
        <v>2549</v>
      </c>
      <c r="G766" t="s">
        <v>1940</v>
      </c>
      <c r="H766" t="s">
        <v>6293</v>
      </c>
      <c r="I766" t="s">
        <v>1941</v>
      </c>
    </row>
    <row r="767" spans="1:9" x14ac:dyDescent="0.25">
      <c r="A767" t="s">
        <v>1501</v>
      </c>
      <c r="B767" t="s">
        <v>5241</v>
      </c>
      <c r="C767" t="s">
        <v>5242</v>
      </c>
      <c r="D767" t="s">
        <v>5243</v>
      </c>
      <c r="E767" t="s">
        <v>5244</v>
      </c>
      <c r="F767" t="s">
        <v>2790</v>
      </c>
      <c r="G767" t="s">
        <v>1940</v>
      </c>
      <c r="H767" t="s">
        <v>6326</v>
      </c>
      <c r="I767" t="s">
        <v>1941</v>
      </c>
    </row>
    <row r="768" spans="1:9" x14ac:dyDescent="0.25">
      <c r="A768" t="s">
        <v>5245</v>
      </c>
      <c r="B768" t="s">
        <v>5246</v>
      </c>
      <c r="C768" t="s">
        <v>5247</v>
      </c>
      <c r="D768" t="s">
        <v>5248</v>
      </c>
      <c r="E768" t="s">
        <v>5249</v>
      </c>
      <c r="F768" t="s">
        <v>2286</v>
      </c>
      <c r="G768" t="s">
        <v>1940</v>
      </c>
      <c r="H768" t="s">
        <v>6251</v>
      </c>
      <c r="I768" t="s">
        <v>1950</v>
      </c>
    </row>
    <row r="769" spans="1:9" x14ac:dyDescent="0.25">
      <c r="A769" t="s">
        <v>5250</v>
      </c>
      <c r="B769" t="s">
        <v>5251</v>
      </c>
      <c r="C769" t="s">
        <v>5252</v>
      </c>
      <c r="D769" t="s">
        <v>5253</v>
      </c>
      <c r="E769" t="s">
        <v>5254</v>
      </c>
      <c r="F769" t="s">
        <v>2386</v>
      </c>
      <c r="G769" t="s">
        <v>1940</v>
      </c>
      <c r="H769" t="s">
        <v>6403</v>
      </c>
      <c r="I769" t="s">
        <v>1950</v>
      </c>
    </row>
    <row r="770" spans="1:9" x14ac:dyDescent="0.25">
      <c r="A770" t="s">
        <v>5255</v>
      </c>
      <c r="B770" t="s">
        <v>5256</v>
      </c>
      <c r="C770" t="s">
        <v>6198</v>
      </c>
      <c r="D770" t="s">
        <v>5257</v>
      </c>
      <c r="E770" t="s">
        <v>5258</v>
      </c>
      <c r="F770" t="s">
        <v>2743</v>
      </c>
      <c r="G770" t="s">
        <v>1940</v>
      </c>
      <c r="H770" t="s">
        <v>6629</v>
      </c>
      <c r="I770" t="s">
        <v>1941</v>
      </c>
    </row>
    <row r="771" spans="1:9" x14ac:dyDescent="0.25">
      <c r="A771" t="s">
        <v>1505</v>
      </c>
      <c r="B771" t="s">
        <v>5259</v>
      </c>
      <c r="C771" t="s">
        <v>5260</v>
      </c>
      <c r="D771" t="s">
        <v>5261</v>
      </c>
      <c r="E771" t="s">
        <v>5262</v>
      </c>
      <c r="F771" t="s">
        <v>2171</v>
      </c>
      <c r="G771" t="s">
        <v>2115</v>
      </c>
      <c r="H771" t="s">
        <v>3926</v>
      </c>
      <c r="I771" t="s">
        <v>1950</v>
      </c>
    </row>
    <row r="772" spans="1:9" x14ac:dyDescent="0.25">
      <c r="A772" t="s">
        <v>1507</v>
      </c>
      <c r="B772" t="s">
        <v>5263</v>
      </c>
      <c r="C772" t="s">
        <v>5264</v>
      </c>
      <c r="D772" t="s">
        <v>6198</v>
      </c>
      <c r="E772" t="s">
        <v>5265</v>
      </c>
      <c r="F772" t="s">
        <v>1961</v>
      </c>
      <c r="G772" t="s">
        <v>1940</v>
      </c>
      <c r="H772" t="s">
        <v>6630</v>
      </c>
      <c r="I772" t="s">
        <v>1950</v>
      </c>
    </row>
    <row r="773" spans="1:9" x14ac:dyDescent="0.25">
      <c r="A773" t="s">
        <v>1509</v>
      </c>
      <c r="B773" t="s">
        <v>5266</v>
      </c>
      <c r="C773" t="s">
        <v>5267</v>
      </c>
      <c r="D773" t="s">
        <v>5268</v>
      </c>
      <c r="E773" t="s">
        <v>5269</v>
      </c>
      <c r="F773" t="s">
        <v>5270</v>
      </c>
      <c r="G773" t="s">
        <v>1940</v>
      </c>
      <c r="H773" t="s">
        <v>6631</v>
      </c>
      <c r="I773" t="s">
        <v>1950</v>
      </c>
    </row>
    <row r="774" spans="1:9" x14ac:dyDescent="0.25">
      <c r="A774" t="s">
        <v>1511</v>
      </c>
      <c r="B774" t="s">
        <v>5271</v>
      </c>
      <c r="C774" t="s">
        <v>6198</v>
      </c>
      <c r="D774" t="s">
        <v>5272</v>
      </c>
      <c r="E774" t="s">
        <v>5273</v>
      </c>
      <c r="F774" t="s">
        <v>3315</v>
      </c>
      <c r="G774" t="s">
        <v>1940</v>
      </c>
      <c r="H774" t="s">
        <v>6424</v>
      </c>
      <c r="I774" t="s">
        <v>1950</v>
      </c>
    </row>
    <row r="775" spans="1:9" x14ac:dyDescent="0.25">
      <c r="A775" t="s">
        <v>1513</v>
      </c>
      <c r="B775" t="s">
        <v>5274</v>
      </c>
      <c r="C775" t="s">
        <v>5275</v>
      </c>
      <c r="D775" t="s">
        <v>5276</v>
      </c>
      <c r="E775" t="s">
        <v>5277</v>
      </c>
      <c r="F775" t="s">
        <v>2313</v>
      </c>
      <c r="G775" t="s">
        <v>1948</v>
      </c>
      <c r="H775" t="s">
        <v>2314</v>
      </c>
      <c r="I775" t="s">
        <v>1950</v>
      </c>
    </row>
    <row r="776" spans="1:9" x14ac:dyDescent="0.25">
      <c r="A776" t="s">
        <v>1515</v>
      </c>
      <c r="B776" t="s">
        <v>5278</v>
      </c>
      <c r="C776" t="s">
        <v>6198</v>
      </c>
      <c r="D776" t="s">
        <v>5279</v>
      </c>
      <c r="E776" t="s">
        <v>5280</v>
      </c>
      <c r="F776" t="s">
        <v>2190</v>
      </c>
      <c r="G776" t="s">
        <v>1940</v>
      </c>
      <c r="H776" t="s">
        <v>6308</v>
      </c>
      <c r="I776" t="s">
        <v>1941</v>
      </c>
    </row>
    <row r="777" spans="1:9" x14ac:dyDescent="0.25">
      <c r="A777" t="s">
        <v>1517</v>
      </c>
      <c r="B777" t="s">
        <v>5281</v>
      </c>
      <c r="C777" t="s">
        <v>5282</v>
      </c>
      <c r="D777" t="s">
        <v>5283</v>
      </c>
      <c r="E777" t="s">
        <v>5284</v>
      </c>
      <c r="F777" t="s">
        <v>3784</v>
      </c>
      <c r="G777" t="s">
        <v>1940</v>
      </c>
      <c r="H777" t="s">
        <v>6473</v>
      </c>
      <c r="I777" t="s">
        <v>1941</v>
      </c>
    </row>
    <row r="778" spans="1:9" x14ac:dyDescent="0.25">
      <c r="A778" t="s">
        <v>1519</v>
      </c>
      <c r="B778" t="s">
        <v>5285</v>
      </c>
      <c r="C778" t="s">
        <v>5286</v>
      </c>
      <c r="D778" t="s">
        <v>5287</v>
      </c>
      <c r="E778" t="s">
        <v>5288</v>
      </c>
      <c r="F778" t="s">
        <v>2324</v>
      </c>
      <c r="G778" t="s">
        <v>1940</v>
      </c>
      <c r="H778" t="s">
        <v>6457</v>
      </c>
      <c r="I778" t="s">
        <v>1950</v>
      </c>
    </row>
    <row r="779" spans="1:9" x14ac:dyDescent="0.25">
      <c r="A779" t="s">
        <v>1521</v>
      </c>
      <c r="B779" t="s">
        <v>5289</v>
      </c>
      <c r="C779" t="s">
        <v>5290</v>
      </c>
      <c r="D779" t="s">
        <v>6198</v>
      </c>
      <c r="E779" t="s">
        <v>5291</v>
      </c>
      <c r="F779" t="s">
        <v>3324</v>
      </c>
      <c r="G779" t="s">
        <v>1940</v>
      </c>
      <c r="H779" t="s">
        <v>6406</v>
      </c>
      <c r="I779" t="s">
        <v>1950</v>
      </c>
    </row>
    <row r="780" spans="1:9" x14ac:dyDescent="0.25">
      <c r="A780" t="s">
        <v>5292</v>
      </c>
      <c r="B780" t="s">
        <v>5293</v>
      </c>
      <c r="C780" t="s">
        <v>5294</v>
      </c>
      <c r="D780" t="s">
        <v>5295</v>
      </c>
      <c r="E780" t="s">
        <v>5296</v>
      </c>
      <c r="F780" t="s">
        <v>2047</v>
      </c>
      <c r="G780" t="s">
        <v>1940</v>
      </c>
      <c r="H780" t="s">
        <v>6632</v>
      </c>
      <c r="I780" t="s">
        <v>1941</v>
      </c>
    </row>
    <row r="781" spans="1:9" x14ac:dyDescent="0.25">
      <c r="A781" t="s">
        <v>1525</v>
      </c>
      <c r="B781" t="s">
        <v>5297</v>
      </c>
      <c r="C781" t="s">
        <v>5298</v>
      </c>
      <c r="D781" t="s">
        <v>5299</v>
      </c>
      <c r="E781" t="s">
        <v>5300</v>
      </c>
      <c r="F781" t="s">
        <v>2712</v>
      </c>
      <c r="G781" t="s">
        <v>1940</v>
      </c>
      <c r="H781" t="s">
        <v>6633</v>
      </c>
      <c r="I781" t="s">
        <v>1941</v>
      </c>
    </row>
    <row r="782" spans="1:9" x14ac:dyDescent="0.25">
      <c r="A782" t="s">
        <v>1527</v>
      </c>
      <c r="B782" t="s">
        <v>5301</v>
      </c>
      <c r="C782" t="s">
        <v>6198</v>
      </c>
      <c r="D782" t="s">
        <v>5302</v>
      </c>
      <c r="E782" t="s">
        <v>5303</v>
      </c>
      <c r="F782" t="s">
        <v>2136</v>
      </c>
      <c r="G782" t="s">
        <v>1940</v>
      </c>
      <c r="H782" t="s">
        <v>6634</v>
      </c>
      <c r="I782" t="s">
        <v>1950</v>
      </c>
    </row>
    <row r="783" spans="1:9" x14ac:dyDescent="0.25">
      <c r="A783" t="s">
        <v>1529</v>
      </c>
      <c r="B783" t="s">
        <v>5304</v>
      </c>
      <c r="C783" t="s">
        <v>5305</v>
      </c>
      <c r="D783" t="s">
        <v>5306</v>
      </c>
      <c r="E783" t="s">
        <v>5307</v>
      </c>
      <c r="F783" t="s">
        <v>3681</v>
      </c>
      <c r="G783" t="s">
        <v>1940</v>
      </c>
      <c r="H783" t="s">
        <v>6461</v>
      </c>
      <c r="I783" t="s">
        <v>1950</v>
      </c>
    </row>
    <row r="784" spans="1:9" x14ac:dyDescent="0.25">
      <c r="A784" t="s">
        <v>1531</v>
      </c>
      <c r="B784" t="s">
        <v>5308</v>
      </c>
      <c r="C784" t="s">
        <v>5309</v>
      </c>
      <c r="D784" t="s">
        <v>5310</v>
      </c>
      <c r="E784" t="s">
        <v>5311</v>
      </c>
      <c r="F784" t="s">
        <v>5312</v>
      </c>
      <c r="G784" t="s">
        <v>1948</v>
      </c>
      <c r="H784" t="s">
        <v>5313</v>
      </c>
      <c r="I784" t="s">
        <v>1950</v>
      </c>
    </row>
    <row r="785" spans="1:9" x14ac:dyDescent="0.25">
      <c r="A785" t="s">
        <v>1533</v>
      </c>
      <c r="B785" t="s">
        <v>5314</v>
      </c>
      <c r="C785" t="s">
        <v>5315</v>
      </c>
      <c r="D785" t="s">
        <v>5316</v>
      </c>
      <c r="E785" t="s">
        <v>5317</v>
      </c>
      <c r="F785" t="s">
        <v>2219</v>
      </c>
      <c r="G785" t="s">
        <v>1940</v>
      </c>
      <c r="H785" t="s">
        <v>6635</v>
      </c>
      <c r="I785" t="s">
        <v>1941</v>
      </c>
    </row>
    <row r="786" spans="1:9" x14ac:dyDescent="0.25">
      <c r="A786" t="s">
        <v>1535</v>
      </c>
      <c r="B786" t="s">
        <v>5318</v>
      </c>
      <c r="C786" t="s">
        <v>5319</v>
      </c>
      <c r="D786" t="s">
        <v>6198</v>
      </c>
      <c r="E786" t="s">
        <v>5320</v>
      </c>
      <c r="F786" t="s">
        <v>2505</v>
      </c>
      <c r="G786" t="s">
        <v>1940</v>
      </c>
      <c r="H786" t="s">
        <v>6562</v>
      </c>
      <c r="I786" t="s">
        <v>1950</v>
      </c>
    </row>
    <row r="787" spans="1:9" x14ac:dyDescent="0.25">
      <c r="A787" t="s">
        <v>1537</v>
      </c>
      <c r="B787" t="s">
        <v>5321</v>
      </c>
      <c r="C787" t="s">
        <v>5322</v>
      </c>
      <c r="D787" t="s">
        <v>5323</v>
      </c>
      <c r="E787" t="s">
        <v>5324</v>
      </c>
      <c r="F787" t="s">
        <v>3580</v>
      </c>
      <c r="G787" t="s">
        <v>1940</v>
      </c>
      <c r="H787" t="s">
        <v>6636</v>
      </c>
      <c r="I787" t="s">
        <v>1950</v>
      </c>
    </row>
    <row r="788" spans="1:9" x14ac:dyDescent="0.25">
      <c r="A788" t="s">
        <v>1523</v>
      </c>
      <c r="B788" t="s">
        <v>5325</v>
      </c>
      <c r="C788" t="s">
        <v>5326</v>
      </c>
      <c r="D788" t="s">
        <v>5327</v>
      </c>
      <c r="E788" t="s">
        <v>5328</v>
      </c>
      <c r="F788" t="s">
        <v>1975</v>
      </c>
      <c r="G788" t="s">
        <v>1940</v>
      </c>
      <c r="H788" t="s">
        <v>6452</v>
      </c>
      <c r="I788" t="s">
        <v>1941</v>
      </c>
    </row>
    <row r="789" spans="1:9" x14ac:dyDescent="0.25">
      <c r="A789" t="s">
        <v>1540</v>
      </c>
      <c r="B789" t="s">
        <v>5329</v>
      </c>
      <c r="C789" t="s">
        <v>6198</v>
      </c>
      <c r="D789" t="s">
        <v>5330</v>
      </c>
      <c r="E789" t="s">
        <v>5331</v>
      </c>
      <c r="F789" t="s">
        <v>2251</v>
      </c>
      <c r="G789" t="s">
        <v>1940</v>
      </c>
      <c r="H789" t="s">
        <v>6637</v>
      </c>
      <c r="I789" t="s">
        <v>1941</v>
      </c>
    </row>
    <row r="790" spans="1:9" x14ac:dyDescent="0.25">
      <c r="A790" t="s">
        <v>1542</v>
      </c>
      <c r="B790" t="s">
        <v>5332</v>
      </c>
      <c r="C790" t="s">
        <v>5333</v>
      </c>
      <c r="D790" t="s">
        <v>5334</v>
      </c>
      <c r="E790" t="s">
        <v>5335</v>
      </c>
      <c r="F790" t="s">
        <v>5336</v>
      </c>
      <c r="G790" t="s">
        <v>1948</v>
      </c>
      <c r="H790" t="s">
        <v>5337</v>
      </c>
      <c r="I790" t="s">
        <v>1941</v>
      </c>
    </row>
    <row r="791" spans="1:9" x14ac:dyDescent="0.25">
      <c r="A791" t="s">
        <v>1544</v>
      </c>
      <c r="B791" t="s">
        <v>5338</v>
      </c>
      <c r="C791" t="s">
        <v>5339</v>
      </c>
      <c r="D791" t="s">
        <v>5340</v>
      </c>
      <c r="E791" t="s">
        <v>5341</v>
      </c>
      <c r="F791" t="s">
        <v>2003</v>
      </c>
      <c r="G791" t="s">
        <v>1940</v>
      </c>
      <c r="H791" t="s">
        <v>6638</v>
      </c>
      <c r="I791" t="s">
        <v>1950</v>
      </c>
    </row>
    <row r="792" spans="1:9" x14ac:dyDescent="0.25">
      <c r="A792" t="s">
        <v>1546</v>
      </c>
      <c r="B792" t="s">
        <v>5342</v>
      </c>
      <c r="C792" t="s">
        <v>5343</v>
      </c>
      <c r="D792" t="s">
        <v>5344</v>
      </c>
      <c r="E792" t="s">
        <v>5345</v>
      </c>
      <c r="F792" t="s">
        <v>5346</v>
      </c>
      <c r="G792" t="s">
        <v>1940</v>
      </c>
      <c r="H792" t="s">
        <v>6639</v>
      </c>
      <c r="I792" t="s">
        <v>1950</v>
      </c>
    </row>
    <row r="793" spans="1:9" x14ac:dyDescent="0.25">
      <c r="A793" t="s">
        <v>1548</v>
      </c>
      <c r="B793" t="s">
        <v>5347</v>
      </c>
      <c r="C793" t="s">
        <v>5348</v>
      </c>
      <c r="D793" t="s">
        <v>5349</v>
      </c>
      <c r="E793" t="s">
        <v>5350</v>
      </c>
      <c r="F793" t="s">
        <v>2667</v>
      </c>
      <c r="G793" t="s">
        <v>1940</v>
      </c>
      <c r="H793" t="s">
        <v>6310</v>
      </c>
      <c r="I793" t="s">
        <v>1941</v>
      </c>
    </row>
    <row r="794" spans="1:9" x14ac:dyDescent="0.25">
      <c r="A794" t="s">
        <v>1550</v>
      </c>
      <c r="B794" t="s">
        <v>5351</v>
      </c>
      <c r="C794" t="s">
        <v>5352</v>
      </c>
      <c r="D794" t="s">
        <v>5353</v>
      </c>
      <c r="E794" t="s">
        <v>5354</v>
      </c>
      <c r="F794" t="s">
        <v>5355</v>
      </c>
      <c r="G794" t="s">
        <v>2115</v>
      </c>
      <c r="H794" t="s">
        <v>5356</v>
      </c>
      <c r="I794" t="s">
        <v>1941</v>
      </c>
    </row>
    <row r="795" spans="1:9" x14ac:dyDescent="0.25">
      <c r="A795" t="s">
        <v>1552</v>
      </c>
      <c r="B795" t="s">
        <v>5357</v>
      </c>
      <c r="C795" t="s">
        <v>5358</v>
      </c>
      <c r="D795" t="s">
        <v>5359</v>
      </c>
      <c r="E795" t="s">
        <v>5360</v>
      </c>
      <c r="F795" t="s">
        <v>2642</v>
      </c>
      <c r="G795" t="s">
        <v>1940</v>
      </c>
      <c r="H795" t="s">
        <v>6347</v>
      </c>
      <c r="I795" t="s">
        <v>1950</v>
      </c>
    </row>
    <row r="796" spans="1:9" x14ac:dyDescent="0.25">
      <c r="A796" t="s">
        <v>1554</v>
      </c>
      <c r="B796" t="s">
        <v>5361</v>
      </c>
      <c r="C796" t="s">
        <v>5362</v>
      </c>
      <c r="D796" t="s">
        <v>5363</v>
      </c>
      <c r="E796" t="s">
        <v>5364</v>
      </c>
      <c r="F796" t="s">
        <v>5365</v>
      </c>
      <c r="G796" t="s">
        <v>1940</v>
      </c>
      <c r="H796" t="s">
        <v>6640</v>
      </c>
      <c r="I796" t="s">
        <v>1950</v>
      </c>
    </row>
    <row r="797" spans="1:9" x14ac:dyDescent="0.25">
      <c r="A797" t="s">
        <v>1556</v>
      </c>
      <c r="B797" t="s">
        <v>5366</v>
      </c>
      <c r="C797" t="s">
        <v>5367</v>
      </c>
      <c r="D797" t="s">
        <v>5368</v>
      </c>
      <c r="E797" t="s">
        <v>5369</v>
      </c>
      <c r="F797" t="s">
        <v>3588</v>
      </c>
      <c r="G797" t="s">
        <v>1940</v>
      </c>
      <c r="H797" t="s">
        <v>6446</v>
      </c>
      <c r="I797" t="s">
        <v>1950</v>
      </c>
    </row>
    <row r="798" spans="1:9" x14ac:dyDescent="0.25">
      <c r="A798" t="s">
        <v>1558</v>
      </c>
      <c r="B798" t="s">
        <v>5370</v>
      </c>
      <c r="C798" t="s">
        <v>6198</v>
      </c>
      <c r="D798" t="s">
        <v>5371</v>
      </c>
      <c r="E798" t="s">
        <v>5372</v>
      </c>
      <c r="F798" t="s">
        <v>3319</v>
      </c>
      <c r="G798" t="s">
        <v>1940</v>
      </c>
      <c r="H798" t="s">
        <v>6405</v>
      </c>
      <c r="I798" t="s">
        <v>1950</v>
      </c>
    </row>
    <row r="799" spans="1:9" x14ac:dyDescent="0.25">
      <c r="A799" t="s">
        <v>1560</v>
      </c>
      <c r="B799" t="s">
        <v>5373</v>
      </c>
      <c r="C799" t="s">
        <v>5374</v>
      </c>
      <c r="D799" t="s">
        <v>5375</v>
      </c>
      <c r="E799" t="s">
        <v>5376</v>
      </c>
      <c r="F799" t="s">
        <v>2219</v>
      </c>
      <c r="G799" t="s">
        <v>1940</v>
      </c>
      <c r="H799" t="s">
        <v>6635</v>
      </c>
      <c r="I799" t="s">
        <v>1950</v>
      </c>
    </row>
    <row r="800" spans="1:9" x14ac:dyDescent="0.25">
      <c r="A800" t="s">
        <v>1562</v>
      </c>
      <c r="B800" t="s">
        <v>5377</v>
      </c>
      <c r="C800" t="s">
        <v>5378</v>
      </c>
      <c r="D800" t="s">
        <v>5379</v>
      </c>
      <c r="E800" t="s">
        <v>5380</v>
      </c>
      <c r="F800" t="s">
        <v>1994</v>
      </c>
      <c r="G800" t="s">
        <v>1940</v>
      </c>
      <c r="H800" t="s">
        <v>6641</v>
      </c>
      <c r="I800" t="s">
        <v>1941</v>
      </c>
    </row>
    <row r="801" spans="1:9" x14ac:dyDescent="0.25">
      <c r="A801" t="s">
        <v>1564</v>
      </c>
      <c r="B801" t="s">
        <v>5381</v>
      </c>
      <c r="C801" t="s">
        <v>6198</v>
      </c>
      <c r="D801" t="s">
        <v>6198</v>
      </c>
      <c r="E801" t="s">
        <v>5382</v>
      </c>
      <c r="F801" t="s">
        <v>2185</v>
      </c>
      <c r="G801" t="s">
        <v>1940</v>
      </c>
      <c r="H801" t="s">
        <v>6621</v>
      </c>
      <c r="I801" t="s">
        <v>1941</v>
      </c>
    </row>
    <row r="802" spans="1:9" x14ac:dyDescent="0.25">
      <c r="A802" t="s">
        <v>1566</v>
      </c>
      <c r="B802" t="s">
        <v>5383</v>
      </c>
      <c r="C802" t="s">
        <v>5384</v>
      </c>
      <c r="D802" t="s">
        <v>5385</v>
      </c>
      <c r="E802" t="s">
        <v>5386</v>
      </c>
      <c r="F802" t="s">
        <v>4415</v>
      </c>
      <c r="G802" t="s">
        <v>1948</v>
      </c>
      <c r="H802" t="s">
        <v>4416</v>
      </c>
      <c r="I802" t="s">
        <v>1950</v>
      </c>
    </row>
    <row r="803" spans="1:9" x14ac:dyDescent="0.25">
      <c r="A803" t="s">
        <v>1568</v>
      </c>
      <c r="B803" t="s">
        <v>5387</v>
      </c>
      <c r="C803" t="s">
        <v>5388</v>
      </c>
      <c r="D803" t="s">
        <v>5389</v>
      </c>
      <c r="E803" t="s">
        <v>5390</v>
      </c>
      <c r="F803" t="s">
        <v>5346</v>
      </c>
      <c r="G803" t="s">
        <v>1940</v>
      </c>
      <c r="H803" t="s">
        <v>6639</v>
      </c>
      <c r="I803" t="s">
        <v>1941</v>
      </c>
    </row>
    <row r="804" spans="1:9" x14ac:dyDescent="0.25">
      <c r="A804" t="s">
        <v>1570</v>
      </c>
      <c r="B804" t="s">
        <v>5391</v>
      </c>
      <c r="C804" t="s">
        <v>5392</v>
      </c>
      <c r="D804" t="s">
        <v>5393</v>
      </c>
      <c r="E804" t="s">
        <v>5394</v>
      </c>
      <c r="F804" t="s">
        <v>5395</v>
      </c>
      <c r="G804" t="s">
        <v>1940</v>
      </c>
      <c r="H804" t="s">
        <v>6642</v>
      </c>
      <c r="I804" t="s">
        <v>1950</v>
      </c>
    </row>
    <row r="805" spans="1:9" x14ac:dyDescent="0.25">
      <c r="A805" t="s">
        <v>1572</v>
      </c>
      <c r="B805" t="s">
        <v>5396</v>
      </c>
      <c r="C805" t="s">
        <v>5397</v>
      </c>
      <c r="D805" t="s">
        <v>6198</v>
      </c>
      <c r="E805" t="s">
        <v>5398</v>
      </c>
      <c r="F805" t="s">
        <v>2998</v>
      </c>
      <c r="G805" t="s">
        <v>1940</v>
      </c>
      <c r="H805" t="s">
        <v>6561</v>
      </c>
      <c r="I805" t="s">
        <v>1950</v>
      </c>
    </row>
    <row r="806" spans="1:9" x14ac:dyDescent="0.25">
      <c r="A806" t="s">
        <v>1574</v>
      </c>
      <c r="B806" t="s">
        <v>5399</v>
      </c>
      <c r="C806" t="s">
        <v>6198</v>
      </c>
      <c r="D806" t="s">
        <v>5400</v>
      </c>
      <c r="E806" t="s">
        <v>5401</v>
      </c>
      <c r="F806" t="s">
        <v>3163</v>
      </c>
      <c r="G806" t="s">
        <v>2115</v>
      </c>
      <c r="H806" t="s">
        <v>3164</v>
      </c>
      <c r="I806" t="s">
        <v>1950</v>
      </c>
    </row>
    <row r="807" spans="1:9" x14ac:dyDescent="0.25">
      <c r="A807" t="s">
        <v>1576</v>
      </c>
      <c r="B807" t="s">
        <v>5402</v>
      </c>
      <c r="C807" t="s">
        <v>6198</v>
      </c>
      <c r="D807" t="s">
        <v>5403</v>
      </c>
      <c r="E807" t="s">
        <v>5404</v>
      </c>
      <c r="F807" t="s">
        <v>5405</v>
      </c>
      <c r="G807" t="s">
        <v>1940</v>
      </c>
      <c r="H807" t="s">
        <v>6643</v>
      </c>
      <c r="I807" t="s">
        <v>1950</v>
      </c>
    </row>
    <row r="808" spans="1:9" x14ac:dyDescent="0.25">
      <c r="A808" t="s">
        <v>1578</v>
      </c>
      <c r="B808" t="s">
        <v>5406</v>
      </c>
      <c r="C808" t="s">
        <v>6198</v>
      </c>
      <c r="D808" t="s">
        <v>6198</v>
      </c>
      <c r="E808" t="s">
        <v>5407</v>
      </c>
      <c r="F808" t="s">
        <v>2198</v>
      </c>
      <c r="G808" t="s">
        <v>2115</v>
      </c>
      <c r="H808" t="s">
        <v>2199</v>
      </c>
      <c r="I808" t="s">
        <v>1941</v>
      </c>
    </row>
    <row r="809" spans="1:9" x14ac:dyDescent="0.25">
      <c r="A809" t="s">
        <v>1580</v>
      </c>
      <c r="B809" t="s">
        <v>5408</v>
      </c>
      <c r="C809" t="s">
        <v>5409</v>
      </c>
      <c r="D809" t="s">
        <v>5410</v>
      </c>
      <c r="E809" t="s">
        <v>5411</v>
      </c>
      <c r="F809" t="s">
        <v>3762</v>
      </c>
      <c r="G809" t="s">
        <v>1948</v>
      </c>
      <c r="H809" t="s">
        <v>3763</v>
      </c>
      <c r="I809" t="s">
        <v>1950</v>
      </c>
    </row>
    <row r="810" spans="1:9" x14ac:dyDescent="0.25">
      <c r="A810" t="s">
        <v>5412</v>
      </c>
      <c r="B810" t="s">
        <v>5413</v>
      </c>
      <c r="C810" t="s">
        <v>5414</v>
      </c>
      <c r="D810" t="s">
        <v>5415</v>
      </c>
      <c r="E810" t="s">
        <v>5416</v>
      </c>
      <c r="F810" t="s">
        <v>2098</v>
      </c>
      <c r="G810" t="s">
        <v>1940</v>
      </c>
      <c r="H810" t="s">
        <v>6644</v>
      </c>
      <c r="I810" t="s">
        <v>1941</v>
      </c>
    </row>
    <row r="811" spans="1:9" x14ac:dyDescent="0.25">
      <c r="A811" t="s">
        <v>1584</v>
      </c>
      <c r="B811" t="s">
        <v>5417</v>
      </c>
      <c r="C811" t="s">
        <v>6198</v>
      </c>
      <c r="D811" t="s">
        <v>5418</v>
      </c>
      <c r="E811" t="s">
        <v>5419</v>
      </c>
      <c r="F811" t="s">
        <v>2447</v>
      </c>
      <c r="G811" t="s">
        <v>1940</v>
      </c>
      <c r="H811" t="s">
        <v>6420</v>
      </c>
      <c r="I811" t="s">
        <v>1941</v>
      </c>
    </row>
    <row r="812" spans="1:9" x14ac:dyDescent="0.25">
      <c r="A812" t="s">
        <v>1586</v>
      </c>
      <c r="B812" t="s">
        <v>5420</v>
      </c>
      <c r="C812" t="s">
        <v>5421</v>
      </c>
      <c r="D812" t="s">
        <v>5422</v>
      </c>
      <c r="E812" t="s">
        <v>5423</v>
      </c>
      <c r="F812" t="s">
        <v>5424</v>
      </c>
      <c r="G812" t="s">
        <v>1940</v>
      </c>
      <c r="H812" t="s">
        <v>6645</v>
      </c>
      <c r="I812" t="s">
        <v>1950</v>
      </c>
    </row>
    <row r="813" spans="1:9" x14ac:dyDescent="0.25">
      <c r="A813" t="s">
        <v>1588</v>
      </c>
      <c r="B813" t="s">
        <v>5425</v>
      </c>
      <c r="C813" t="s">
        <v>5426</v>
      </c>
      <c r="D813" t="s">
        <v>5427</v>
      </c>
      <c r="E813" t="s">
        <v>5428</v>
      </c>
      <c r="F813" t="s">
        <v>5429</v>
      </c>
      <c r="G813" t="s">
        <v>1948</v>
      </c>
      <c r="H813" t="s">
        <v>2082</v>
      </c>
      <c r="I813" t="s">
        <v>1941</v>
      </c>
    </row>
    <row r="814" spans="1:9" x14ac:dyDescent="0.25">
      <c r="A814" t="s">
        <v>5430</v>
      </c>
      <c r="B814" t="s">
        <v>5431</v>
      </c>
      <c r="C814" t="s">
        <v>5432</v>
      </c>
      <c r="D814" t="s">
        <v>5433</v>
      </c>
      <c r="E814" t="s">
        <v>5434</v>
      </c>
      <c r="F814" t="s">
        <v>5435</v>
      </c>
      <c r="G814" t="s">
        <v>2115</v>
      </c>
      <c r="H814" t="s">
        <v>5436</v>
      </c>
      <c r="I814" t="s">
        <v>1941</v>
      </c>
    </row>
    <row r="815" spans="1:9" x14ac:dyDescent="0.25">
      <c r="A815" t="s">
        <v>1590</v>
      </c>
      <c r="B815" t="s">
        <v>5437</v>
      </c>
      <c r="C815" t="s">
        <v>5438</v>
      </c>
      <c r="D815" t="s">
        <v>5439</v>
      </c>
      <c r="E815" t="s">
        <v>5440</v>
      </c>
      <c r="F815" t="s">
        <v>2361</v>
      </c>
      <c r="G815" t="s">
        <v>1940</v>
      </c>
      <c r="H815" t="s">
        <v>6263</v>
      </c>
      <c r="I815" t="s">
        <v>1941</v>
      </c>
    </row>
    <row r="816" spans="1:9" x14ac:dyDescent="0.25">
      <c r="A816" t="s">
        <v>1592</v>
      </c>
      <c r="B816" t="s">
        <v>5441</v>
      </c>
      <c r="C816" t="s">
        <v>5442</v>
      </c>
      <c r="D816" t="s">
        <v>5443</v>
      </c>
      <c r="E816" t="s">
        <v>5444</v>
      </c>
      <c r="F816" t="s">
        <v>2185</v>
      </c>
      <c r="G816" t="s">
        <v>1940</v>
      </c>
      <c r="H816" t="s">
        <v>6646</v>
      </c>
      <c r="I816" t="s">
        <v>1950</v>
      </c>
    </row>
    <row r="817" spans="1:9" x14ac:dyDescent="0.25">
      <c r="A817" t="s">
        <v>1594</v>
      </c>
      <c r="B817" t="s">
        <v>5445</v>
      </c>
      <c r="C817" t="s">
        <v>5446</v>
      </c>
      <c r="D817" t="s">
        <v>5447</v>
      </c>
      <c r="E817" t="s">
        <v>5448</v>
      </c>
      <c r="F817" t="s">
        <v>3048</v>
      </c>
      <c r="G817" t="s">
        <v>1940</v>
      </c>
      <c r="H817" t="s">
        <v>6647</v>
      </c>
      <c r="I817" t="s">
        <v>1950</v>
      </c>
    </row>
    <row r="818" spans="1:9" x14ac:dyDescent="0.25">
      <c r="A818" t="s">
        <v>1596</v>
      </c>
      <c r="B818" t="s">
        <v>5449</v>
      </c>
      <c r="C818" t="s">
        <v>5450</v>
      </c>
      <c r="D818" t="s">
        <v>5451</v>
      </c>
      <c r="E818" t="s">
        <v>5452</v>
      </c>
      <c r="F818" t="s">
        <v>2703</v>
      </c>
      <c r="G818" t="s">
        <v>1948</v>
      </c>
      <c r="H818" t="s">
        <v>2704</v>
      </c>
      <c r="I818" t="s">
        <v>1950</v>
      </c>
    </row>
    <row r="819" spans="1:9" x14ac:dyDescent="0.25">
      <c r="A819" t="s">
        <v>1598</v>
      </c>
      <c r="B819" t="s">
        <v>5453</v>
      </c>
      <c r="C819" t="s">
        <v>5454</v>
      </c>
      <c r="D819" t="s">
        <v>6198</v>
      </c>
      <c r="E819" t="s">
        <v>5455</v>
      </c>
      <c r="F819" t="s">
        <v>2349</v>
      </c>
      <c r="G819" t="s">
        <v>1940</v>
      </c>
      <c r="H819" t="s">
        <v>6390</v>
      </c>
      <c r="I819" t="s">
        <v>1950</v>
      </c>
    </row>
    <row r="820" spans="1:9" x14ac:dyDescent="0.25">
      <c r="A820" t="s">
        <v>1582</v>
      </c>
      <c r="B820" t="s">
        <v>5456</v>
      </c>
      <c r="C820" t="s">
        <v>6198</v>
      </c>
      <c r="D820" t="s">
        <v>5457</v>
      </c>
      <c r="E820" t="s">
        <v>5458</v>
      </c>
      <c r="F820" t="s">
        <v>2026</v>
      </c>
      <c r="G820" t="s">
        <v>1940</v>
      </c>
      <c r="H820" t="s">
        <v>6276</v>
      </c>
      <c r="I820" t="s">
        <v>1950</v>
      </c>
    </row>
    <row r="821" spans="1:9" x14ac:dyDescent="0.25">
      <c r="A821" t="s">
        <v>1601</v>
      </c>
      <c r="B821" t="s">
        <v>5459</v>
      </c>
      <c r="C821" t="s">
        <v>5460</v>
      </c>
      <c r="D821" t="s">
        <v>5461</v>
      </c>
      <c r="E821" t="s">
        <v>5462</v>
      </c>
      <c r="F821" t="s">
        <v>2185</v>
      </c>
      <c r="G821" t="s">
        <v>1940</v>
      </c>
      <c r="H821" t="s">
        <v>6621</v>
      </c>
      <c r="I821" t="s">
        <v>1941</v>
      </c>
    </row>
    <row r="822" spans="1:9" x14ac:dyDescent="0.25">
      <c r="A822" t="s">
        <v>1603</v>
      </c>
      <c r="B822" t="s">
        <v>5463</v>
      </c>
      <c r="C822" t="s">
        <v>5464</v>
      </c>
      <c r="D822" t="s">
        <v>5465</v>
      </c>
      <c r="E822" t="s">
        <v>5466</v>
      </c>
      <c r="F822" t="s">
        <v>2386</v>
      </c>
      <c r="G822" t="s">
        <v>1940</v>
      </c>
      <c r="H822" t="s">
        <v>6648</v>
      </c>
      <c r="I822" t="s">
        <v>1941</v>
      </c>
    </row>
    <row r="823" spans="1:9" x14ac:dyDescent="0.25">
      <c r="A823" t="s">
        <v>1605</v>
      </c>
      <c r="B823" t="s">
        <v>5467</v>
      </c>
      <c r="C823" t="s">
        <v>5468</v>
      </c>
      <c r="D823" t="s">
        <v>5469</v>
      </c>
      <c r="E823" t="s">
        <v>5470</v>
      </c>
      <c r="F823" t="s">
        <v>2834</v>
      </c>
      <c r="G823" t="s">
        <v>1940</v>
      </c>
      <c r="H823" t="s">
        <v>6649</v>
      </c>
      <c r="I823" t="s">
        <v>1950</v>
      </c>
    </row>
    <row r="824" spans="1:9" x14ac:dyDescent="0.25">
      <c r="A824" t="s">
        <v>1607</v>
      </c>
      <c r="B824" t="s">
        <v>5471</v>
      </c>
      <c r="C824" t="s">
        <v>5472</v>
      </c>
      <c r="D824" t="s">
        <v>5473</v>
      </c>
      <c r="E824" t="s">
        <v>5474</v>
      </c>
      <c r="F824" t="s">
        <v>5475</v>
      </c>
      <c r="G824" t="s">
        <v>1940</v>
      </c>
      <c r="H824" t="s">
        <v>6650</v>
      </c>
      <c r="I824" t="s">
        <v>1950</v>
      </c>
    </row>
    <row r="825" spans="1:9" x14ac:dyDescent="0.25">
      <c r="A825" t="s">
        <v>1609</v>
      </c>
      <c r="B825" t="s">
        <v>5476</v>
      </c>
      <c r="C825" t="s">
        <v>5477</v>
      </c>
      <c r="D825" t="s">
        <v>5478</v>
      </c>
      <c r="E825" t="s">
        <v>5479</v>
      </c>
      <c r="F825" t="s">
        <v>5480</v>
      </c>
      <c r="G825" t="s">
        <v>1940</v>
      </c>
      <c r="H825" t="s">
        <v>6651</v>
      </c>
      <c r="I825" t="s">
        <v>1941</v>
      </c>
    </row>
    <row r="826" spans="1:9" x14ac:dyDescent="0.25">
      <c r="A826" t="s">
        <v>1611</v>
      </c>
      <c r="B826" t="s">
        <v>5481</v>
      </c>
      <c r="C826" t="s">
        <v>5482</v>
      </c>
      <c r="D826" t="s">
        <v>6198</v>
      </c>
      <c r="E826" t="s">
        <v>5483</v>
      </c>
      <c r="F826" t="s">
        <v>2299</v>
      </c>
      <c r="G826" t="s">
        <v>1940</v>
      </c>
      <c r="H826" t="s">
        <v>6410</v>
      </c>
      <c r="I826" t="s">
        <v>1941</v>
      </c>
    </row>
    <row r="827" spans="1:9" x14ac:dyDescent="0.25">
      <c r="A827" t="s">
        <v>5484</v>
      </c>
      <c r="B827" t="s">
        <v>5485</v>
      </c>
      <c r="C827" t="s">
        <v>5486</v>
      </c>
      <c r="D827" t="s">
        <v>5487</v>
      </c>
      <c r="E827" t="s">
        <v>5488</v>
      </c>
      <c r="F827" t="s">
        <v>3784</v>
      </c>
      <c r="G827" t="s">
        <v>1940</v>
      </c>
      <c r="H827" t="s">
        <v>6473</v>
      </c>
      <c r="I827" t="s">
        <v>1941</v>
      </c>
    </row>
    <row r="828" spans="1:9" x14ac:dyDescent="0.25">
      <c r="A828" t="s">
        <v>1615</v>
      </c>
      <c r="B828" t="s">
        <v>5489</v>
      </c>
      <c r="C828" t="s">
        <v>5490</v>
      </c>
      <c r="D828" t="s">
        <v>5491</v>
      </c>
      <c r="E828" t="s">
        <v>5492</v>
      </c>
      <c r="F828" t="s">
        <v>2224</v>
      </c>
      <c r="G828" t="s">
        <v>1940</v>
      </c>
      <c r="H828" t="s">
        <v>6281</v>
      </c>
      <c r="I828" t="s">
        <v>1941</v>
      </c>
    </row>
    <row r="829" spans="1:9" x14ac:dyDescent="0.25">
      <c r="A829" t="s">
        <v>1617</v>
      </c>
      <c r="B829" t="s">
        <v>5493</v>
      </c>
      <c r="C829" t="s">
        <v>5494</v>
      </c>
      <c r="D829" t="s">
        <v>5495</v>
      </c>
      <c r="E829" t="s">
        <v>5496</v>
      </c>
      <c r="F829" t="s">
        <v>2185</v>
      </c>
      <c r="G829" t="s">
        <v>1940</v>
      </c>
      <c r="H829" t="s">
        <v>6621</v>
      </c>
      <c r="I829" t="s">
        <v>1950</v>
      </c>
    </row>
    <row r="830" spans="1:9" x14ac:dyDescent="0.25">
      <c r="A830" t="s">
        <v>1619</v>
      </c>
      <c r="B830" t="s">
        <v>5497</v>
      </c>
      <c r="C830" t="s">
        <v>5498</v>
      </c>
      <c r="D830" t="s">
        <v>5499</v>
      </c>
      <c r="E830" t="s">
        <v>5500</v>
      </c>
      <c r="F830" t="s">
        <v>5501</v>
      </c>
      <c r="G830" t="s">
        <v>1940</v>
      </c>
      <c r="H830" t="s">
        <v>6652</v>
      </c>
      <c r="I830" t="s">
        <v>1941</v>
      </c>
    </row>
    <row r="831" spans="1:9" x14ac:dyDescent="0.25">
      <c r="A831" t="s">
        <v>1621</v>
      </c>
      <c r="B831" t="s">
        <v>5502</v>
      </c>
      <c r="C831" t="s">
        <v>5503</v>
      </c>
      <c r="D831" t="s">
        <v>5504</v>
      </c>
      <c r="E831" t="s">
        <v>5505</v>
      </c>
      <c r="F831" t="s">
        <v>2480</v>
      </c>
      <c r="G831" t="s">
        <v>1940</v>
      </c>
      <c r="H831" t="s">
        <v>6283</v>
      </c>
      <c r="I831" t="s">
        <v>1950</v>
      </c>
    </row>
    <row r="832" spans="1:9" x14ac:dyDescent="0.25">
      <c r="A832" t="s">
        <v>1623</v>
      </c>
      <c r="B832" t="s">
        <v>5506</v>
      </c>
      <c r="C832" t="s">
        <v>5507</v>
      </c>
      <c r="D832" t="s">
        <v>5508</v>
      </c>
      <c r="E832" t="s">
        <v>5509</v>
      </c>
      <c r="F832" t="s">
        <v>2016</v>
      </c>
      <c r="G832" t="s">
        <v>1940</v>
      </c>
      <c r="H832" t="s">
        <v>6208</v>
      </c>
      <c r="I832" t="s">
        <v>1950</v>
      </c>
    </row>
    <row r="833" spans="1:9" x14ac:dyDescent="0.25">
      <c r="A833" t="s">
        <v>1613</v>
      </c>
      <c r="B833" t="s">
        <v>5510</v>
      </c>
      <c r="C833" t="s">
        <v>5511</v>
      </c>
      <c r="D833" t="s">
        <v>5512</v>
      </c>
      <c r="E833" t="s">
        <v>5513</v>
      </c>
      <c r="F833" t="s">
        <v>2361</v>
      </c>
      <c r="G833" t="s">
        <v>1940</v>
      </c>
      <c r="H833" t="s">
        <v>6653</v>
      </c>
      <c r="I833" t="s">
        <v>1941</v>
      </c>
    </row>
    <row r="834" spans="1:9" x14ac:dyDescent="0.25">
      <c r="A834" t="s">
        <v>1625</v>
      </c>
      <c r="B834" t="s">
        <v>5514</v>
      </c>
      <c r="C834" t="s">
        <v>5515</v>
      </c>
      <c r="D834" t="s">
        <v>5516</v>
      </c>
      <c r="E834" t="s">
        <v>5517</v>
      </c>
      <c r="F834" t="s">
        <v>2246</v>
      </c>
      <c r="G834" t="s">
        <v>1940</v>
      </c>
      <c r="H834" t="s">
        <v>6244</v>
      </c>
      <c r="I834" t="s">
        <v>1950</v>
      </c>
    </row>
    <row r="835" spans="1:9" x14ac:dyDescent="0.25">
      <c r="A835" t="s">
        <v>1627</v>
      </c>
      <c r="B835" t="s">
        <v>5518</v>
      </c>
      <c r="C835" t="s">
        <v>5519</v>
      </c>
      <c r="D835" t="s">
        <v>5520</v>
      </c>
      <c r="E835" t="s">
        <v>5521</v>
      </c>
      <c r="F835" t="s">
        <v>2265</v>
      </c>
      <c r="G835" t="s">
        <v>1940</v>
      </c>
      <c r="H835" t="s">
        <v>6304</v>
      </c>
      <c r="I835" t="s">
        <v>1941</v>
      </c>
    </row>
    <row r="836" spans="1:9" x14ac:dyDescent="0.25">
      <c r="A836" t="s">
        <v>1629</v>
      </c>
      <c r="B836" t="s">
        <v>5522</v>
      </c>
      <c r="C836" t="s">
        <v>5523</v>
      </c>
      <c r="D836" t="s">
        <v>5524</v>
      </c>
      <c r="E836" t="s">
        <v>5525</v>
      </c>
      <c r="F836" t="s">
        <v>5526</v>
      </c>
      <c r="G836" t="s">
        <v>1940</v>
      </c>
      <c r="H836" t="s">
        <v>6654</v>
      </c>
      <c r="I836" t="s">
        <v>1950</v>
      </c>
    </row>
    <row r="837" spans="1:9" x14ac:dyDescent="0.25">
      <c r="A837" t="s">
        <v>1631</v>
      </c>
      <c r="B837" t="s">
        <v>5527</v>
      </c>
      <c r="C837" t="s">
        <v>5528</v>
      </c>
      <c r="D837" t="s">
        <v>6198</v>
      </c>
      <c r="E837" t="s">
        <v>5529</v>
      </c>
      <c r="F837" t="s">
        <v>2139</v>
      </c>
      <c r="G837" t="s">
        <v>1940</v>
      </c>
      <c r="H837" t="s">
        <v>6655</v>
      </c>
      <c r="I837" t="s">
        <v>1941</v>
      </c>
    </row>
    <row r="838" spans="1:9" x14ac:dyDescent="0.25">
      <c r="A838" t="s">
        <v>1633</v>
      </c>
      <c r="B838" t="s">
        <v>5530</v>
      </c>
      <c r="C838" t="s">
        <v>5531</v>
      </c>
      <c r="D838" t="s">
        <v>5532</v>
      </c>
      <c r="E838" t="s">
        <v>5533</v>
      </c>
      <c r="F838" t="s">
        <v>2747</v>
      </c>
      <c r="G838" t="s">
        <v>1940</v>
      </c>
      <c r="H838" t="s">
        <v>6319</v>
      </c>
      <c r="I838" t="s">
        <v>1950</v>
      </c>
    </row>
    <row r="839" spans="1:9" x14ac:dyDescent="0.25">
      <c r="A839" t="s">
        <v>5534</v>
      </c>
      <c r="B839" t="s">
        <v>5535</v>
      </c>
      <c r="C839" t="s">
        <v>5536</v>
      </c>
      <c r="D839" t="s">
        <v>5537</v>
      </c>
      <c r="E839" t="s">
        <v>5538</v>
      </c>
      <c r="F839" t="s">
        <v>4400</v>
      </c>
      <c r="G839" t="s">
        <v>1940</v>
      </c>
      <c r="H839" t="s">
        <v>6535</v>
      </c>
      <c r="I839" t="s">
        <v>1941</v>
      </c>
    </row>
    <row r="840" spans="1:9" x14ac:dyDescent="0.25">
      <c r="A840" t="s">
        <v>1636</v>
      </c>
      <c r="B840" t="s">
        <v>5539</v>
      </c>
      <c r="C840" t="s">
        <v>5540</v>
      </c>
      <c r="D840" t="s">
        <v>5541</v>
      </c>
      <c r="E840" t="s">
        <v>5542</v>
      </c>
      <c r="F840" t="s">
        <v>2185</v>
      </c>
      <c r="G840" t="s">
        <v>1940</v>
      </c>
      <c r="H840" t="s">
        <v>6656</v>
      </c>
      <c r="I840" t="s">
        <v>1950</v>
      </c>
    </row>
    <row r="841" spans="1:9" x14ac:dyDescent="0.25">
      <c r="A841" t="s">
        <v>1638</v>
      </c>
      <c r="B841" t="s">
        <v>5543</v>
      </c>
      <c r="C841" t="s">
        <v>5544</v>
      </c>
      <c r="D841" t="s">
        <v>5545</v>
      </c>
      <c r="E841" t="s">
        <v>5546</v>
      </c>
      <c r="F841" t="s">
        <v>5547</v>
      </c>
      <c r="G841" t="s">
        <v>1940</v>
      </c>
      <c r="H841" t="s">
        <v>6657</v>
      </c>
      <c r="I841" t="s">
        <v>1950</v>
      </c>
    </row>
    <row r="842" spans="1:9" x14ac:dyDescent="0.25">
      <c r="A842" t="s">
        <v>1640</v>
      </c>
      <c r="B842" t="s">
        <v>5548</v>
      </c>
      <c r="C842" t="s">
        <v>5549</v>
      </c>
      <c r="D842" t="s">
        <v>5550</v>
      </c>
      <c r="E842" t="s">
        <v>5551</v>
      </c>
      <c r="F842" t="s">
        <v>2190</v>
      </c>
      <c r="G842" t="s">
        <v>1940</v>
      </c>
      <c r="H842" t="s">
        <v>6308</v>
      </c>
      <c r="I842" t="s">
        <v>1941</v>
      </c>
    </row>
    <row r="843" spans="1:9" x14ac:dyDescent="0.25">
      <c r="A843" t="s">
        <v>1642</v>
      </c>
      <c r="B843" t="s">
        <v>5552</v>
      </c>
      <c r="C843" t="s">
        <v>5553</v>
      </c>
      <c r="D843" t="s">
        <v>6198</v>
      </c>
      <c r="E843" t="s">
        <v>5554</v>
      </c>
      <c r="F843" t="s">
        <v>2447</v>
      </c>
      <c r="G843" t="s">
        <v>1940</v>
      </c>
      <c r="H843" t="s">
        <v>6302</v>
      </c>
      <c r="I843" t="s">
        <v>1950</v>
      </c>
    </row>
    <row r="844" spans="1:9" x14ac:dyDescent="0.25">
      <c r="A844" t="s">
        <v>5555</v>
      </c>
      <c r="B844" t="s">
        <v>5556</v>
      </c>
      <c r="C844" t="s">
        <v>5557</v>
      </c>
      <c r="D844" t="s">
        <v>6198</v>
      </c>
      <c r="E844" t="s">
        <v>5558</v>
      </c>
      <c r="F844" t="s">
        <v>5559</v>
      </c>
      <c r="G844" t="s">
        <v>1940</v>
      </c>
      <c r="H844" t="s">
        <v>6658</v>
      </c>
      <c r="I844" t="s">
        <v>1941</v>
      </c>
    </row>
    <row r="845" spans="1:9" x14ac:dyDescent="0.25">
      <c r="A845" t="s">
        <v>1645</v>
      </c>
      <c r="B845" t="s">
        <v>5560</v>
      </c>
      <c r="C845" t="s">
        <v>5561</v>
      </c>
      <c r="D845" t="s">
        <v>5562</v>
      </c>
      <c r="E845" t="s">
        <v>5563</v>
      </c>
      <c r="F845" t="s">
        <v>2698</v>
      </c>
      <c r="G845" t="s">
        <v>1940</v>
      </c>
      <c r="H845" t="s">
        <v>6315</v>
      </c>
      <c r="I845" t="s">
        <v>1941</v>
      </c>
    </row>
    <row r="846" spans="1:9" x14ac:dyDescent="0.25">
      <c r="A846" t="s">
        <v>1647</v>
      </c>
      <c r="B846" t="s">
        <v>5564</v>
      </c>
      <c r="C846" t="s">
        <v>5565</v>
      </c>
      <c r="D846" t="s">
        <v>5566</v>
      </c>
      <c r="E846" t="s">
        <v>5567</v>
      </c>
      <c r="F846" t="s">
        <v>3315</v>
      </c>
      <c r="G846" t="s">
        <v>1940</v>
      </c>
      <c r="H846" t="s">
        <v>6404</v>
      </c>
      <c r="I846" t="s">
        <v>1941</v>
      </c>
    </row>
    <row r="847" spans="1:9" x14ac:dyDescent="0.25">
      <c r="A847" t="s">
        <v>1649</v>
      </c>
      <c r="B847" t="s">
        <v>5568</v>
      </c>
      <c r="C847" t="s">
        <v>5569</v>
      </c>
      <c r="D847" t="s">
        <v>6198</v>
      </c>
      <c r="E847" t="s">
        <v>5570</v>
      </c>
      <c r="F847" t="s">
        <v>2554</v>
      </c>
      <c r="G847" t="s">
        <v>1940</v>
      </c>
      <c r="H847" t="s">
        <v>6659</v>
      </c>
      <c r="I847" t="s">
        <v>1950</v>
      </c>
    </row>
    <row r="848" spans="1:9" x14ac:dyDescent="0.25">
      <c r="A848" t="s">
        <v>1651</v>
      </c>
      <c r="B848" t="s">
        <v>5571</v>
      </c>
      <c r="C848" t="s">
        <v>6198</v>
      </c>
      <c r="D848" t="s">
        <v>5572</v>
      </c>
      <c r="E848" t="s">
        <v>5573</v>
      </c>
      <c r="F848" t="s">
        <v>3681</v>
      </c>
      <c r="G848" t="s">
        <v>1940</v>
      </c>
      <c r="H848" t="s">
        <v>6461</v>
      </c>
      <c r="I848" t="s">
        <v>1941</v>
      </c>
    </row>
    <row r="849" spans="1:9" x14ac:dyDescent="0.25">
      <c r="A849" t="s">
        <v>1653</v>
      </c>
      <c r="B849" t="s">
        <v>5574</v>
      </c>
      <c r="C849" t="s">
        <v>5575</v>
      </c>
      <c r="D849" t="s">
        <v>6198</v>
      </c>
      <c r="E849" t="s">
        <v>5576</v>
      </c>
      <c r="F849" t="s">
        <v>5577</v>
      </c>
      <c r="G849" t="s">
        <v>1940</v>
      </c>
      <c r="H849" t="s">
        <v>6660</v>
      </c>
      <c r="I849" t="s">
        <v>1941</v>
      </c>
    </row>
    <row r="850" spans="1:9" x14ac:dyDescent="0.25">
      <c r="A850" t="s">
        <v>1655</v>
      </c>
      <c r="B850" t="s">
        <v>5578</v>
      </c>
      <c r="C850" t="s">
        <v>6198</v>
      </c>
      <c r="D850" t="s">
        <v>5579</v>
      </c>
      <c r="E850" t="s">
        <v>5580</v>
      </c>
      <c r="F850" t="s">
        <v>2319</v>
      </c>
      <c r="G850" t="s">
        <v>1940</v>
      </c>
      <c r="H850" t="s">
        <v>6255</v>
      </c>
      <c r="I850" t="s">
        <v>1950</v>
      </c>
    </row>
    <row r="851" spans="1:9" x14ac:dyDescent="0.25">
      <c r="A851" t="s">
        <v>1657</v>
      </c>
      <c r="B851" t="s">
        <v>5581</v>
      </c>
      <c r="C851" t="s">
        <v>5582</v>
      </c>
      <c r="D851" t="s">
        <v>5583</v>
      </c>
      <c r="E851" t="s">
        <v>5584</v>
      </c>
      <c r="F851" t="s">
        <v>5585</v>
      </c>
      <c r="G851" t="s">
        <v>1940</v>
      </c>
      <c r="H851" t="s">
        <v>6661</v>
      </c>
      <c r="I851" t="s">
        <v>1941</v>
      </c>
    </row>
    <row r="852" spans="1:9" x14ac:dyDescent="0.25">
      <c r="A852" t="s">
        <v>5586</v>
      </c>
      <c r="B852" t="s">
        <v>5587</v>
      </c>
      <c r="C852" t="s">
        <v>5588</v>
      </c>
      <c r="D852" t="s">
        <v>5589</v>
      </c>
      <c r="E852" t="s">
        <v>5590</v>
      </c>
      <c r="F852" t="s">
        <v>3509</v>
      </c>
      <c r="G852" t="s">
        <v>1940</v>
      </c>
      <c r="H852" t="s">
        <v>6662</v>
      </c>
      <c r="I852" t="s">
        <v>1941</v>
      </c>
    </row>
    <row r="853" spans="1:9" x14ac:dyDescent="0.25">
      <c r="A853" t="s">
        <v>1659</v>
      </c>
      <c r="B853" t="s">
        <v>5591</v>
      </c>
      <c r="C853" t="s">
        <v>5592</v>
      </c>
      <c r="D853" t="s">
        <v>5593</v>
      </c>
      <c r="E853" t="s">
        <v>5594</v>
      </c>
      <c r="F853" t="s">
        <v>3754</v>
      </c>
      <c r="G853" t="s">
        <v>1940</v>
      </c>
      <c r="H853" t="s">
        <v>6469</v>
      </c>
      <c r="I853" t="s">
        <v>1941</v>
      </c>
    </row>
    <row r="854" spans="1:9" x14ac:dyDescent="0.25">
      <c r="A854" t="s">
        <v>1661</v>
      </c>
      <c r="B854" t="s">
        <v>5595</v>
      </c>
      <c r="C854" t="s">
        <v>5596</v>
      </c>
      <c r="D854" t="s">
        <v>6198</v>
      </c>
      <c r="E854" t="s">
        <v>5597</v>
      </c>
      <c r="F854" t="s">
        <v>2386</v>
      </c>
      <c r="G854" t="s">
        <v>1940</v>
      </c>
      <c r="H854" t="s">
        <v>6403</v>
      </c>
      <c r="I854" t="s">
        <v>1941</v>
      </c>
    </row>
    <row r="855" spans="1:9" x14ac:dyDescent="0.25">
      <c r="A855" t="s">
        <v>1663</v>
      </c>
      <c r="B855" t="s">
        <v>5598</v>
      </c>
      <c r="C855" t="s">
        <v>5599</v>
      </c>
      <c r="D855" t="s">
        <v>6198</v>
      </c>
      <c r="E855" t="s">
        <v>5600</v>
      </c>
      <c r="F855" t="s">
        <v>2447</v>
      </c>
      <c r="G855" t="s">
        <v>1940</v>
      </c>
      <c r="H855" t="s">
        <v>6510</v>
      </c>
      <c r="I855" t="s">
        <v>1950</v>
      </c>
    </row>
    <row r="856" spans="1:9" x14ac:dyDescent="0.25">
      <c r="A856" t="s">
        <v>1665</v>
      </c>
      <c r="B856" t="s">
        <v>5601</v>
      </c>
      <c r="C856" t="s">
        <v>5602</v>
      </c>
      <c r="D856" t="s">
        <v>5603</v>
      </c>
      <c r="E856" t="s">
        <v>5604</v>
      </c>
      <c r="F856" t="s">
        <v>2121</v>
      </c>
      <c r="G856" t="s">
        <v>1940</v>
      </c>
      <c r="H856" t="s">
        <v>6663</v>
      </c>
      <c r="I856" t="s">
        <v>1941</v>
      </c>
    </row>
    <row r="857" spans="1:9" x14ac:dyDescent="0.25">
      <c r="A857" t="s">
        <v>1667</v>
      </c>
      <c r="B857" t="s">
        <v>5605</v>
      </c>
      <c r="C857" t="s">
        <v>5606</v>
      </c>
      <c r="D857" t="s">
        <v>5607</v>
      </c>
      <c r="E857" t="s">
        <v>5608</v>
      </c>
      <c r="F857" t="s">
        <v>4885</v>
      </c>
      <c r="G857" t="s">
        <v>1940</v>
      </c>
      <c r="H857" t="s">
        <v>6586</v>
      </c>
      <c r="I857" t="s">
        <v>1950</v>
      </c>
    </row>
    <row r="858" spans="1:9" x14ac:dyDescent="0.25">
      <c r="A858" t="s">
        <v>5609</v>
      </c>
      <c r="B858" t="s">
        <v>5610</v>
      </c>
      <c r="C858" t="s">
        <v>5611</v>
      </c>
      <c r="D858" t="s">
        <v>5612</v>
      </c>
      <c r="E858" t="s">
        <v>5613</v>
      </c>
      <c r="F858" t="s">
        <v>4484</v>
      </c>
      <c r="G858" t="s">
        <v>2115</v>
      </c>
      <c r="H858" t="s">
        <v>5614</v>
      </c>
      <c r="I858" t="s">
        <v>1941</v>
      </c>
    </row>
    <row r="859" spans="1:9" x14ac:dyDescent="0.25">
      <c r="A859" t="s">
        <v>1670</v>
      </c>
      <c r="B859" t="s">
        <v>5615</v>
      </c>
      <c r="C859" t="s">
        <v>5616</v>
      </c>
      <c r="D859" t="s">
        <v>5617</v>
      </c>
      <c r="E859" t="s">
        <v>5618</v>
      </c>
      <c r="F859" t="s">
        <v>5424</v>
      </c>
      <c r="G859" t="s">
        <v>1940</v>
      </c>
      <c r="H859" t="s">
        <v>6645</v>
      </c>
      <c r="I859" t="s">
        <v>1950</v>
      </c>
    </row>
    <row r="860" spans="1:9" x14ac:dyDescent="0.25">
      <c r="A860" t="s">
        <v>1672</v>
      </c>
      <c r="B860" t="s">
        <v>5619</v>
      </c>
      <c r="C860" t="s">
        <v>5620</v>
      </c>
      <c r="D860" t="s">
        <v>5621</v>
      </c>
      <c r="E860" t="s">
        <v>5622</v>
      </c>
      <c r="F860" t="s">
        <v>2549</v>
      </c>
      <c r="G860" t="s">
        <v>1940</v>
      </c>
      <c r="H860" t="s">
        <v>6293</v>
      </c>
      <c r="I860" t="s">
        <v>1950</v>
      </c>
    </row>
    <row r="861" spans="1:9" x14ac:dyDescent="0.25">
      <c r="A861" t="s">
        <v>1674</v>
      </c>
      <c r="B861" t="s">
        <v>5623</v>
      </c>
      <c r="C861" t="s">
        <v>5624</v>
      </c>
      <c r="D861" t="s">
        <v>5625</v>
      </c>
      <c r="E861" t="s">
        <v>5626</v>
      </c>
      <c r="F861" t="s">
        <v>5027</v>
      </c>
      <c r="G861" t="s">
        <v>1940</v>
      </c>
      <c r="H861" t="s">
        <v>6603</v>
      </c>
      <c r="I861" t="s">
        <v>1950</v>
      </c>
    </row>
    <row r="862" spans="1:9" x14ac:dyDescent="0.25">
      <c r="A862" t="s">
        <v>1676</v>
      </c>
      <c r="B862" t="s">
        <v>5627</v>
      </c>
      <c r="C862" t="s">
        <v>6198</v>
      </c>
      <c r="D862" t="s">
        <v>5628</v>
      </c>
      <c r="E862" t="s">
        <v>5629</v>
      </c>
      <c r="F862" t="s">
        <v>4236</v>
      </c>
      <c r="G862" t="s">
        <v>1940</v>
      </c>
      <c r="H862" t="s">
        <v>6664</v>
      </c>
      <c r="I862" t="s">
        <v>1950</v>
      </c>
    </row>
    <row r="863" spans="1:9" x14ac:dyDescent="0.25">
      <c r="A863" t="s">
        <v>1678</v>
      </c>
      <c r="B863" t="s">
        <v>5630</v>
      </c>
      <c r="C863" t="s">
        <v>5631</v>
      </c>
      <c r="D863" t="s">
        <v>5632</v>
      </c>
      <c r="E863" t="s">
        <v>5633</v>
      </c>
      <c r="F863" t="s">
        <v>3411</v>
      </c>
      <c r="G863" t="s">
        <v>1940</v>
      </c>
      <c r="H863" t="s">
        <v>6416</v>
      </c>
      <c r="I863" t="s">
        <v>1941</v>
      </c>
    </row>
    <row r="864" spans="1:9" x14ac:dyDescent="0.25">
      <c r="A864" t="s">
        <v>1680</v>
      </c>
      <c r="B864" t="s">
        <v>5634</v>
      </c>
      <c r="C864" t="s">
        <v>5635</v>
      </c>
      <c r="D864" t="s">
        <v>5636</v>
      </c>
      <c r="E864" t="s">
        <v>5637</v>
      </c>
      <c r="F864" t="s">
        <v>1985</v>
      </c>
      <c r="G864" t="s">
        <v>1940</v>
      </c>
      <c r="H864" t="s">
        <v>6665</v>
      </c>
      <c r="I864" t="s">
        <v>1941</v>
      </c>
    </row>
    <row r="865" spans="1:9" x14ac:dyDescent="0.25">
      <c r="A865" t="s">
        <v>1682</v>
      </c>
      <c r="B865" t="s">
        <v>5638</v>
      </c>
      <c r="C865" t="s">
        <v>5639</v>
      </c>
      <c r="D865" t="s">
        <v>5640</v>
      </c>
      <c r="E865" t="s">
        <v>5641</v>
      </c>
      <c r="F865" t="s">
        <v>3580</v>
      </c>
      <c r="G865" t="s">
        <v>1940</v>
      </c>
      <c r="H865" t="s">
        <v>6666</v>
      </c>
      <c r="I865" t="s">
        <v>1941</v>
      </c>
    </row>
    <row r="866" spans="1:9" x14ac:dyDescent="0.25">
      <c r="A866" t="s">
        <v>1684</v>
      </c>
      <c r="B866" t="s">
        <v>5642</v>
      </c>
      <c r="C866" t="s">
        <v>5643</v>
      </c>
      <c r="D866" t="s">
        <v>5644</v>
      </c>
      <c r="E866" t="s">
        <v>5645</v>
      </c>
      <c r="F866" t="s">
        <v>5161</v>
      </c>
      <c r="G866" t="s">
        <v>1948</v>
      </c>
      <c r="H866" t="s">
        <v>5162</v>
      </c>
      <c r="I866" t="s">
        <v>1950</v>
      </c>
    </row>
    <row r="867" spans="1:9" x14ac:dyDescent="0.25">
      <c r="A867" t="s">
        <v>5646</v>
      </c>
      <c r="B867" t="s">
        <v>5647</v>
      </c>
      <c r="C867" t="s">
        <v>6198</v>
      </c>
      <c r="D867" t="s">
        <v>5648</v>
      </c>
      <c r="E867" t="s">
        <v>5649</v>
      </c>
      <c r="F867" t="s">
        <v>2251</v>
      </c>
      <c r="G867" t="s">
        <v>1940</v>
      </c>
      <c r="H867" t="s">
        <v>6339</v>
      </c>
      <c r="I867" t="s">
        <v>1941</v>
      </c>
    </row>
    <row r="868" spans="1:9" x14ac:dyDescent="0.25">
      <c r="A868" t="s">
        <v>1688</v>
      </c>
      <c r="B868" t="s">
        <v>5650</v>
      </c>
      <c r="C868" t="s">
        <v>5651</v>
      </c>
      <c r="D868" t="s">
        <v>5652</v>
      </c>
      <c r="E868" t="s">
        <v>5653</v>
      </c>
      <c r="F868" t="s">
        <v>5654</v>
      </c>
      <c r="G868" t="s">
        <v>1948</v>
      </c>
      <c r="H868" t="s">
        <v>2396</v>
      </c>
      <c r="I868" t="s">
        <v>1950</v>
      </c>
    </row>
    <row r="869" spans="1:9" x14ac:dyDescent="0.25">
      <c r="A869" t="s">
        <v>1690</v>
      </c>
      <c r="B869" t="s">
        <v>5655</v>
      </c>
      <c r="C869" t="s">
        <v>5656</v>
      </c>
      <c r="D869" t="s">
        <v>6198</v>
      </c>
      <c r="E869" t="s">
        <v>5657</v>
      </c>
      <c r="F869" t="s">
        <v>5658</v>
      </c>
      <c r="G869" t="s">
        <v>1948</v>
      </c>
      <c r="H869" t="s">
        <v>5659</v>
      </c>
      <c r="I869" t="s">
        <v>1941</v>
      </c>
    </row>
    <row r="870" spans="1:9" x14ac:dyDescent="0.25">
      <c r="A870" t="s">
        <v>1692</v>
      </c>
      <c r="B870" t="s">
        <v>5660</v>
      </c>
      <c r="C870" t="s">
        <v>5661</v>
      </c>
      <c r="D870" t="s">
        <v>5662</v>
      </c>
      <c r="E870" t="s">
        <v>5663</v>
      </c>
      <c r="F870" t="s">
        <v>2860</v>
      </c>
      <c r="G870" t="s">
        <v>1940</v>
      </c>
      <c r="H870" t="s">
        <v>6338</v>
      </c>
      <c r="I870" t="s">
        <v>1941</v>
      </c>
    </row>
    <row r="871" spans="1:9" x14ac:dyDescent="0.25">
      <c r="A871" t="s">
        <v>1694</v>
      </c>
      <c r="B871" t="s">
        <v>5664</v>
      </c>
      <c r="C871" t="s">
        <v>6198</v>
      </c>
      <c r="D871" t="s">
        <v>5665</v>
      </c>
      <c r="E871" t="s">
        <v>5666</v>
      </c>
      <c r="F871" t="s">
        <v>2998</v>
      </c>
      <c r="G871" t="s">
        <v>1940</v>
      </c>
      <c r="H871" t="s">
        <v>6667</v>
      </c>
      <c r="I871" t="s">
        <v>1941</v>
      </c>
    </row>
    <row r="872" spans="1:9" x14ac:dyDescent="0.25">
      <c r="A872" t="s">
        <v>1696</v>
      </c>
      <c r="B872" t="s">
        <v>5667</v>
      </c>
      <c r="C872" t="s">
        <v>5668</v>
      </c>
      <c r="D872" t="s">
        <v>5669</v>
      </c>
      <c r="E872" t="s">
        <v>5670</v>
      </c>
      <c r="F872" t="s">
        <v>2081</v>
      </c>
      <c r="G872" t="s">
        <v>1948</v>
      </c>
      <c r="H872" t="s">
        <v>2082</v>
      </c>
      <c r="I872" t="s">
        <v>1941</v>
      </c>
    </row>
    <row r="873" spans="1:9" x14ac:dyDescent="0.25">
      <c r="A873" t="s">
        <v>1698</v>
      </c>
      <c r="B873" t="s">
        <v>5671</v>
      </c>
      <c r="C873" t="s">
        <v>5672</v>
      </c>
      <c r="D873" t="s">
        <v>5673</v>
      </c>
      <c r="E873" t="s">
        <v>5674</v>
      </c>
      <c r="F873" t="s">
        <v>5675</v>
      </c>
      <c r="G873" t="s">
        <v>2115</v>
      </c>
      <c r="H873" t="s">
        <v>5676</v>
      </c>
      <c r="I873" t="s">
        <v>1941</v>
      </c>
    </row>
    <row r="874" spans="1:9" x14ac:dyDescent="0.25">
      <c r="A874" t="s">
        <v>1700</v>
      </c>
      <c r="B874" t="s">
        <v>5677</v>
      </c>
      <c r="C874" t="s">
        <v>5678</v>
      </c>
      <c r="D874" t="s">
        <v>5679</v>
      </c>
      <c r="E874" t="s">
        <v>5680</v>
      </c>
      <c r="F874" t="s">
        <v>3686</v>
      </c>
      <c r="G874" t="s">
        <v>1940</v>
      </c>
      <c r="H874" t="s">
        <v>6462</v>
      </c>
      <c r="I874" t="s">
        <v>1950</v>
      </c>
    </row>
    <row r="875" spans="1:9" x14ac:dyDescent="0.25">
      <c r="A875" t="s">
        <v>1686</v>
      </c>
      <c r="B875" t="s">
        <v>5681</v>
      </c>
      <c r="C875" t="s">
        <v>5682</v>
      </c>
      <c r="D875" t="s">
        <v>5683</v>
      </c>
      <c r="E875" t="s">
        <v>5684</v>
      </c>
      <c r="F875" t="s">
        <v>2121</v>
      </c>
      <c r="G875" t="s">
        <v>1940</v>
      </c>
      <c r="H875" t="s">
        <v>6220</v>
      </c>
      <c r="I875" t="s">
        <v>1941</v>
      </c>
    </row>
    <row r="876" spans="1:9" x14ac:dyDescent="0.25">
      <c r="A876" t="s">
        <v>1703</v>
      </c>
      <c r="B876" t="s">
        <v>5685</v>
      </c>
      <c r="C876" t="s">
        <v>5686</v>
      </c>
      <c r="D876" t="s">
        <v>5687</v>
      </c>
      <c r="E876" t="s">
        <v>5688</v>
      </c>
      <c r="F876" t="s">
        <v>2026</v>
      </c>
      <c r="G876" t="s">
        <v>1940</v>
      </c>
      <c r="H876" t="s">
        <v>6300</v>
      </c>
      <c r="I876" t="s">
        <v>1950</v>
      </c>
    </row>
    <row r="877" spans="1:9" x14ac:dyDescent="0.25">
      <c r="A877" t="s">
        <v>1705</v>
      </c>
      <c r="B877" t="s">
        <v>5689</v>
      </c>
      <c r="C877" t="s">
        <v>5690</v>
      </c>
      <c r="D877" t="s">
        <v>5691</v>
      </c>
      <c r="E877" t="s">
        <v>5692</v>
      </c>
      <c r="F877" t="s">
        <v>2410</v>
      </c>
      <c r="G877" t="s">
        <v>1948</v>
      </c>
      <c r="H877" t="s">
        <v>2411</v>
      </c>
      <c r="I877" t="s">
        <v>1950</v>
      </c>
    </row>
    <row r="878" spans="1:9" x14ac:dyDescent="0.25">
      <c r="A878" t="s">
        <v>5693</v>
      </c>
      <c r="B878" t="s">
        <v>5694</v>
      </c>
      <c r="C878" t="s">
        <v>5695</v>
      </c>
      <c r="D878" t="s">
        <v>5696</v>
      </c>
      <c r="E878" t="s">
        <v>5697</v>
      </c>
      <c r="F878" t="s">
        <v>2185</v>
      </c>
      <c r="G878" t="s">
        <v>1940</v>
      </c>
      <c r="H878" t="s">
        <v>6668</v>
      </c>
      <c r="I878" t="s">
        <v>1941</v>
      </c>
    </row>
    <row r="879" spans="1:9" x14ac:dyDescent="0.25">
      <c r="A879" t="s">
        <v>1707</v>
      </c>
      <c r="B879" t="s">
        <v>5698</v>
      </c>
      <c r="C879" t="s">
        <v>5699</v>
      </c>
      <c r="D879" t="s">
        <v>5700</v>
      </c>
      <c r="E879" t="s">
        <v>5701</v>
      </c>
      <c r="F879" t="s">
        <v>2255</v>
      </c>
      <c r="G879" t="s">
        <v>1940</v>
      </c>
      <c r="H879" t="s">
        <v>6669</v>
      </c>
      <c r="I879" t="s">
        <v>1950</v>
      </c>
    </row>
    <row r="880" spans="1:9" x14ac:dyDescent="0.25">
      <c r="A880" t="s">
        <v>1709</v>
      </c>
      <c r="B880" t="s">
        <v>5702</v>
      </c>
      <c r="C880" t="s">
        <v>6198</v>
      </c>
      <c r="D880" t="s">
        <v>5703</v>
      </c>
      <c r="E880" t="s">
        <v>5704</v>
      </c>
      <c r="F880" t="s">
        <v>3491</v>
      </c>
      <c r="G880" t="s">
        <v>1940</v>
      </c>
      <c r="H880" t="s">
        <v>6670</v>
      </c>
      <c r="I880" t="s">
        <v>1941</v>
      </c>
    </row>
    <row r="881" spans="1:9" x14ac:dyDescent="0.25">
      <c r="A881" t="s">
        <v>1711</v>
      </c>
      <c r="B881" t="s">
        <v>5705</v>
      </c>
      <c r="C881" t="s">
        <v>6198</v>
      </c>
      <c r="D881" t="s">
        <v>5706</v>
      </c>
      <c r="E881" t="s">
        <v>5707</v>
      </c>
      <c r="F881" t="s">
        <v>2062</v>
      </c>
      <c r="G881" t="s">
        <v>1940</v>
      </c>
      <c r="H881" t="s">
        <v>6215</v>
      </c>
      <c r="I881" t="s">
        <v>1950</v>
      </c>
    </row>
    <row r="882" spans="1:9" x14ac:dyDescent="0.25">
      <c r="A882" t="s">
        <v>1713</v>
      </c>
      <c r="B882" t="s">
        <v>5708</v>
      </c>
      <c r="C882" t="s">
        <v>5709</v>
      </c>
      <c r="D882" t="s">
        <v>5710</v>
      </c>
      <c r="E882" t="s">
        <v>5711</v>
      </c>
      <c r="F882" t="s">
        <v>5712</v>
      </c>
      <c r="G882" t="s">
        <v>1940</v>
      </c>
      <c r="H882" t="s">
        <v>6671</v>
      </c>
      <c r="I882" t="s">
        <v>1950</v>
      </c>
    </row>
    <row r="883" spans="1:9" x14ac:dyDescent="0.25">
      <c r="A883" t="s">
        <v>1715</v>
      </c>
      <c r="B883" t="s">
        <v>5713</v>
      </c>
      <c r="C883" t="s">
        <v>6198</v>
      </c>
      <c r="D883" t="s">
        <v>5714</v>
      </c>
      <c r="E883" t="s">
        <v>5715</v>
      </c>
      <c r="F883" t="s">
        <v>5214</v>
      </c>
      <c r="G883" t="s">
        <v>1940</v>
      </c>
      <c r="H883" t="s">
        <v>6623</v>
      </c>
      <c r="I883" t="s">
        <v>1941</v>
      </c>
    </row>
    <row r="884" spans="1:9" x14ac:dyDescent="0.25">
      <c r="A884" t="s">
        <v>5716</v>
      </c>
      <c r="B884" t="s">
        <v>5717</v>
      </c>
      <c r="C884" t="s">
        <v>5718</v>
      </c>
      <c r="D884" t="s">
        <v>5719</v>
      </c>
      <c r="E884" t="s">
        <v>5720</v>
      </c>
      <c r="F884" t="s">
        <v>3048</v>
      </c>
      <c r="G884" t="s">
        <v>1940</v>
      </c>
      <c r="H884" t="s">
        <v>6672</v>
      </c>
      <c r="I884" t="s">
        <v>1950</v>
      </c>
    </row>
    <row r="885" spans="1:9" x14ac:dyDescent="0.25">
      <c r="A885" t="s">
        <v>1719</v>
      </c>
      <c r="B885" t="s">
        <v>5721</v>
      </c>
      <c r="C885" t="s">
        <v>5722</v>
      </c>
      <c r="D885" t="s">
        <v>5723</v>
      </c>
      <c r="E885" t="s">
        <v>5724</v>
      </c>
      <c r="F885" t="s">
        <v>2815</v>
      </c>
      <c r="G885" t="s">
        <v>1940</v>
      </c>
      <c r="H885" t="s">
        <v>6673</v>
      </c>
      <c r="I885" t="s">
        <v>1941</v>
      </c>
    </row>
    <row r="886" spans="1:9" x14ac:dyDescent="0.25">
      <c r="A886" t="s">
        <v>1721</v>
      </c>
      <c r="B886" t="s">
        <v>5725</v>
      </c>
      <c r="C886" t="s">
        <v>5726</v>
      </c>
      <c r="D886" t="s">
        <v>5727</v>
      </c>
      <c r="E886" t="s">
        <v>5728</v>
      </c>
      <c r="F886" t="s">
        <v>2354</v>
      </c>
      <c r="G886" t="s">
        <v>1940</v>
      </c>
      <c r="H886" t="s">
        <v>6674</v>
      </c>
      <c r="I886" t="s">
        <v>1941</v>
      </c>
    </row>
    <row r="887" spans="1:9" x14ac:dyDescent="0.25">
      <c r="A887" t="s">
        <v>1723</v>
      </c>
      <c r="B887" t="s">
        <v>5729</v>
      </c>
      <c r="C887" t="s">
        <v>5730</v>
      </c>
      <c r="D887" t="s">
        <v>5731</v>
      </c>
      <c r="E887" t="s">
        <v>5732</v>
      </c>
      <c r="F887" t="s">
        <v>5733</v>
      </c>
      <c r="G887" t="s">
        <v>1948</v>
      </c>
      <c r="H887" t="s">
        <v>2309</v>
      </c>
      <c r="I887" t="s">
        <v>1950</v>
      </c>
    </row>
    <row r="888" spans="1:9" x14ac:dyDescent="0.25">
      <c r="A888" t="s">
        <v>1725</v>
      </c>
      <c r="B888" t="s">
        <v>5734</v>
      </c>
      <c r="C888" t="s">
        <v>5735</v>
      </c>
      <c r="D888" t="s">
        <v>5736</v>
      </c>
      <c r="E888" t="s">
        <v>5737</v>
      </c>
      <c r="F888" t="s">
        <v>3089</v>
      </c>
      <c r="G888" t="s">
        <v>1940</v>
      </c>
      <c r="H888" t="s">
        <v>6675</v>
      </c>
      <c r="I888" t="s">
        <v>1950</v>
      </c>
    </row>
    <row r="889" spans="1:9" x14ac:dyDescent="0.25">
      <c r="A889" t="s">
        <v>1727</v>
      </c>
      <c r="B889" t="s">
        <v>5738</v>
      </c>
      <c r="C889" t="s">
        <v>5739</v>
      </c>
      <c r="D889" t="s">
        <v>5740</v>
      </c>
      <c r="E889" t="s">
        <v>5741</v>
      </c>
      <c r="F889" t="s">
        <v>5577</v>
      </c>
      <c r="G889" t="s">
        <v>1940</v>
      </c>
      <c r="H889" t="s">
        <v>6676</v>
      </c>
      <c r="I889" t="s">
        <v>1950</v>
      </c>
    </row>
    <row r="890" spans="1:9" x14ac:dyDescent="0.25">
      <c r="A890" t="s">
        <v>1729</v>
      </c>
      <c r="B890" t="s">
        <v>5742</v>
      </c>
      <c r="C890" t="s">
        <v>5743</v>
      </c>
      <c r="D890" t="s">
        <v>5744</v>
      </c>
      <c r="E890" t="s">
        <v>5745</v>
      </c>
      <c r="F890" t="s">
        <v>3089</v>
      </c>
      <c r="G890" t="s">
        <v>1940</v>
      </c>
      <c r="H890" t="s">
        <v>6480</v>
      </c>
      <c r="I890" t="s">
        <v>1941</v>
      </c>
    </row>
    <row r="891" spans="1:9" x14ac:dyDescent="0.25">
      <c r="A891" t="s">
        <v>1731</v>
      </c>
      <c r="B891" t="s">
        <v>5746</v>
      </c>
      <c r="C891" t="s">
        <v>5747</v>
      </c>
      <c r="D891" t="s">
        <v>5748</v>
      </c>
      <c r="E891" t="s">
        <v>5749</v>
      </c>
      <c r="F891" t="s">
        <v>2098</v>
      </c>
      <c r="G891" t="s">
        <v>1940</v>
      </c>
      <c r="H891" t="s">
        <v>6677</v>
      </c>
      <c r="I891" t="s">
        <v>1941</v>
      </c>
    </row>
    <row r="892" spans="1:9" x14ac:dyDescent="0.25">
      <c r="A892" t="s">
        <v>1717</v>
      </c>
      <c r="B892" t="s">
        <v>5750</v>
      </c>
      <c r="C892" t="s">
        <v>5751</v>
      </c>
      <c r="D892" t="s">
        <v>5752</v>
      </c>
      <c r="E892" t="s">
        <v>5753</v>
      </c>
      <c r="F892" t="s">
        <v>2131</v>
      </c>
      <c r="G892" t="s">
        <v>1940</v>
      </c>
      <c r="H892" t="s">
        <v>6678</v>
      </c>
      <c r="I892" t="s">
        <v>1941</v>
      </c>
    </row>
    <row r="893" spans="1:9" x14ac:dyDescent="0.25">
      <c r="A893" t="s">
        <v>1734</v>
      </c>
      <c r="B893" t="s">
        <v>5754</v>
      </c>
      <c r="C893" t="s">
        <v>5755</v>
      </c>
      <c r="D893" t="s">
        <v>5756</v>
      </c>
      <c r="E893" t="s">
        <v>5757</v>
      </c>
      <c r="F893" t="s">
        <v>3784</v>
      </c>
      <c r="G893" t="s">
        <v>1940</v>
      </c>
      <c r="H893" t="s">
        <v>6679</v>
      </c>
      <c r="I893" t="s">
        <v>1941</v>
      </c>
    </row>
    <row r="894" spans="1:9" x14ac:dyDescent="0.25">
      <c r="A894" t="s">
        <v>1736</v>
      </c>
      <c r="B894" t="s">
        <v>5758</v>
      </c>
      <c r="C894" t="s">
        <v>5759</v>
      </c>
      <c r="D894" t="s">
        <v>5760</v>
      </c>
      <c r="E894" t="s">
        <v>5761</v>
      </c>
      <c r="F894" t="s">
        <v>3726</v>
      </c>
      <c r="G894" t="s">
        <v>2115</v>
      </c>
      <c r="H894" t="s">
        <v>3727</v>
      </c>
      <c r="I894" t="s">
        <v>1950</v>
      </c>
    </row>
    <row r="895" spans="1:9" x14ac:dyDescent="0.25">
      <c r="A895" t="s">
        <v>1738</v>
      </c>
      <c r="B895" t="s">
        <v>5762</v>
      </c>
      <c r="C895" t="s">
        <v>5763</v>
      </c>
      <c r="D895" t="s">
        <v>6198</v>
      </c>
      <c r="E895" t="s">
        <v>5764</v>
      </c>
      <c r="F895" t="s">
        <v>4594</v>
      </c>
      <c r="G895" t="s">
        <v>1940</v>
      </c>
      <c r="H895" t="s">
        <v>6680</v>
      </c>
      <c r="I895" t="s">
        <v>1941</v>
      </c>
    </row>
    <row r="896" spans="1:9" x14ac:dyDescent="0.25">
      <c r="A896" t="s">
        <v>1740</v>
      </c>
      <c r="B896" t="s">
        <v>5765</v>
      </c>
      <c r="C896" t="s">
        <v>6198</v>
      </c>
      <c r="D896" t="s">
        <v>5766</v>
      </c>
      <c r="E896" t="s">
        <v>5767</v>
      </c>
      <c r="F896" t="s">
        <v>5768</v>
      </c>
      <c r="G896" t="s">
        <v>1948</v>
      </c>
      <c r="H896" t="s">
        <v>2673</v>
      </c>
      <c r="I896" t="s">
        <v>1941</v>
      </c>
    </row>
    <row r="897" spans="1:9" x14ac:dyDescent="0.25">
      <c r="A897" t="s">
        <v>1742</v>
      </c>
      <c r="B897" t="s">
        <v>5769</v>
      </c>
      <c r="C897" t="s">
        <v>6198</v>
      </c>
      <c r="D897" t="s">
        <v>5770</v>
      </c>
      <c r="E897" t="s">
        <v>5771</v>
      </c>
      <c r="F897" t="s">
        <v>2036</v>
      </c>
      <c r="G897" t="s">
        <v>1940</v>
      </c>
      <c r="H897" t="s">
        <v>6681</v>
      </c>
      <c r="I897" t="s">
        <v>1950</v>
      </c>
    </row>
    <row r="898" spans="1:9" x14ac:dyDescent="0.25">
      <c r="A898" t="s">
        <v>1744</v>
      </c>
      <c r="B898" t="s">
        <v>5772</v>
      </c>
      <c r="C898" t="s">
        <v>5773</v>
      </c>
      <c r="D898" t="s">
        <v>5774</v>
      </c>
      <c r="E898" t="s">
        <v>5775</v>
      </c>
      <c r="F898" t="s">
        <v>3491</v>
      </c>
      <c r="G898" t="s">
        <v>1940</v>
      </c>
      <c r="H898" t="s">
        <v>6431</v>
      </c>
      <c r="I898" t="s">
        <v>1941</v>
      </c>
    </row>
    <row r="899" spans="1:9" x14ac:dyDescent="0.25">
      <c r="A899" t="s">
        <v>1746</v>
      </c>
      <c r="B899" t="s">
        <v>5776</v>
      </c>
      <c r="C899" t="s">
        <v>5777</v>
      </c>
      <c r="D899" t="s">
        <v>5778</v>
      </c>
      <c r="E899" t="s">
        <v>5779</v>
      </c>
      <c r="F899" t="s">
        <v>2171</v>
      </c>
      <c r="G899" t="s">
        <v>2115</v>
      </c>
      <c r="H899" t="s">
        <v>2485</v>
      </c>
      <c r="I899" t="s">
        <v>1950</v>
      </c>
    </row>
    <row r="900" spans="1:9" x14ac:dyDescent="0.25">
      <c r="A900" t="s">
        <v>1748</v>
      </c>
      <c r="B900" t="s">
        <v>5780</v>
      </c>
      <c r="C900" t="s">
        <v>6198</v>
      </c>
      <c r="D900" t="s">
        <v>5781</v>
      </c>
      <c r="E900" t="s">
        <v>5782</v>
      </c>
      <c r="F900" t="s">
        <v>5783</v>
      </c>
      <c r="G900" t="s">
        <v>1940</v>
      </c>
      <c r="H900" t="s">
        <v>6682</v>
      </c>
      <c r="I900" t="s">
        <v>1950</v>
      </c>
    </row>
    <row r="901" spans="1:9" x14ac:dyDescent="0.25">
      <c r="A901" t="s">
        <v>5784</v>
      </c>
      <c r="B901" t="s">
        <v>5785</v>
      </c>
      <c r="C901" t="s">
        <v>5786</v>
      </c>
      <c r="D901" t="s">
        <v>6198</v>
      </c>
      <c r="E901" t="s">
        <v>5787</v>
      </c>
      <c r="F901" t="s">
        <v>2423</v>
      </c>
      <c r="G901" t="s">
        <v>1948</v>
      </c>
      <c r="H901" t="s">
        <v>2424</v>
      </c>
      <c r="I901" t="s">
        <v>1941</v>
      </c>
    </row>
    <row r="902" spans="1:9" x14ac:dyDescent="0.25">
      <c r="A902" t="s">
        <v>1751</v>
      </c>
      <c r="B902" t="s">
        <v>5788</v>
      </c>
      <c r="C902" t="s">
        <v>6198</v>
      </c>
      <c r="D902" t="s">
        <v>5789</v>
      </c>
      <c r="E902" t="s">
        <v>5790</v>
      </c>
      <c r="F902" t="s">
        <v>5791</v>
      </c>
      <c r="G902" t="s">
        <v>1948</v>
      </c>
      <c r="H902" t="s">
        <v>2535</v>
      </c>
      <c r="I902" t="s">
        <v>1950</v>
      </c>
    </row>
    <row r="903" spans="1:9" x14ac:dyDescent="0.25">
      <c r="A903" t="s">
        <v>1753</v>
      </c>
      <c r="B903" t="s">
        <v>5792</v>
      </c>
      <c r="C903" t="s">
        <v>5793</v>
      </c>
      <c r="D903" t="s">
        <v>5794</v>
      </c>
      <c r="E903" t="s">
        <v>5795</v>
      </c>
      <c r="F903" t="s">
        <v>2026</v>
      </c>
      <c r="G903" t="s">
        <v>1940</v>
      </c>
      <c r="H903" t="s">
        <v>6584</v>
      </c>
      <c r="I903" t="s">
        <v>1941</v>
      </c>
    </row>
    <row r="904" spans="1:9" x14ac:dyDescent="0.25">
      <c r="A904" t="s">
        <v>1755</v>
      </c>
      <c r="B904" t="s">
        <v>5796</v>
      </c>
      <c r="C904" t="s">
        <v>5797</v>
      </c>
      <c r="D904" t="s">
        <v>5798</v>
      </c>
      <c r="E904" t="s">
        <v>5799</v>
      </c>
      <c r="F904" t="s">
        <v>3036</v>
      </c>
      <c r="G904" t="s">
        <v>1940</v>
      </c>
      <c r="H904" t="s">
        <v>6683</v>
      </c>
      <c r="I904" t="s">
        <v>1950</v>
      </c>
    </row>
    <row r="905" spans="1:9" x14ac:dyDescent="0.25">
      <c r="A905" t="s">
        <v>1757</v>
      </c>
      <c r="B905" t="s">
        <v>5800</v>
      </c>
      <c r="C905" t="s">
        <v>5801</v>
      </c>
      <c r="D905" t="s">
        <v>5802</v>
      </c>
      <c r="E905" t="s">
        <v>5803</v>
      </c>
      <c r="F905" t="s">
        <v>2354</v>
      </c>
      <c r="G905" t="s">
        <v>1940</v>
      </c>
      <c r="H905" t="s">
        <v>6674</v>
      </c>
      <c r="I905" t="s">
        <v>1950</v>
      </c>
    </row>
    <row r="906" spans="1:9" x14ac:dyDescent="0.25">
      <c r="A906" t="s">
        <v>1759</v>
      </c>
      <c r="B906" t="s">
        <v>5804</v>
      </c>
      <c r="C906" t="s">
        <v>5805</v>
      </c>
      <c r="D906" t="s">
        <v>5806</v>
      </c>
      <c r="E906" t="s">
        <v>5807</v>
      </c>
      <c r="F906" t="s">
        <v>2232</v>
      </c>
      <c r="G906" t="s">
        <v>1940</v>
      </c>
      <c r="H906" t="s">
        <v>6242</v>
      </c>
      <c r="I906" t="s">
        <v>1950</v>
      </c>
    </row>
    <row r="907" spans="1:9" x14ac:dyDescent="0.25">
      <c r="A907" t="s">
        <v>1761</v>
      </c>
      <c r="B907" t="s">
        <v>5808</v>
      </c>
      <c r="C907" t="s">
        <v>6198</v>
      </c>
      <c r="D907" t="s">
        <v>5809</v>
      </c>
      <c r="E907" t="s">
        <v>5810</v>
      </c>
      <c r="F907" t="s">
        <v>2447</v>
      </c>
      <c r="G907" t="s">
        <v>1940</v>
      </c>
      <c r="H907" t="s">
        <v>6684</v>
      </c>
      <c r="I907" t="s">
        <v>1941</v>
      </c>
    </row>
    <row r="908" spans="1:9" x14ac:dyDescent="0.25">
      <c r="A908" t="s">
        <v>1763</v>
      </c>
      <c r="B908" t="s">
        <v>5811</v>
      </c>
      <c r="C908" t="s">
        <v>5812</v>
      </c>
      <c r="D908" t="s">
        <v>5813</v>
      </c>
      <c r="E908" t="s">
        <v>5814</v>
      </c>
      <c r="F908" t="s">
        <v>2646</v>
      </c>
      <c r="G908" t="s">
        <v>1940</v>
      </c>
      <c r="H908" t="s">
        <v>6685</v>
      </c>
      <c r="I908" t="s">
        <v>1941</v>
      </c>
    </row>
    <row r="909" spans="1:9" x14ac:dyDescent="0.25">
      <c r="A909" t="s">
        <v>1765</v>
      </c>
      <c r="B909" t="s">
        <v>5815</v>
      </c>
      <c r="C909" t="s">
        <v>5816</v>
      </c>
      <c r="D909" t="s">
        <v>5817</v>
      </c>
      <c r="E909" t="s">
        <v>5818</v>
      </c>
      <c r="F909" t="s">
        <v>2021</v>
      </c>
      <c r="G909" t="s">
        <v>1940</v>
      </c>
      <c r="H909" t="s">
        <v>6686</v>
      </c>
      <c r="I909" t="s">
        <v>1950</v>
      </c>
    </row>
    <row r="910" spans="1:9" x14ac:dyDescent="0.25">
      <c r="A910" t="s">
        <v>1767</v>
      </c>
      <c r="B910" t="s">
        <v>5819</v>
      </c>
      <c r="C910" t="s">
        <v>5820</v>
      </c>
      <c r="D910" t="s">
        <v>5821</v>
      </c>
      <c r="E910" t="s">
        <v>5822</v>
      </c>
      <c r="F910" t="s">
        <v>2026</v>
      </c>
      <c r="G910" t="s">
        <v>1940</v>
      </c>
      <c r="H910" t="s">
        <v>6584</v>
      </c>
      <c r="I910" t="s">
        <v>1950</v>
      </c>
    </row>
    <row r="911" spans="1:9" x14ac:dyDescent="0.25">
      <c r="A911" t="s">
        <v>1769</v>
      </c>
      <c r="B911" t="s">
        <v>5823</v>
      </c>
      <c r="C911" t="s">
        <v>6198</v>
      </c>
      <c r="D911" t="s">
        <v>5824</v>
      </c>
      <c r="E911" t="s">
        <v>5825</v>
      </c>
      <c r="F911" t="s">
        <v>4480</v>
      </c>
      <c r="G911" t="s">
        <v>1940</v>
      </c>
      <c r="H911" t="s">
        <v>6547</v>
      </c>
      <c r="I911" t="s">
        <v>1950</v>
      </c>
    </row>
    <row r="912" spans="1:9" x14ac:dyDescent="0.25">
      <c r="A912" t="s">
        <v>1771</v>
      </c>
      <c r="B912" t="s">
        <v>5826</v>
      </c>
      <c r="C912" t="s">
        <v>5827</v>
      </c>
      <c r="D912" t="s">
        <v>5828</v>
      </c>
      <c r="E912" t="s">
        <v>5829</v>
      </c>
      <c r="F912" t="s">
        <v>2157</v>
      </c>
      <c r="G912" t="s">
        <v>1940</v>
      </c>
      <c r="H912" t="s">
        <v>6484</v>
      </c>
      <c r="I912" t="s">
        <v>1950</v>
      </c>
    </row>
    <row r="913" spans="1:9" x14ac:dyDescent="0.25">
      <c r="A913" t="s">
        <v>1773</v>
      </c>
      <c r="B913" t="s">
        <v>5830</v>
      </c>
      <c r="C913" t="s">
        <v>5831</v>
      </c>
      <c r="D913" t="s">
        <v>5832</v>
      </c>
      <c r="E913" t="s">
        <v>5833</v>
      </c>
      <c r="F913" t="s">
        <v>2185</v>
      </c>
      <c r="G913" t="s">
        <v>1940</v>
      </c>
      <c r="H913" t="s">
        <v>6687</v>
      </c>
      <c r="I913" t="s">
        <v>1941</v>
      </c>
    </row>
    <row r="914" spans="1:9" x14ac:dyDescent="0.25">
      <c r="A914" t="s">
        <v>1775</v>
      </c>
      <c r="B914" t="s">
        <v>5834</v>
      </c>
      <c r="C914" t="s">
        <v>6198</v>
      </c>
      <c r="D914" t="s">
        <v>5835</v>
      </c>
      <c r="E914" t="s">
        <v>5836</v>
      </c>
      <c r="F914" t="s">
        <v>2880</v>
      </c>
      <c r="G914" t="s">
        <v>1940</v>
      </c>
      <c r="H914" t="s">
        <v>6340</v>
      </c>
      <c r="I914" t="s">
        <v>1941</v>
      </c>
    </row>
    <row r="915" spans="1:9" x14ac:dyDescent="0.25">
      <c r="A915" t="s">
        <v>1777</v>
      </c>
      <c r="B915" t="s">
        <v>5837</v>
      </c>
      <c r="C915" t="s">
        <v>5838</v>
      </c>
      <c r="D915" t="s">
        <v>5839</v>
      </c>
      <c r="E915" t="s">
        <v>5840</v>
      </c>
      <c r="F915" t="s">
        <v>2139</v>
      </c>
      <c r="G915" t="s">
        <v>1940</v>
      </c>
      <c r="H915" t="s">
        <v>6655</v>
      </c>
      <c r="I915" t="s">
        <v>1950</v>
      </c>
    </row>
    <row r="916" spans="1:9" x14ac:dyDescent="0.25">
      <c r="A916" t="s">
        <v>1779</v>
      </c>
      <c r="B916" t="s">
        <v>5841</v>
      </c>
      <c r="C916" t="s">
        <v>5842</v>
      </c>
      <c r="D916" t="s">
        <v>5843</v>
      </c>
      <c r="E916" t="s">
        <v>5844</v>
      </c>
      <c r="F916" t="s">
        <v>2743</v>
      </c>
      <c r="G916" t="s">
        <v>1940</v>
      </c>
      <c r="H916" t="s">
        <v>6318</v>
      </c>
      <c r="I916" t="s">
        <v>1950</v>
      </c>
    </row>
    <row r="917" spans="1:9" x14ac:dyDescent="0.25">
      <c r="A917" t="s">
        <v>1781</v>
      </c>
      <c r="B917" t="s">
        <v>5845</v>
      </c>
      <c r="C917" t="s">
        <v>5846</v>
      </c>
      <c r="D917" t="s">
        <v>5847</v>
      </c>
      <c r="E917" t="s">
        <v>5848</v>
      </c>
      <c r="F917" t="s">
        <v>5849</v>
      </c>
      <c r="G917" t="s">
        <v>1940</v>
      </c>
      <c r="H917" t="s">
        <v>6688</v>
      </c>
      <c r="I917" t="s">
        <v>1941</v>
      </c>
    </row>
    <row r="918" spans="1:9" x14ac:dyDescent="0.25">
      <c r="A918" t="s">
        <v>1783</v>
      </c>
      <c r="B918" t="s">
        <v>5850</v>
      </c>
      <c r="C918" t="s">
        <v>6198</v>
      </c>
      <c r="D918" t="s">
        <v>6198</v>
      </c>
      <c r="E918" t="s">
        <v>5851</v>
      </c>
      <c r="F918" t="s">
        <v>3917</v>
      </c>
      <c r="G918" t="s">
        <v>1948</v>
      </c>
      <c r="H918" t="s">
        <v>3918</v>
      </c>
      <c r="I918" t="s">
        <v>1941</v>
      </c>
    </row>
    <row r="919" spans="1:9" x14ac:dyDescent="0.25">
      <c r="A919" t="s">
        <v>1785</v>
      </c>
      <c r="B919" t="s">
        <v>5852</v>
      </c>
      <c r="C919" t="s">
        <v>5853</v>
      </c>
      <c r="D919" t="s">
        <v>5854</v>
      </c>
      <c r="E919" t="s">
        <v>5855</v>
      </c>
      <c r="F919" t="s">
        <v>3237</v>
      </c>
      <c r="G919" t="s">
        <v>2115</v>
      </c>
      <c r="H919" t="s">
        <v>5856</v>
      </c>
      <c r="I919" t="s">
        <v>1950</v>
      </c>
    </row>
    <row r="920" spans="1:9" x14ac:dyDescent="0.25">
      <c r="A920" t="s">
        <v>5857</v>
      </c>
      <c r="B920" t="s">
        <v>5858</v>
      </c>
      <c r="C920" t="s">
        <v>5859</v>
      </c>
      <c r="D920" t="s">
        <v>5860</v>
      </c>
      <c r="E920" t="s">
        <v>5861</v>
      </c>
      <c r="F920" t="s">
        <v>2712</v>
      </c>
      <c r="G920" t="s">
        <v>1940</v>
      </c>
      <c r="H920" t="s">
        <v>6606</v>
      </c>
      <c r="I920" t="s">
        <v>1950</v>
      </c>
    </row>
    <row r="921" spans="1:9" x14ac:dyDescent="0.25">
      <c r="A921" t="s">
        <v>1787</v>
      </c>
      <c r="B921" t="s">
        <v>5862</v>
      </c>
      <c r="C921" t="s">
        <v>5863</v>
      </c>
      <c r="D921" t="s">
        <v>5864</v>
      </c>
      <c r="E921" t="s">
        <v>5865</v>
      </c>
      <c r="F921" t="s">
        <v>3319</v>
      </c>
      <c r="G921" t="s">
        <v>1940</v>
      </c>
      <c r="H921" t="s">
        <v>6536</v>
      </c>
      <c r="I921" t="s">
        <v>1941</v>
      </c>
    </row>
    <row r="922" spans="1:9" x14ac:dyDescent="0.25">
      <c r="A922" t="s">
        <v>1789</v>
      </c>
      <c r="B922" t="s">
        <v>5866</v>
      </c>
      <c r="C922" t="s">
        <v>5867</v>
      </c>
      <c r="D922" t="s">
        <v>5868</v>
      </c>
      <c r="E922" t="s">
        <v>5869</v>
      </c>
      <c r="F922" t="s">
        <v>2047</v>
      </c>
      <c r="G922" t="s">
        <v>1940</v>
      </c>
      <c r="H922" t="s">
        <v>6212</v>
      </c>
      <c r="I922" t="s">
        <v>1950</v>
      </c>
    </row>
    <row r="923" spans="1:9" x14ac:dyDescent="0.25">
      <c r="A923" t="s">
        <v>1791</v>
      </c>
      <c r="B923" t="s">
        <v>5870</v>
      </c>
      <c r="C923" t="s">
        <v>5871</v>
      </c>
      <c r="D923" t="s">
        <v>5872</v>
      </c>
      <c r="E923" t="s">
        <v>5873</v>
      </c>
      <c r="F923" t="s">
        <v>2646</v>
      </c>
      <c r="G923" t="s">
        <v>1940</v>
      </c>
      <c r="H923" t="s">
        <v>6307</v>
      </c>
      <c r="I923" t="s">
        <v>1950</v>
      </c>
    </row>
    <row r="924" spans="1:9" x14ac:dyDescent="0.25">
      <c r="A924" t="s">
        <v>1793</v>
      </c>
      <c r="B924" t="s">
        <v>5874</v>
      </c>
      <c r="C924" t="s">
        <v>6198</v>
      </c>
      <c r="D924" t="s">
        <v>6198</v>
      </c>
      <c r="E924" t="s">
        <v>5875</v>
      </c>
      <c r="F924" t="s">
        <v>5106</v>
      </c>
      <c r="G924" t="s">
        <v>1940</v>
      </c>
      <c r="H924" t="s">
        <v>6689</v>
      </c>
      <c r="I924" t="s">
        <v>1941</v>
      </c>
    </row>
    <row r="925" spans="1:9" x14ac:dyDescent="0.25">
      <c r="A925" t="s">
        <v>1795</v>
      </c>
      <c r="B925" t="s">
        <v>5876</v>
      </c>
      <c r="C925" t="s">
        <v>5877</v>
      </c>
      <c r="D925" t="s">
        <v>5878</v>
      </c>
      <c r="E925" t="s">
        <v>5879</v>
      </c>
      <c r="F925" t="s">
        <v>2386</v>
      </c>
      <c r="G925" t="s">
        <v>1940</v>
      </c>
      <c r="H925" t="s">
        <v>6690</v>
      </c>
      <c r="I925" t="s">
        <v>1950</v>
      </c>
    </row>
    <row r="926" spans="1:9" x14ac:dyDescent="0.25">
      <c r="A926" t="s">
        <v>1797</v>
      </c>
      <c r="B926" t="s">
        <v>5880</v>
      </c>
      <c r="C926" t="s">
        <v>5881</v>
      </c>
      <c r="D926" t="s">
        <v>6198</v>
      </c>
      <c r="E926" t="s">
        <v>5882</v>
      </c>
      <c r="F926" t="s">
        <v>4400</v>
      </c>
      <c r="G926" t="s">
        <v>1940</v>
      </c>
      <c r="H926" t="s">
        <v>6535</v>
      </c>
      <c r="I926" t="s">
        <v>1950</v>
      </c>
    </row>
    <row r="927" spans="1:9" x14ac:dyDescent="0.25">
      <c r="A927" t="s">
        <v>5883</v>
      </c>
      <c r="B927" t="s">
        <v>5884</v>
      </c>
      <c r="C927" t="s">
        <v>6198</v>
      </c>
      <c r="D927" t="s">
        <v>5885</v>
      </c>
      <c r="E927" t="s">
        <v>5886</v>
      </c>
      <c r="F927" t="s">
        <v>2946</v>
      </c>
      <c r="G927" t="s">
        <v>1940</v>
      </c>
      <c r="H927" t="s">
        <v>6691</v>
      </c>
      <c r="I927" t="s">
        <v>1941</v>
      </c>
    </row>
    <row r="928" spans="1:9" x14ac:dyDescent="0.25">
      <c r="A928" t="s">
        <v>1800</v>
      </c>
      <c r="B928" t="s">
        <v>5887</v>
      </c>
      <c r="C928" t="s">
        <v>5888</v>
      </c>
      <c r="D928" t="s">
        <v>5889</v>
      </c>
      <c r="E928" t="s">
        <v>5890</v>
      </c>
      <c r="F928" t="s">
        <v>2185</v>
      </c>
      <c r="G928" t="s">
        <v>1940</v>
      </c>
      <c r="H928" t="s">
        <v>6692</v>
      </c>
      <c r="I928" t="s">
        <v>1941</v>
      </c>
    </row>
    <row r="929" spans="1:9" x14ac:dyDescent="0.25">
      <c r="A929" t="s">
        <v>1802</v>
      </c>
      <c r="B929" t="s">
        <v>5891</v>
      </c>
      <c r="C929" t="s">
        <v>5892</v>
      </c>
      <c r="D929" t="s">
        <v>5893</v>
      </c>
      <c r="E929" t="s">
        <v>5894</v>
      </c>
      <c r="F929" t="s">
        <v>2021</v>
      </c>
      <c r="G929" t="s">
        <v>1940</v>
      </c>
      <c r="H929" t="s">
        <v>6209</v>
      </c>
      <c r="I929" t="s">
        <v>1950</v>
      </c>
    </row>
    <row r="930" spans="1:9" x14ac:dyDescent="0.25">
      <c r="A930" t="s">
        <v>1804</v>
      </c>
      <c r="B930" t="s">
        <v>5895</v>
      </c>
      <c r="C930" t="s">
        <v>5896</v>
      </c>
      <c r="D930" t="s">
        <v>6198</v>
      </c>
      <c r="E930" t="s">
        <v>5897</v>
      </c>
      <c r="F930" t="s">
        <v>2036</v>
      </c>
      <c r="G930" t="s">
        <v>1940</v>
      </c>
      <c r="H930" t="s">
        <v>6681</v>
      </c>
      <c r="I930" t="s">
        <v>1941</v>
      </c>
    </row>
    <row r="931" spans="1:9" x14ac:dyDescent="0.25">
      <c r="A931" t="s">
        <v>1806</v>
      </c>
      <c r="B931" t="s">
        <v>5898</v>
      </c>
      <c r="C931" t="s">
        <v>5899</v>
      </c>
      <c r="D931" t="s">
        <v>5900</v>
      </c>
      <c r="E931" t="s">
        <v>5901</v>
      </c>
      <c r="F931" t="s">
        <v>2185</v>
      </c>
      <c r="G931" t="s">
        <v>1940</v>
      </c>
      <c r="H931" t="s">
        <v>6693</v>
      </c>
      <c r="I931" t="s">
        <v>1941</v>
      </c>
    </row>
    <row r="932" spans="1:9" x14ac:dyDescent="0.25">
      <c r="A932" t="s">
        <v>1808</v>
      </c>
      <c r="B932" t="s">
        <v>5902</v>
      </c>
      <c r="C932" t="s">
        <v>5903</v>
      </c>
      <c r="D932" t="s">
        <v>6198</v>
      </c>
      <c r="E932" t="s">
        <v>5904</v>
      </c>
      <c r="F932" t="s">
        <v>2185</v>
      </c>
      <c r="G932" t="s">
        <v>1940</v>
      </c>
      <c r="H932" t="s">
        <v>6656</v>
      </c>
      <c r="I932" t="s">
        <v>1941</v>
      </c>
    </row>
    <row r="933" spans="1:9" x14ac:dyDescent="0.25">
      <c r="A933" t="s">
        <v>1810</v>
      </c>
      <c r="B933" t="s">
        <v>5905</v>
      </c>
      <c r="C933" t="s">
        <v>6198</v>
      </c>
      <c r="D933" t="s">
        <v>6198</v>
      </c>
      <c r="E933" t="s">
        <v>5906</v>
      </c>
      <c r="F933" t="s">
        <v>4885</v>
      </c>
      <c r="G933" t="s">
        <v>1940</v>
      </c>
      <c r="H933" t="s">
        <v>6586</v>
      </c>
      <c r="I933" t="s">
        <v>1941</v>
      </c>
    </row>
    <row r="934" spans="1:9" x14ac:dyDescent="0.25">
      <c r="A934" t="s">
        <v>1812</v>
      </c>
      <c r="B934" t="s">
        <v>5907</v>
      </c>
      <c r="C934" t="s">
        <v>5908</v>
      </c>
      <c r="D934" t="s">
        <v>5909</v>
      </c>
      <c r="E934" t="s">
        <v>5910</v>
      </c>
      <c r="F934" t="s">
        <v>3580</v>
      </c>
      <c r="G934" t="s">
        <v>1940</v>
      </c>
      <c r="H934" t="s">
        <v>6666</v>
      </c>
      <c r="I934" t="s">
        <v>1950</v>
      </c>
    </row>
    <row r="935" spans="1:9" x14ac:dyDescent="0.25">
      <c r="A935" t="s">
        <v>1814</v>
      </c>
      <c r="B935" t="s">
        <v>5911</v>
      </c>
      <c r="C935" t="s">
        <v>6198</v>
      </c>
      <c r="D935" t="s">
        <v>5912</v>
      </c>
      <c r="E935" t="s">
        <v>5913</v>
      </c>
      <c r="F935" t="s">
        <v>2361</v>
      </c>
      <c r="G935" t="s">
        <v>1940</v>
      </c>
      <c r="H935" t="s">
        <v>6330</v>
      </c>
      <c r="I935" t="s">
        <v>1941</v>
      </c>
    </row>
    <row r="936" spans="1:9" x14ac:dyDescent="0.25">
      <c r="A936" t="s">
        <v>1816</v>
      </c>
      <c r="B936" t="s">
        <v>5914</v>
      </c>
      <c r="C936" t="s">
        <v>5915</v>
      </c>
      <c r="D936" t="s">
        <v>5916</v>
      </c>
      <c r="E936" t="s">
        <v>5917</v>
      </c>
      <c r="F936" t="s">
        <v>5712</v>
      </c>
      <c r="G936" t="s">
        <v>1940</v>
      </c>
      <c r="H936" t="s">
        <v>6671</v>
      </c>
      <c r="I936" t="s">
        <v>1950</v>
      </c>
    </row>
    <row r="937" spans="1:9" x14ac:dyDescent="0.25">
      <c r="A937" t="s">
        <v>1818</v>
      </c>
      <c r="B937" t="s">
        <v>5918</v>
      </c>
      <c r="C937" t="s">
        <v>5919</v>
      </c>
      <c r="D937" t="s">
        <v>5920</v>
      </c>
      <c r="E937" t="s">
        <v>5921</v>
      </c>
      <c r="F937" t="s">
        <v>2743</v>
      </c>
      <c r="G937" t="s">
        <v>1940</v>
      </c>
      <c r="H937" t="s">
        <v>6438</v>
      </c>
      <c r="I937" t="s">
        <v>1941</v>
      </c>
    </row>
    <row r="938" spans="1:9" x14ac:dyDescent="0.25">
      <c r="A938" t="s">
        <v>1820</v>
      </c>
      <c r="B938" t="s">
        <v>5922</v>
      </c>
      <c r="C938" t="s">
        <v>5923</v>
      </c>
      <c r="D938" t="s">
        <v>5924</v>
      </c>
      <c r="E938" t="s">
        <v>5925</v>
      </c>
      <c r="F938" t="s">
        <v>2946</v>
      </c>
      <c r="G938" t="s">
        <v>1940</v>
      </c>
      <c r="H938" t="s">
        <v>6694</v>
      </c>
      <c r="I938" t="s">
        <v>1941</v>
      </c>
    </row>
    <row r="939" spans="1:9" x14ac:dyDescent="0.25">
      <c r="A939" t="s">
        <v>5926</v>
      </c>
      <c r="B939" t="s">
        <v>5927</v>
      </c>
      <c r="C939" t="s">
        <v>5928</v>
      </c>
      <c r="D939" t="s">
        <v>5929</v>
      </c>
      <c r="E939" t="s">
        <v>5930</v>
      </c>
      <c r="F939" t="s">
        <v>2251</v>
      </c>
      <c r="G939" t="s">
        <v>1940</v>
      </c>
      <c r="H939" t="s">
        <v>6695</v>
      </c>
      <c r="I939" t="s">
        <v>1950</v>
      </c>
    </row>
    <row r="940" spans="1:9" x14ac:dyDescent="0.25">
      <c r="A940" t="s">
        <v>1822</v>
      </c>
      <c r="B940" t="s">
        <v>5931</v>
      </c>
      <c r="C940" t="s">
        <v>5932</v>
      </c>
      <c r="D940" t="s">
        <v>5933</v>
      </c>
      <c r="E940" t="s">
        <v>5934</v>
      </c>
      <c r="F940" t="s">
        <v>2026</v>
      </c>
      <c r="G940" t="s">
        <v>1940</v>
      </c>
      <c r="H940" t="s">
        <v>6696</v>
      </c>
      <c r="I940" t="s">
        <v>1941</v>
      </c>
    </row>
    <row r="941" spans="1:9" x14ac:dyDescent="0.25">
      <c r="A941" t="s">
        <v>1824</v>
      </c>
      <c r="B941" t="s">
        <v>5935</v>
      </c>
      <c r="C941" t="s">
        <v>5936</v>
      </c>
      <c r="D941" t="s">
        <v>5937</v>
      </c>
      <c r="E941" t="s">
        <v>5938</v>
      </c>
      <c r="F941" t="s">
        <v>5939</v>
      </c>
      <c r="G941" t="s">
        <v>1940</v>
      </c>
      <c r="H941" t="s">
        <v>6697</v>
      </c>
      <c r="I941" t="s">
        <v>1950</v>
      </c>
    </row>
    <row r="942" spans="1:9" x14ac:dyDescent="0.25">
      <c r="A942" t="s">
        <v>1826</v>
      </c>
      <c r="B942" t="s">
        <v>5940</v>
      </c>
      <c r="C942" t="s">
        <v>5941</v>
      </c>
      <c r="D942" t="s">
        <v>5942</v>
      </c>
      <c r="E942" t="s">
        <v>5943</v>
      </c>
      <c r="F942" t="s">
        <v>2185</v>
      </c>
      <c r="G942" t="s">
        <v>1940</v>
      </c>
      <c r="H942" t="s">
        <v>6698</v>
      </c>
      <c r="I942" t="s">
        <v>1941</v>
      </c>
    </row>
    <row r="943" spans="1:9" x14ac:dyDescent="0.25">
      <c r="A943" t="s">
        <v>1828</v>
      </c>
      <c r="B943" t="s">
        <v>5944</v>
      </c>
      <c r="C943" t="s">
        <v>5945</v>
      </c>
      <c r="D943" t="s">
        <v>5946</v>
      </c>
      <c r="E943" t="s">
        <v>5947</v>
      </c>
      <c r="F943" t="s">
        <v>5948</v>
      </c>
      <c r="G943" t="s">
        <v>1948</v>
      </c>
      <c r="H943" t="s">
        <v>5949</v>
      </c>
      <c r="I943" t="s">
        <v>1941</v>
      </c>
    </row>
    <row r="944" spans="1:9" x14ac:dyDescent="0.25">
      <c r="A944" t="s">
        <v>1830</v>
      </c>
      <c r="B944" t="s">
        <v>5950</v>
      </c>
      <c r="C944" t="s">
        <v>5951</v>
      </c>
      <c r="D944" t="s">
        <v>5952</v>
      </c>
      <c r="E944" t="s">
        <v>5953</v>
      </c>
      <c r="F944" t="s">
        <v>2752</v>
      </c>
      <c r="G944" t="s">
        <v>1940</v>
      </c>
      <c r="H944" t="s">
        <v>6320</v>
      </c>
      <c r="I944" t="s">
        <v>1950</v>
      </c>
    </row>
    <row r="945" spans="1:9" x14ac:dyDescent="0.25">
      <c r="A945" t="s">
        <v>1832</v>
      </c>
      <c r="B945" t="s">
        <v>5954</v>
      </c>
      <c r="C945" t="s">
        <v>5955</v>
      </c>
      <c r="D945" t="s">
        <v>5956</v>
      </c>
      <c r="E945" t="s">
        <v>5957</v>
      </c>
      <c r="F945" t="s">
        <v>3523</v>
      </c>
      <c r="G945" t="s">
        <v>1940</v>
      </c>
      <c r="H945" t="s">
        <v>6560</v>
      </c>
      <c r="I945" t="s">
        <v>1950</v>
      </c>
    </row>
    <row r="946" spans="1:9" x14ac:dyDescent="0.25">
      <c r="A946" t="s">
        <v>1834</v>
      </c>
      <c r="B946" t="s">
        <v>5958</v>
      </c>
      <c r="C946" t="s">
        <v>5959</v>
      </c>
      <c r="D946" t="s">
        <v>5960</v>
      </c>
      <c r="E946" t="s">
        <v>5961</v>
      </c>
      <c r="F946" t="s">
        <v>3147</v>
      </c>
      <c r="G946" t="s">
        <v>1940</v>
      </c>
      <c r="H946" t="s">
        <v>6699</v>
      </c>
      <c r="I946" t="s">
        <v>1950</v>
      </c>
    </row>
    <row r="947" spans="1:9" x14ac:dyDescent="0.25">
      <c r="A947" t="s">
        <v>1836</v>
      </c>
      <c r="B947" t="s">
        <v>5962</v>
      </c>
      <c r="C947" t="s">
        <v>6198</v>
      </c>
      <c r="D947" t="s">
        <v>5963</v>
      </c>
      <c r="E947" t="s">
        <v>5964</v>
      </c>
      <c r="F947" t="s">
        <v>2447</v>
      </c>
      <c r="G947" t="s">
        <v>1940</v>
      </c>
      <c r="H947" t="s">
        <v>6420</v>
      </c>
      <c r="I947" t="s">
        <v>1950</v>
      </c>
    </row>
    <row r="948" spans="1:9" x14ac:dyDescent="0.25">
      <c r="A948" t="s">
        <v>1838</v>
      </c>
      <c r="B948" t="s">
        <v>5965</v>
      </c>
      <c r="C948" t="s">
        <v>6198</v>
      </c>
      <c r="D948" t="s">
        <v>5966</v>
      </c>
      <c r="E948" t="s">
        <v>5967</v>
      </c>
      <c r="F948" t="s">
        <v>2171</v>
      </c>
      <c r="G948" t="s">
        <v>1940</v>
      </c>
      <c r="H948" t="s">
        <v>6700</v>
      </c>
      <c r="I948" t="s">
        <v>1950</v>
      </c>
    </row>
    <row r="949" spans="1:9" x14ac:dyDescent="0.25">
      <c r="A949" t="s">
        <v>1840</v>
      </c>
      <c r="B949" t="s">
        <v>5968</v>
      </c>
      <c r="C949" t="s">
        <v>5969</v>
      </c>
      <c r="D949" t="s">
        <v>6198</v>
      </c>
      <c r="E949" t="s">
        <v>5970</v>
      </c>
      <c r="F949" t="s">
        <v>2606</v>
      </c>
      <c r="G949" t="s">
        <v>1948</v>
      </c>
      <c r="H949" t="s">
        <v>2309</v>
      </c>
      <c r="I949" t="s">
        <v>1950</v>
      </c>
    </row>
    <row r="950" spans="1:9" x14ac:dyDescent="0.25">
      <c r="A950" t="s">
        <v>1842</v>
      </c>
      <c r="B950" t="s">
        <v>5971</v>
      </c>
      <c r="C950" t="s">
        <v>5972</v>
      </c>
      <c r="D950" t="s">
        <v>5973</v>
      </c>
      <c r="E950" t="s">
        <v>5974</v>
      </c>
      <c r="F950" t="s">
        <v>4484</v>
      </c>
      <c r="G950" t="s">
        <v>2115</v>
      </c>
      <c r="H950" t="s">
        <v>5975</v>
      </c>
      <c r="I950" t="s">
        <v>1941</v>
      </c>
    </row>
    <row r="951" spans="1:9" x14ac:dyDescent="0.25">
      <c r="A951" t="s">
        <v>1844</v>
      </c>
      <c r="B951" t="s">
        <v>5976</v>
      </c>
      <c r="C951" t="s">
        <v>5977</v>
      </c>
      <c r="D951" t="s">
        <v>5978</v>
      </c>
      <c r="E951" t="s">
        <v>5979</v>
      </c>
      <c r="F951" t="s">
        <v>5980</v>
      </c>
      <c r="G951" t="s">
        <v>1948</v>
      </c>
      <c r="H951" t="s">
        <v>5981</v>
      </c>
      <c r="I951" t="s">
        <v>1950</v>
      </c>
    </row>
    <row r="952" spans="1:9" x14ac:dyDescent="0.25">
      <c r="A952" t="s">
        <v>1846</v>
      </c>
      <c r="B952" t="s">
        <v>5982</v>
      </c>
      <c r="C952" t="s">
        <v>6198</v>
      </c>
      <c r="D952" t="s">
        <v>5983</v>
      </c>
      <c r="E952" t="s">
        <v>5984</v>
      </c>
      <c r="F952" t="s">
        <v>5106</v>
      </c>
      <c r="G952" t="s">
        <v>1940</v>
      </c>
      <c r="H952" t="s">
        <v>6689</v>
      </c>
      <c r="I952" t="s">
        <v>1941</v>
      </c>
    </row>
    <row r="953" spans="1:9" x14ac:dyDescent="0.25">
      <c r="A953" t="s">
        <v>1848</v>
      </c>
      <c r="B953" t="s">
        <v>5985</v>
      </c>
      <c r="C953" t="s">
        <v>5986</v>
      </c>
      <c r="D953" t="s">
        <v>5987</v>
      </c>
      <c r="E953" t="s">
        <v>5988</v>
      </c>
      <c r="F953" t="s">
        <v>3661</v>
      </c>
      <c r="G953" t="s">
        <v>1940</v>
      </c>
      <c r="H953" t="s">
        <v>6701</v>
      </c>
      <c r="I953" t="s">
        <v>1950</v>
      </c>
    </row>
    <row r="954" spans="1:9" x14ac:dyDescent="0.25">
      <c r="A954" t="s">
        <v>1850</v>
      </c>
      <c r="B954" t="s">
        <v>5989</v>
      </c>
      <c r="C954" t="s">
        <v>5990</v>
      </c>
      <c r="D954" t="s">
        <v>5991</v>
      </c>
      <c r="E954" t="s">
        <v>5992</v>
      </c>
      <c r="F954" t="s">
        <v>5948</v>
      </c>
      <c r="G954" t="s">
        <v>1948</v>
      </c>
      <c r="H954" t="s">
        <v>5949</v>
      </c>
      <c r="I954" t="s">
        <v>1941</v>
      </c>
    </row>
    <row r="955" spans="1:9" x14ac:dyDescent="0.25">
      <c r="A955" t="s">
        <v>5993</v>
      </c>
      <c r="B955" t="s">
        <v>5994</v>
      </c>
      <c r="C955" t="s">
        <v>5995</v>
      </c>
      <c r="D955" t="s">
        <v>5996</v>
      </c>
      <c r="E955" t="s">
        <v>5997</v>
      </c>
      <c r="F955" t="s">
        <v>2447</v>
      </c>
      <c r="G955" t="s">
        <v>1940</v>
      </c>
      <c r="H955" t="s">
        <v>6702</v>
      </c>
      <c r="I955" t="s">
        <v>1941</v>
      </c>
    </row>
    <row r="956" spans="1:9" x14ac:dyDescent="0.25">
      <c r="A956" t="s">
        <v>5998</v>
      </c>
      <c r="B956" t="s">
        <v>5999</v>
      </c>
      <c r="C956" t="s">
        <v>6000</v>
      </c>
      <c r="D956" t="s">
        <v>6001</v>
      </c>
      <c r="E956" t="s">
        <v>6002</v>
      </c>
      <c r="F956" t="s">
        <v>2012</v>
      </c>
      <c r="G956" t="s">
        <v>1940</v>
      </c>
      <c r="H956" t="s">
        <v>6703</v>
      </c>
      <c r="I956" t="s">
        <v>1941</v>
      </c>
    </row>
    <row r="957" spans="1:9" x14ac:dyDescent="0.25">
      <c r="A957" t="s">
        <v>6003</v>
      </c>
      <c r="B957" t="s">
        <v>6004</v>
      </c>
      <c r="C957" t="s">
        <v>6005</v>
      </c>
      <c r="D957" t="s">
        <v>6006</v>
      </c>
      <c r="E957" t="s">
        <v>6007</v>
      </c>
      <c r="F957" t="s">
        <v>5027</v>
      </c>
      <c r="G957" t="s">
        <v>1940</v>
      </c>
      <c r="H957" t="s">
        <v>6603</v>
      </c>
      <c r="I957" t="s">
        <v>1941</v>
      </c>
    </row>
    <row r="958" spans="1:9" x14ac:dyDescent="0.25">
      <c r="A958" t="s">
        <v>6008</v>
      </c>
      <c r="B958" t="s">
        <v>6009</v>
      </c>
      <c r="C958" t="s">
        <v>6010</v>
      </c>
      <c r="D958" t="s">
        <v>6011</v>
      </c>
      <c r="E958" t="s">
        <v>6012</v>
      </c>
      <c r="F958" t="s">
        <v>2505</v>
      </c>
      <c r="G958" t="s">
        <v>1940</v>
      </c>
      <c r="H958" t="s">
        <v>6704</v>
      </c>
      <c r="I958" t="s">
        <v>1950</v>
      </c>
    </row>
    <row r="959" spans="1:9" x14ac:dyDescent="0.25">
      <c r="A959" t="s">
        <v>6013</v>
      </c>
      <c r="B959" t="s">
        <v>6014</v>
      </c>
      <c r="C959" t="s">
        <v>6015</v>
      </c>
      <c r="D959" t="s">
        <v>6016</v>
      </c>
      <c r="E959" t="s">
        <v>6017</v>
      </c>
      <c r="F959" t="s">
        <v>2185</v>
      </c>
      <c r="G959" t="s">
        <v>1940</v>
      </c>
      <c r="H959" t="s">
        <v>6574</v>
      </c>
      <c r="I959" t="s">
        <v>1941</v>
      </c>
    </row>
    <row r="960" spans="1:9" x14ac:dyDescent="0.25">
      <c r="A960" t="s">
        <v>6018</v>
      </c>
      <c r="B960" t="s">
        <v>6019</v>
      </c>
      <c r="C960" t="s">
        <v>6020</v>
      </c>
      <c r="D960" t="s">
        <v>6198</v>
      </c>
      <c r="E960" t="s">
        <v>6021</v>
      </c>
      <c r="F960" t="s">
        <v>6022</v>
      </c>
      <c r="G960" t="s">
        <v>1940</v>
      </c>
      <c r="H960" t="s">
        <v>6705</v>
      </c>
      <c r="I960" t="s">
        <v>1941</v>
      </c>
    </row>
    <row r="961" spans="1:9" x14ac:dyDescent="0.25">
      <c r="A961" t="s">
        <v>1855</v>
      </c>
      <c r="B961" t="s">
        <v>6023</v>
      </c>
      <c r="C961" t="s">
        <v>6024</v>
      </c>
      <c r="D961" t="s">
        <v>6198</v>
      </c>
      <c r="E961" t="s">
        <v>6025</v>
      </c>
      <c r="F961" t="s">
        <v>2126</v>
      </c>
      <c r="G961" t="s">
        <v>1940</v>
      </c>
      <c r="H961" t="s">
        <v>6470</v>
      </c>
      <c r="I961" t="s">
        <v>1941</v>
      </c>
    </row>
    <row r="962" spans="1:9" x14ac:dyDescent="0.25">
      <c r="A962" t="s">
        <v>1857</v>
      </c>
      <c r="B962" t="s">
        <v>6026</v>
      </c>
      <c r="C962" t="s">
        <v>6027</v>
      </c>
      <c r="D962" t="s">
        <v>6028</v>
      </c>
      <c r="E962" t="s">
        <v>6029</v>
      </c>
      <c r="F962" t="s">
        <v>3702</v>
      </c>
      <c r="G962" t="s">
        <v>1940</v>
      </c>
      <c r="H962" t="s">
        <v>6463</v>
      </c>
      <c r="I962" t="s">
        <v>1941</v>
      </c>
    </row>
    <row r="963" spans="1:9" x14ac:dyDescent="0.25">
      <c r="A963" t="s">
        <v>1859</v>
      </c>
      <c r="B963" t="s">
        <v>6030</v>
      </c>
      <c r="C963" t="s">
        <v>6198</v>
      </c>
      <c r="D963" t="s">
        <v>6031</v>
      </c>
      <c r="E963" t="s">
        <v>6032</v>
      </c>
      <c r="F963" t="s">
        <v>2880</v>
      </c>
      <c r="G963" t="s">
        <v>1940</v>
      </c>
      <c r="H963" t="s">
        <v>6340</v>
      </c>
      <c r="I963" t="s">
        <v>1941</v>
      </c>
    </row>
    <row r="964" spans="1:9" x14ac:dyDescent="0.25">
      <c r="A964" t="s">
        <v>1861</v>
      </c>
      <c r="B964" t="s">
        <v>6033</v>
      </c>
      <c r="C964" t="s">
        <v>6034</v>
      </c>
      <c r="D964" t="s">
        <v>6035</v>
      </c>
      <c r="E964" t="s">
        <v>6036</v>
      </c>
      <c r="F964" t="s">
        <v>6037</v>
      </c>
      <c r="G964" t="s">
        <v>1948</v>
      </c>
      <c r="H964" t="s">
        <v>3193</v>
      </c>
      <c r="I964" t="s">
        <v>1941</v>
      </c>
    </row>
    <row r="965" spans="1:9" x14ac:dyDescent="0.25">
      <c r="A965" t="s">
        <v>1863</v>
      </c>
      <c r="B965" t="s">
        <v>6038</v>
      </c>
      <c r="C965" t="s">
        <v>6039</v>
      </c>
      <c r="D965" t="s">
        <v>6040</v>
      </c>
      <c r="E965" t="s">
        <v>6041</v>
      </c>
      <c r="F965" t="s">
        <v>3319</v>
      </c>
      <c r="G965" t="s">
        <v>1940</v>
      </c>
      <c r="H965" t="s">
        <v>6706</v>
      </c>
      <c r="I965" t="s">
        <v>1941</v>
      </c>
    </row>
    <row r="966" spans="1:9" x14ac:dyDescent="0.25">
      <c r="A966" t="s">
        <v>1865</v>
      </c>
      <c r="B966" t="s">
        <v>6042</v>
      </c>
      <c r="C966" t="s">
        <v>6043</v>
      </c>
      <c r="D966" t="s">
        <v>6044</v>
      </c>
      <c r="E966" t="s">
        <v>6045</v>
      </c>
      <c r="F966" t="s">
        <v>3784</v>
      </c>
      <c r="G966" t="s">
        <v>1940</v>
      </c>
      <c r="H966" t="s">
        <v>6679</v>
      </c>
      <c r="I966" t="s">
        <v>1950</v>
      </c>
    </row>
    <row r="967" spans="1:9" x14ac:dyDescent="0.25">
      <c r="A967" t="s">
        <v>1867</v>
      </c>
      <c r="B967" t="s">
        <v>6046</v>
      </c>
      <c r="C967" t="s">
        <v>6047</v>
      </c>
      <c r="D967" t="s">
        <v>6198</v>
      </c>
      <c r="E967" t="s">
        <v>6048</v>
      </c>
      <c r="F967" t="s">
        <v>1985</v>
      </c>
      <c r="G967" t="s">
        <v>1940</v>
      </c>
      <c r="H967" t="s">
        <v>6287</v>
      </c>
      <c r="I967" t="s">
        <v>1941</v>
      </c>
    </row>
    <row r="968" spans="1:9" x14ac:dyDescent="0.25">
      <c r="A968" t="s">
        <v>1869</v>
      </c>
      <c r="B968" t="s">
        <v>6049</v>
      </c>
      <c r="C968" t="s">
        <v>6050</v>
      </c>
      <c r="D968" t="s">
        <v>6051</v>
      </c>
      <c r="E968" t="s">
        <v>6052</v>
      </c>
      <c r="F968" t="s">
        <v>2775</v>
      </c>
      <c r="G968" t="s">
        <v>1940</v>
      </c>
      <c r="H968" t="s">
        <v>6707</v>
      </c>
      <c r="I968" t="s">
        <v>1941</v>
      </c>
    </row>
    <row r="969" spans="1:9" x14ac:dyDescent="0.25">
      <c r="A969" t="s">
        <v>1871</v>
      </c>
      <c r="B969" t="s">
        <v>6053</v>
      </c>
      <c r="C969" t="s">
        <v>6054</v>
      </c>
      <c r="D969" t="s">
        <v>6055</v>
      </c>
      <c r="E969" t="s">
        <v>6056</v>
      </c>
      <c r="F969" t="s">
        <v>6057</v>
      </c>
      <c r="G969" t="s">
        <v>1948</v>
      </c>
      <c r="H969" t="s">
        <v>2082</v>
      </c>
      <c r="I969" t="s">
        <v>1941</v>
      </c>
    </row>
    <row r="970" spans="1:9" x14ac:dyDescent="0.25">
      <c r="A970" t="s">
        <v>1873</v>
      </c>
      <c r="B970" t="s">
        <v>6058</v>
      </c>
      <c r="C970" t="s">
        <v>6059</v>
      </c>
      <c r="D970" t="s">
        <v>6060</v>
      </c>
      <c r="E970" t="s">
        <v>6061</v>
      </c>
      <c r="F970" t="s">
        <v>6062</v>
      </c>
      <c r="G970" t="s">
        <v>1940</v>
      </c>
      <c r="H970" t="s">
        <v>6708</v>
      </c>
      <c r="I970" t="s">
        <v>1950</v>
      </c>
    </row>
    <row r="971" spans="1:9" x14ac:dyDescent="0.25">
      <c r="A971" t="s">
        <v>1875</v>
      </c>
      <c r="B971" t="s">
        <v>6063</v>
      </c>
      <c r="C971" t="s">
        <v>6064</v>
      </c>
      <c r="D971" t="s">
        <v>6065</v>
      </c>
      <c r="E971" t="s">
        <v>6066</v>
      </c>
      <c r="F971" t="s">
        <v>2712</v>
      </c>
      <c r="G971" t="s">
        <v>1940</v>
      </c>
      <c r="H971" t="s">
        <v>6633</v>
      </c>
      <c r="I971" t="s">
        <v>1941</v>
      </c>
    </row>
    <row r="972" spans="1:9" x14ac:dyDescent="0.25">
      <c r="A972" t="s">
        <v>1877</v>
      </c>
      <c r="B972" t="s">
        <v>6067</v>
      </c>
      <c r="C972" t="s">
        <v>6198</v>
      </c>
      <c r="D972" t="s">
        <v>6068</v>
      </c>
      <c r="E972" t="s">
        <v>6069</v>
      </c>
      <c r="F972" t="s">
        <v>4411</v>
      </c>
      <c r="G972" t="s">
        <v>1940</v>
      </c>
      <c r="H972" t="s">
        <v>6709</v>
      </c>
      <c r="I972" t="s">
        <v>1950</v>
      </c>
    </row>
    <row r="973" spans="1:9" x14ac:dyDescent="0.25">
      <c r="A973" t="s">
        <v>1879</v>
      </c>
      <c r="B973" t="s">
        <v>6070</v>
      </c>
      <c r="C973" t="s">
        <v>6071</v>
      </c>
      <c r="D973" t="s">
        <v>6072</v>
      </c>
      <c r="E973" t="s">
        <v>6073</v>
      </c>
      <c r="F973" t="s">
        <v>2265</v>
      </c>
      <c r="G973" t="s">
        <v>1940</v>
      </c>
      <c r="H973" t="s">
        <v>6262</v>
      </c>
      <c r="I973" t="s">
        <v>1950</v>
      </c>
    </row>
    <row r="974" spans="1:9" x14ac:dyDescent="0.25">
      <c r="A974" t="s">
        <v>1881</v>
      </c>
      <c r="B974" t="s">
        <v>6074</v>
      </c>
      <c r="C974" t="s">
        <v>6198</v>
      </c>
      <c r="D974" t="s">
        <v>6075</v>
      </c>
      <c r="E974" t="s">
        <v>6076</v>
      </c>
      <c r="F974" t="s">
        <v>5089</v>
      </c>
      <c r="G974" t="s">
        <v>1948</v>
      </c>
      <c r="H974" t="s">
        <v>5090</v>
      </c>
      <c r="I974" t="s">
        <v>1941</v>
      </c>
    </row>
    <row r="975" spans="1:9" x14ac:dyDescent="0.25">
      <c r="A975" t="s">
        <v>1883</v>
      </c>
      <c r="B975" t="s">
        <v>6077</v>
      </c>
      <c r="C975" t="s">
        <v>6078</v>
      </c>
      <c r="D975" t="s">
        <v>6079</v>
      </c>
      <c r="E975" t="s">
        <v>6080</v>
      </c>
      <c r="F975" t="s">
        <v>2224</v>
      </c>
      <c r="G975" t="s">
        <v>1940</v>
      </c>
      <c r="H975" t="s">
        <v>6281</v>
      </c>
      <c r="I975" t="s">
        <v>1950</v>
      </c>
    </row>
    <row r="976" spans="1:9" x14ac:dyDescent="0.25">
      <c r="A976" t="s">
        <v>1885</v>
      </c>
      <c r="B976" t="s">
        <v>6081</v>
      </c>
      <c r="C976" t="s">
        <v>6082</v>
      </c>
      <c r="D976" t="s">
        <v>6083</v>
      </c>
      <c r="E976" t="s">
        <v>6084</v>
      </c>
      <c r="F976" t="s">
        <v>3147</v>
      </c>
      <c r="G976" t="s">
        <v>1940</v>
      </c>
      <c r="H976" t="s">
        <v>6699</v>
      </c>
      <c r="I976" t="s">
        <v>1941</v>
      </c>
    </row>
    <row r="977" spans="1:9" x14ac:dyDescent="0.25">
      <c r="A977" t="s">
        <v>1887</v>
      </c>
      <c r="B977" t="s">
        <v>6085</v>
      </c>
      <c r="C977" t="s">
        <v>6086</v>
      </c>
      <c r="D977" t="s">
        <v>6087</v>
      </c>
      <c r="E977" t="s">
        <v>6088</v>
      </c>
      <c r="F977" t="s">
        <v>6089</v>
      </c>
      <c r="G977" t="s">
        <v>1948</v>
      </c>
      <c r="H977" t="s">
        <v>3182</v>
      </c>
      <c r="I977" t="s">
        <v>1941</v>
      </c>
    </row>
    <row r="978" spans="1:9" x14ac:dyDescent="0.25">
      <c r="A978" t="s">
        <v>1889</v>
      </c>
      <c r="B978" t="s">
        <v>6090</v>
      </c>
      <c r="C978" t="s">
        <v>6091</v>
      </c>
      <c r="D978" t="s">
        <v>6092</v>
      </c>
      <c r="E978" t="s">
        <v>6093</v>
      </c>
      <c r="F978" t="s">
        <v>2237</v>
      </c>
      <c r="G978" t="s">
        <v>1940</v>
      </c>
      <c r="H978" t="s">
        <v>6601</v>
      </c>
      <c r="I978" t="s">
        <v>1941</v>
      </c>
    </row>
    <row r="979" spans="1:9" x14ac:dyDescent="0.25">
      <c r="A979" t="s">
        <v>1891</v>
      </c>
      <c r="B979" t="s">
        <v>6094</v>
      </c>
      <c r="C979" t="s">
        <v>6095</v>
      </c>
      <c r="D979" t="s">
        <v>6096</v>
      </c>
      <c r="E979" t="s">
        <v>6097</v>
      </c>
      <c r="F979" t="s">
        <v>4411</v>
      </c>
      <c r="G979" t="s">
        <v>1940</v>
      </c>
      <c r="H979" t="s">
        <v>6710</v>
      </c>
      <c r="I979" t="s">
        <v>1950</v>
      </c>
    </row>
    <row r="980" spans="1:9" x14ac:dyDescent="0.25">
      <c r="A980" t="s">
        <v>6098</v>
      </c>
      <c r="B980" t="s">
        <v>6099</v>
      </c>
      <c r="C980" t="s">
        <v>6100</v>
      </c>
      <c r="D980" t="s">
        <v>6101</v>
      </c>
      <c r="E980" t="s">
        <v>6102</v>
      </c>
      <c r="F980" t="s">
        <v>2185</v>
      </c>
      <c r="G980" t="s">
        <v>1940</v>
      </c>
      <c r="H980" t="s">
        <v>6333</v>
      </c>
      <c r="I980" t="s">
        <v>1941</v>
      </c>
    </row>
    <row r="981" spans="1:9" x14ac:dyDescent="0.25">
      <c r="A981" t="s">
        <v>1894</v>
      </c>
      <c r="B981" t="s">
        <v>6103</v>
      </c>
      <c r="C981" t="s">
        <v>6198</v>
      </c>
      <c r="D981" t="s">
        <v>6104</v>
      </c>
      <c r="E981" t="s">
        <v>6105</v>
      </c>
      <c r="F981" t="s">
        <v>6106</v>
      </c>
      <c r="G981" t="s">
        <v>1940</v>
      </c>
      <c r="H981" t="s">
        <v>6711</v>
      </c>
      <c r="I981" t="s">
        <v>1950</v>
      </c>
    </row>
    <row r="982" spans="1:9" x14ac:dyDescent="0.25">
      <c r="A982" t="s">
        <v>1896</v>
      </c>
      <c r="B982" t="s">
        <v>6107</v>
      </c>
      <c r="C982" t="s">
        <v>6198</v>
      </c>
      <c r="D982" t="s">
        <v>6108</v>
      </c>
      <c r="E982" t="s">
        <v>6109</v>
      </c>
      <c r="F982" t="s">
        <v>3822</v>
      </c>
      <c r="G982" t="s">
        <v>1940</v>
      </c>
      <c r="H982" t="s">
        <v>6479</v>
      </c>
      <c r="I982" t="s">
        <v>1941</v>
      </c>
    </row>
    <row r="983" spans="1:9" x14ac:dyDescent="0.25">
      <c r="A983" t="s">
        <v>1898</v>
      </c>
      <c r="B983" t="s">
        <v>6110</v>
      </c>
      <c r="C983" t="s">
        <v>6111</v>
      </c>
      <c r="D983" t="s">
        <v>6112</v>
      </c>
      <c r="E983" t="s">
        <v>6113</v>
      </c>
      <c r="F983" t="s">
        <v>6114</v>
      </c>
      <c r="G983" t="s">
        <v>1940</v>
      </c>
      <c r="H983" t="s">
        <v>6712</v>
      </c>
      <c r="I983" t="s">
        <v>1941</v>
      </c>
    </row>
    <row r="984" spans="1:9" x14ac:dyDescent="0.25">
      <c r="A984" t="s">
        <v>1900</v>
      </c>
      <c r="B984" t="s">
        <v>6115</v>
      </c>
      <c r="C984" t="s">
        <v>6116</v>
      </c>
      <c r="D984" t="s">
        <v>6117</v>
      </c>
      <c r="E984" t="s">
        <v>6118</v>
      </c>
      <c r="F984" t="s">
        <v>3178</v>
      </c>
      <c r="G984" t="s">
        <v>1940</v>
      </c>
      <c r="H984" t="s">
        <v>6567</v>
      </c>
      <c r="I984" t="s">
        <v>1941</v>
      </c>
    </row>
    <row r="985" spans="1:9" x14ac:dyDescent="0.25">
      <c r="A985" t="s">
        <v>1902</v>
      </c>
      <c r="B985" t="s">
        <v>6119</v>
      </c>
      <c r="C985" t="s">
        <v>6120</v>
      </c>
      <c r="D985" t="s">
        <v>6121</v>
      </c>
      <c r="E985" t="s">
        <v>6122</v>
      </c>
      <c r="F985" t="s">
        <v>2286</v>
      </c>
      <c r="G985" t="s">
        <v>1940</v>
      </c>
      <c r="H985" t="s">
        <v>6251</v>
      </c>
      <c r="I985" t="s">
        <v>1941</v>
      </c>
    </row>
    <row r="986" spans="1:9" x14ac:dyDescent="0.25">
      <c r="A986" t="s">
        <v>1904</v>
      </c>
      <c r="B986" t="s">
        <v>6123</v>
      </c>
      <c r="C986" t="s">
        <v>6124</v>
      </c>
      <c r="D986" t="s">
        <v>6198</v>
      </c>
      <c r="E986" t="s">
        <v>6125</v>
      </c>
      <c r="F986" t="s">
        <v>6126</v>
      </c>
      <c r="G986" t="s">
        <v>1948</v>
      </c>
      <c r="H986" t="s">
        <v>3262</v>
      </c>
      <c r="I986" t="s">
        <v>1941</v>
      </c>
    </row>
    <row r="987" spans="1:9" x14ac:dyDescent="0.25">
      <c r="A987" t="s">
        <v>1906</v>
      </c>
      <c r="B987" t="s">
        <v>6127</v>
      </c>
      <c r="C987" t="s">
        <v>6128</v>
      </c>
      <c r="D987" t="s">
        <v>6129</v>
      </c>
      <c r="E987" t="s">
        <v>6130</v>
      </c>
      <c r="F987" t="s">
        <v>2092</v>
      </c>
      <c r="G987" t="s">
        <v>1940</v>
      </c>
      <c r="H987" t="s">
        <v>6576</v>
      </c>
      <c r="I987" t="s">
        <v>1950</v>
      </c>
    </row>
    <row r="988" spans="1:9" x14ac:dyDescent="0.25">
      <c r="A988" t="s">
        <v>1908</v>
      </c>
      <c r="B988" t="s">
        <v>6131</v>
      </c>
      <c r="C988" t="s">
        <v>6132</v>
      </c>
      <c r="D988" t="s">
        <v>6133</v>
      </c>
      <c r="E988" t="s">
        <v>6134</v>
      </c>
      <c r="F988" t="s">
        <v>6135</v>
      </c>
      <c r="G988" t="s">
        <v>1940</v>
      </c>
      <c r="H988" t="s">
        <v>6713</v>
      </c>
      <c r="I988" t="s">
        <v>1950</v>
      </c>
    </row>
    <row r="989" spans="1:9" x14ac:dyDescent="0.25">
      <c r="A989" t="s">
        <v>1910</v>
      </c>
      <c r="B989" t="s">
        <v>6136</v>
      </c>
      <c r="C989" t="s">
        <v>6137</v>
      </c>
      <c r="D989" t="s">
        <v>6138</v>
      </c>
      <c r="E989" t="s">
        <v>6139</v>
      </c>
      <c r="F989" t="s">
        <v>4083</v>
      </c>
      <c r="G989" t="s">
        <v>2115</v>
      </c>
      <c r="H989" t="s">
        <v>2392</v>
      </c>
      <c r="I989" t="s">
        <v>1941</v>
      </c>
    </row>
    <row r="990" spans="1:9" x14ac:dyDescent="0.25">
      <c r="A990" t="s">
        <v>1912</v>
      </c>
      <c r="B990" t="s">
        <v>6140</v>
      </c>
      <c r="C990" t="s">
        <v>6198</v>
      </c>
      <c r="D990" t="s">
        <v>6141</v>
      </c>
      <c r="E990" t="s">
        <v>6142</v>
      </c>
      <c r="F990" t="s">
        <v>6143</v>
      </c>
      <c r="G990" t="s">
        <v>2115</v>
      </c>
      <c r="H990" t="s">
        <v>6144</v>
      </c>
      <c r="I990" t="s">
        <v>1941</v>
      </c>
    </row>
    <row r="991" spans="1:9" x14ac:dyDescent="0.25">
      <c r="A991" t="s">
        <v>1914</v>
      </c>
      <c r="B991" t="s">
        <v>6145</v>
      </c>
      <c r="C991" t="s">
        <v>6198</v>
      </c>
      <c r="D991" t="s">
        <v>6146</v>
      </c>
      <c r="E991" t="s">
        <v>6147</v>
      </c>
      <c r="F991" t="s">
        <v>2012</v>
      </c>
      <c r="G991" t="s">
        <v>1940</v>
      </c>
      <c r="H991" t="s">
        <v>6207</v>
      </c>
      <c r="I991" t="s">
        <v>1941</v>
      </c>
    </row>
    <row r="992" spans="1:9" x14ac:dyDescent="0.25">
      <c r="A992" t="s">
        <v>6148</v>
      </c>
      <c r="B992" t="s">
        <v>6149</v>
      </c>
      <c r="C992" t="s">
        <v>6150</v>
      </c>
      <c r="D992" t="s">
        <v>6151</v>
      </c>
      <c r="E992" t="s">
        <v>6152</v>
      </c>
      <c r="F992" t="s">
        <v>6153</v>
      </c>
      <c r="G992" t="s">
        <v>1940</v>
      </c>
      <c r="H992" t="s">
        <v>6714</v>
      </c>
      <c r="I992" t="s">
        <v>1950</v>
      </c>
    </row>
    <row r="993" spans="1:9" x14ac:dyDescent="0.25">
      <c r="A993" t="s">
        <v>6154</v>
      </c>
      <c r="B993" t="s">
        <v>6155</v>
      </c>
      <c r="C993" t="s">
        <v>6198</v>
      </c>
      <c r="D993" t="s">
        <v>6156</v>
      </c>
      <c r="E993" t="s">
        <v>6157</v>
      </c>
      <c r="F993" t="s">
        <v>2677</v>
      </c>
      <c r="G993" t="s">
        <v>1940</v>
      </c>
      <c r="H993" t="s">
        <v>6311</v>
      </c>
      <c r="I993" t="s">
        <v>1941</v>
      </c>
    </row>
    <row r="994" spans="1:9" x14ac:dyDescent="0.25">
      <c r="A994" t="s">
        <v>1918</v>
      </c>
      <c r="B994" t="s">
        <v>6158</v>
      </c>
      <c r="C994" t="s">
        <v>6198</v>
      </c>
      <c r="D994" t="s">
        <v>6159</v>
      </c>
      <c r="E994" t="s">
        <v>6160</v>
      </c>
      <c r="F994" t="s">
        <v>3966</v>
      </c>
      <c r="G994" t="s">
        <v>1948</v>
      </c>
      <c r="H994" t="s">
        <v>2770</v>
      </c>
      <c r="I994" t="s">
        <v>1950</v>
      </c>
    </row>
    <row r="995" spans="1:9" x14ac:dyDescent="0.25">
      <c r="A995" t="s">
        <v>1920</v>
      </c>
      <c r="B995" t="s">
        <v>6161</v>
      </c>
      <c r="C995" t="s">
        <v>6198</v>
      </c>
      <c r="D995" t="s">
        <v>6162</v>
      </c>
      <c r="E995" t="s">
        <v>6163</v>
      </c>
      <c r="F995" t="s">
        <v>2016</v>
      </c>
      <c r="G995" t="s">
        <v>1940</v>
      </c>
      <c r="H995" t="s">
        <v>6715</v>
      </c>
      <c r="I995" t="s">
        <v>1950</v>
      </c>
    </row>
    <row r="996" spans="1:9" x14ac:dyDescent="0.25">
      <c r="A996" t="s">
        <v>1922</v>
      </c>
      <c r="B996" t="s">
        <v>6164</v>
      </c>
      <c r="C996" t="s">
        <v>6198</v>
      </c>
      <c r="D996" t="s">
        <v>6165</v>
      </c>
      <c r="E996" t="s">
        <v>6166</v>
      </c>
      <c r="F996" t="s">
        <v>3911</v>
      </c>
      <c r="G996" t="s">
        <v>1948</v>
      </c>
      <c r="H996" t="s">
        <v>3912</v>
      </c>
      <c r="I996" t="s">
        <v>1950</v>
      </c>
    </row>
    <row r="997" spans="1:9" x14ac:dyDescent="0.25">
      <c r="A997" t="s">
        <v>1924</v>
      </c>
      <c r="B997" t="s">
        <v>6167</v>
      </c>
      <c r="C997" t="s">
        <v>6168</v>
      </c>
      <c r="D997" t="s">
        <v>6169</v>
      </c>
      <c r="E997" t="s">
        <v>6170</v>
      </c>
      <c r="F997" t="s">
        <v>2324</v>
      </c>
      <c r="G997" t="s">
        <v>1940</v>
      </c>
      <c r="H997" t="s">
        <v>6716</v>
      </c>
      <c r="I997" t="s">
        <v>1950</v>
      </c>
    </row>
    <row r="998" spans="1:9" x14ac:dyDescent="0.25">
      <c r="A998" t="s">
        <v>1916</v>
      </c>
      <c r="B998" t="s">
        <v>6171</v>
      </c>
      <c r="C998" t="s">
        <v>6198</v>
      </c>
      <c r="D998" t="s">
        <v>6172</v>
      </c>
      <c r="E998" t="s">
        <v>6173</v>
      </c>
      <c r="F998" t="s">
        <v>5027</v>
      </c>
      <c r="G998" t="s">
        <v>1940</v>
      </c>
      <c r="H998" t="s">
        <v>6603</v>
      </c>
      <c r="I998" t="s">
        <v>1950</v>
      </c>
    </row>
    <row r="999" spans="1:9" x14ac:dyDescent="0.25">
      <c r="A999" t="s">
        <v>6174</v>
      </c>
      <c r="B999" t="s">
        <v>6175</v>
      </c>
      <c r="C999" t="s">
        <v>6198</v>
      </c>
      <c r="D999" t="s">
        <v>6176</v>
      </c>
      <c r="E999" t="s">
        <v>6177</v>
      </c>
      <c r="F999" t="s">
        <v>2339</v>
      </c>
      <c r="G999" t="s">
        <v>1940</v>
      </c>
      <c r="H999" t="s">
        <v>6717</v>
      </c>
      <c r="I999" t="s">
        <v>1941</v>
      </c>
    </row>
    <row r="1000" spans="1:9" x14ac:dyDescent="0.25">
      <c r="A1000" t="s">
        <v>1928</v>
      </c>
      <c r="B1000" t="s">
        <v>6178</v>
      </c>
      <c r="C1000" t="s">
        <v>6179</v>
      </c>
      <c r="D1000" t="s">
        <v>6180</v>
      </c>
      <c r="E1000" t="s">
        <v>6181</v>
      </c>
      <c r="F1000" t="s">
        <v>2757</v>
      </c>
      <c r="G1000" t="s">
        <v>1940</v>
      </c>
      <c r="H1000" t="s">
        <v>6375</v>
      </c>
      <c r="I1000" t="s">
        <v>1950</v>
      </c>
    </row>
    <row r="1001" spans="1:9" x14ac:dyDescent="0.25">
      <c r="A1001" t="s">
        <v>1930</v>
      </c>
      <c r="B1001" t="s">
        <v>6182</v>
      </c>
      <c r="C1001" t="s">
        <v>6198</v>
      </c>
      <c r="D1001" t="s">
        <v>6183</v>
      </c>
      <c r="E1001" t="s">
        <v>6184</v>
      </c>
      <c r="F1001" t="s">
        <v>4484</v>
      </c>
      <c r="G1001" t="s">
        <v>2115</v>
      </c>
      <c r="H1001" t="s">
        <v>6185</v>
      </c>
      <c r="I1001" t="s">
        <v>1941</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I49"/>
  <sheetViews>
    <sheetView workbookViewId="0">
      <selection activeCell="C24" sqref="C24"/>
    </sheetView>
  </sheetViews>
  <sheetFormatPr defaultColWidth="15.42578125" defaultRowHeight="15" x14ac:dyDescent="0.25"/>
  <cols>
    <col min="5" max="7" width="15.42578125" style="7"/>
    <col min="9" max="9" width="17.140625" style="9" customWidth="1"/>
  </cols>
  <sheetData>
    <row r="1" spans="1:7" x14ac:dyDescent="0.25">
      <c r="A1" t="s">
        <v>3</v>
      </c>
      <c r="B1" t="s">
        <v>8</v>
      </c>
      <c r="C1" t="s">
        <v>9</v>
      </c>
      <c r="D1" t="s">
        <v>10</v>
      </c>
      <c r="E1" s="7" t="s">
        <v>11</v>
      </c>
      <c r="F1" s="7" t="s">
        <v>6186</v>
      </c>
      <c r="G1" s="7" t="s">
        <v>6187</v>
      </c>
    </row>
    <row r="2" spans="1:7" x14ac:dyDescent="0.25">
      <c r="A2" t="s">
        <v>128</v>
      </c>
      <c r="B2" t="s">
        <v>6188</v>
      </c>
      <c r="C2" t="s">
        <v>6189</v>
      </c>
      <c r="D2" s="1">
        <v>0.2</v>
      </c>
      <c r="E2" s="7">
        <v>3.8849999999999998</v>
      </c>
      <c r="F2" s="7">
        <v>1.9424999999999999</v>
      </c>
      <c r="G2" s="7">
        <v>0.34964999999999996</v>
      </c>
    </row>
    <row r="3" spans="1:7" x14ac:dyDescent="0.25">
      <c r="A3" t="s">
        <v>205</v>
      </c>
      <c r="B3" t="s">
        <v>6188</v>
      </c>
      <c r="C3" t="s">
        <v>6189</v>
      </c>
      <c r="D3" s="1">
        <v>0.5</v>
      </c>
      <c r="E3" s="7">
        <v>7.77</v>
      </c>
      <c r="F3" s="7">
        <v>1.5539999999999998</v>
      </c>
      <c r="G3" s="7">
        <v>0.69929999999999992</v>
      </c>
    </row>
    <row r="4" spans="1:7" x14ac:dyDescent="0.25">
      <c r="A4" t="s">
        <v>19</v>
      </c>
      <c r="B4" t="s">
        <v>6188</v>
      </c>
      <c r="C4" t="s">
        <v>6189</v>
      </c>
      <c r="D4" s="1">
        <v>1</v>
      </c>
      <c r="E4" s="7">
        <v>12.95</v>
      </c>
      <c r="F4" s="7">
        <v>1.2949999999999999</v>
      </c>
      <c r="G4" s="7">
        <v>1.1655</v>
      </c>
    </row>
    <row r="5" spans="1:7" x14ac:dyDescent="0.25">
      <c r="A5" t="s">
        <v>217</v>
      </c>
      <c r="B5" t="s">
        <v>6188</v>
      </c>
      <c r="C5" t="s">
        <v>6189</v>
      </c>
      <c r="D5" s="1">
        <v>2.5</v>
      </c>
      <c r="E5" s="7">
        <v>29.784999999999997</v>
      </c>
      <c r="F5" s="7">
        <v>1.1913999999999998</v>
      </c>
      <c r="G5" s="7">
        <v>2.6806499999999995</v>
      </c>
    </row>
    <row r="6" spans="1:7" x14ac:dyDescent="0.25">
      <c r="A6" t="s">
        <v>57</v>
      </c>
      <c r="B6" t="s">
        <v>6188</v>
      </c>
      <c r="C6" t="s">
        <v>6190</v>
      </c>
      <c r="D6" s="1">
        <v>0.2</v>
      </c>
      <c r="E6" s="7">
        <v>3.375</v>
      </c>
      <c r="F6" s="7">
        <v>1.6875</v>
      </c>
      <c r="G6" s="7">
        <v>0.30374999999999996</v>
      </c>
    </row>
    <row r="7" spans="1:7" x14ac:dyDescent="0.25">
      <c r="A7" t="s">
        <v>80</v>
      </c>
      <c r="B7" t="s">
        <v>6188</v>
      </c>
      <c r="C7" t="s">
        <v>6190</v>
      </c>
      <c r="D7" s="1">
        <v>0.5</v>
      </c>
      <c r="E7" s="7">
        <v>6.75</v>
      </c>
      <c r="F7" s="7">
        <v>1.35</v>
      </c>
      <c r="G7" s="7">
        <v>0.60749999999999993</v>
      </c>
    </row>
    <row r="8" spans="1:7" x14ac:dyDescent="0.25">
      <c r="A8" t="s">
        <v>74</v>
      </c>
      <c r="B8" t="s">
        <v>6188</v>
      </c>
      <c r="C8" t="s">
        <v>6190</v>
      </c>
      <c r="D8" s="1">
        <v>1</v>
      </c>
      <c r="E8" s="7">
        <v>11.25</v>
      </c>
      <c r="F8" s="7">
        <v>1.125</v>
      </c>
      <c r="G8" s="7">
        <v>1.0125</v>
      </c>
    </row>
    <row r="9" spans="1:7" x14ac:dyDescent="0.25">
      <c r="A9" t="s">
        <v>184</v>
      </c>
      <c r="B9" t="s">
        <v>6188</v>
      </c>
      <c r="C9" t="s">
        <v>6190</v>
      </c>
      <c r="D9" s="1">
        <v>2.5</v>
      </c>
      <c r="E9" s="7">
        <v>25.874999999999996</v>
      </c>
      <c r="F9" s="7">
        <v>1.0349999999999999</v>
      </c>
      <c r="G9" s="7">
        <v>2.3287499999999994</v>
      </c>
    </row>
    <row r="10" spans="1:7" x14ac:dyDescent="0.25">
      <c r="A10" t="s">
        <v>67</v>
      </c>
      <c r="B10" t="s">
        <v>6188</v>
      </c>
      <c r="C10" t="s">
        <v>6191</v>
      </c>
      <c r="D10" s="1">
        <v>0.2</v>
      </c>
      <c r="E10" s="7">
        <v>2.9849999999999999</v>
      </c>
      <c r="F10" s="7">
        <v>1.4924999999999999</v>
      </c>
      <c r="G10" s="7">
        <v>0.26865</v>
      </c>
    </row>
    <row r="11" spans="1:7" x14ac:dyDescent="0.25">
      <c r="A11" t="s">
        <v>85</v>
      </c>
      <c r="B11" t="s">
        <v>6188</v>
      </c>
      <c r="C11" t="s">
        <v>6191</v>
      </c>
      <c r="D11" s="1">
        <v>0.5</v>
      </c>
      <c r="E11" s="7">
        <v>5.97</v>
      </c>
      <c r="F11" s="7">
        <v>1.194</v>
      </c>
      <c r="G11" s="7">
        <v>0.5373</v>
      </c>
    </row>
    <row r="12" spans="1:7" x14ac:dyDescent="0.25">
      <c r="A12" t="s">
        <v>40</v>
      </c>
      <c r="B12" t="s">
        <v>6188</v>
      </c>
      <c r="C12" t="s">
        <v>6191</v>
      </c>
      <c r="D12" s="1">
        <v>1</v>
      </c>
      <c r="E12" s="7">
        <v>9.9499999999999993</v>
      </c>
      <c r="F12" s="7">
        <v>0.99499999999999988</v>
      </c>
      <c r="G12" s="7">
        <v>0.89549999999999985</v>
      </c>
    </row>
    <row r="13" spans="1:7" x14ac:dyDescent="0.25">
      <c r="A13" t="s">
        <v>131</v>
      </c>
      <c r="B13" t="s">
        <v>6188</v>
      </c>
      <c r="C13" t="s">
        <v>6191</v>
      </c>
      <c r="D13" s="1">
        <v>2.5</v>
      </c>
      <c r="E13" s="7">
        <v>22.884999999999998</v>
      </c>
      <c r="F13" s="7">
        <v>0.91539999999999988</v>
      </c>
      <c r="G13" s="7">
        <v>2.0596499999999995</v>
      </c>
    </row>
    <row r="14" spans="1:7" x14ac:dyDescent="0.25">
      <c r="A14" t="s">
        <v>195</v>
      </c>
      <c r="B14" t="s">
        <v>6192</v>
      </c>
      <c r="C14" t="s">
        <v>6189</v>
      </c>
      <c r="D14" s="1">
        <v>0.2</v>
      </c>
      <c r="E14" s="7">
        <v>3.5849999999999995</v>
      </c>
      <c r="F14" s="7">
        <v>1.7924999999999998</v>
      </c>
      <c r="G14" s="7">
        <v>0.21509999999999996</v>
      </c>
    </row>
    <row r="15" spans="1:7" x14ac:dyDescent="0.25">
      <c r="A15" t="s">
        <v>170</v>
      </c>
      <c r="B15" t="s">
        <v>6192</v>
      </c>
      <c r="C15" t="s">
        <v>6189</v>
      </c>
      <c r="D15" s="1">
        <v>0.5</v>
      </c>
      <c r="E15" s="7">
        <v>7.169999999999999</v>
      </c>
      <c r="F15" s="7">
        <v>1.4339999999999997</v>
      </c>
      <c r="G15" s="7">
        <v>0.43019999999999992</v>
      </c>
    </row>
    <row r="16" spans="1:7" x14ac:dyDescent="0.25">
      <c r="A16" t="s">
        <v>202</v>
      </c>
      <c r="B16" t="s">
        <v>6192</v>
      </c>
      <c r="C16" t="s">
        <v>6189</v>
      </c>
      <c r="D16" s="1">
        <v>1</v>
      </c>
      <c r="E16" s="7">
        <v>11.95</v>
      </c>
      <c r="F16" s="7">
        <v>1.1949999999999998</v>
      </c>
      <c r="G16" s="7">
        <v>0.71699999999999997</v>
      </c>
    </row>
    <row r="17" spans="1:7" x14ac:dyDescent="0.25">
      <c r="A17" t="s">
        <v>23</v>
      </c>
      <c r="B17" t="s">
        <v>6192</v>
      </c>
      <c r="C17" t="s">
        <v>6189</v>
      </c>
      <c r="D17" s="1">
        <v>2.5</v>
      </c>
      <c r="E17" s="7">
        <v>27.484999999999996</v>
      </c>
      <c r="F17" s="7">
        <v>1.0993999999999999</v>
      </c>
      <c r="G17" s="7">
        <v>1.6490999999999998</v>
      </c>
    </row>
    <row r="18" spans="1:7" x14ac:dyDescent="0.25">
      <c r="A18" t="s">
        <v>175</v>
      </c>
      <c r="B18" t="s">
        <v>6192</v>
      </c>
      <c r="C18" t="s">
        <v>6190</v>
      </c>
      <c r="D18" s="1">
        <v>0.2</v>
      </c>
      <c r="E18" s="7">
        <v>2.9849999999999999</v>
      </c>
      <c r="F18" s="7">
        <v>1.4924999999999999</v>
      </c>
      <c r="G18" s="7">
        <v>0.17909999999999998</v>
      </c>
    </row>
    <row r="19" spans="1:7" x14ac:dyDescent="0.25">
      <c r="A19" t="s">
        <v>35</v>
      </c>
      <c r="B19" t="s">
        <v>6192</v>
      </c>
      <c r="C19" t="s">
        <v>6190</v>
      </c>
      <c r="D19" s="1">
        <v>0.5</v>
      </c>
      <c r="E19" s="7">
        <v>5.97</v>
      </c>
      <c r="F19" s="7">
        <v>1.194</v>
      </c>
      <c r="G19" s="7">
        <v>0.35819999999999996</v>
      </c>
    </row>
    <row r="20" spans="1:7" x14ac:dyDescent="0.25">
      <c r="A20" t="s">
        <v>15</v>
      </c>
      <c r="B20" t="s">
        <v>6192</v>
      </c>
      <c r="C20" t="s">
        <v>6190</v>
      </c>
      <c r="D20" s="1">
        <v>1</v>
      </c>
      <c r="E20" s="7">
        <v>9.9499999999999993</v>
      </c>
      <c r="F20" s="7">
        <v>0.99499999999999988</v>
      </c>
      <c r="G20" s="7">
        <v>0.59699999999999998</v>
      </c>
    </row>
    <row r="21" spans="1:7" x14ac:dyDescent="0.25">
      <c r="A21" t="s">
        <v>54</v>
      </c>
      <c r="B21" t="s">
        <v>6192</v>
      </c>
      <c r="C21" t="s">
        <v>6190</v>
      </c>
      <c r="D21" s="1">
        <v>2.5</v>
      </c>
      <c r="E21" s="7">
        <v>22.884999999999998</v>
      </c>
      <c r="F21" s="7">
        <v>0.91539999999999988</v>
      </c>
      <c r="G21" s="7">
        <v>1.3730999999999998</v>
      </c>
    </row>
    <row r="22" spans="1:7" x14ac:dyDescent="0.25">
      <c r="A22" t="s">
        <v>114</v>
      </c>
      <c r="B22" t="s">
        <v>6192</v>
      </c>
      <c r="C22" t="s">
        <v>6191</v>
      </c>
      <c r="D22" s="1">
        <v>0.2</v>
      </c>
      <c r="E22" s="7">
        <v>2.6849999999999996</v>
      </c>
      <c r="F22" s="7">
        <v>1.3424999999999998</v>
      </c>
      <c r="G22" s="7">
        <v>0.16109999999999997</v>
      </c>
    </row>
    <row r="23" spans="1:7" x14ac:dyDescent="0.25">
      <c r="A23" t="s">
        <v>159</v>
      </c>
      <c r="B23" t="s">
        <v>6192</v>
      </c>
      <c r="C23" t="s">
        <v>6191</v>
      </c>
      <c r="D23" s="1">
        <v>0.5</v>
      </c>
      <c r="E23" s="7">
        <v>5.3699999999999992</v>
      </c>
      <c r="F23" s="7">
        <v>1.0739999999999998</v>
      </c>
      <c r="G23" s="7">
        <v>0.32219999999999993</v>
      </c>
    </row>
    <row r="24" spans="1:7" x14ac:dyDescent="0.25">
      <c r="A24" t="s">
        <v>192</v>
      </c>
      <c r="B24" t="s">
        <v>6192</v>
      </c>
      <c r="C24" t="s">
        <v>6191</v>
      </c>
      <c r="D24" s="1">
        <v>1</v>
      </c>
      <c r="E24" s="7">
        <v>8.9499999999999993</v>
      </c>
      <c r="F24" s="7">
        <v>0.89499999999999991</v>
      </c>
      <c r="G24" s="7">
        <v>0.53699999999999992</v>
      </c>
    </row>
    <row r="25" spans="1:7" x14ac:dyDescent="0.25">
      <c r="A25" t="s">
        <v>48</v>
      </c>
      <c r="B25" t="s">
        <v>6192</v>
      </c>
      <c r="C25" t="s">
        <v>6191</v>
      </c>
      <c r="D25" s="1">
        <v>2.5</v>
      </c>
      <c r="E25" s="7">
        <v>20.584999999999997</v>
      </c>
      <c r="F25" s="7">
        <v>0.82339999999999991</v>
      </c>
      <c r="G25" s="7">
        <v>1.2350999999999999</v>
      </c>
    </row>
    <row r="26" spans="1:7" x14ac:dyDescent="0.25">
      <c r="A26" t="s">
        <v>32</v>
      </c>
      <c r="B26" t="s">
        <v>6193</v>
      </c>
      <c r="C26" t="s">
        <v>6189</v>
      </c>
      <c r="D26" s="1">
        <v>0.2</v>
      </c>
      <c r="E26" s="7">
        <v>4.7549999999999999</v>
      </c>
      <c r="F26" s="7">
        <v>2.3774999999999999</v>
      </c>
      <c r="G26" s="7">
        <v>0.61814999999999998</v>
      </c>
    </row>
    <row r="27" spans="1:7" x14ac:dyDescent="0.25">
      <c r="A27" t="s">
        <v>96</v>
      </c>
      <c r="B27" t="s">
        <v>6193</v>
      </c>
      <c r="C27" t="s">
        <v>6189</v>
      </c>
      <c r="D27" s="1">
        <v>0.5</v>
      </c>
      <c r="E27" s="7">
        <v>9.51</v>
      </c>
      <c r="F27" s="7">
        <v>1.9019999999999999</v>
      </c>
      <c r="G27" s="7">
        <v>1.2363</v>
      </c>
    </row>
    <row r="28" spans="1:7" x14ac:dyDescent="0.25">
      <c r="A28" t="s">
        <v>145</v>
      </c>
      <c r="B28" t="s">
        <v>6193</v>
      </c>
      <c r="C28" t="s">
        <v>6189</v>
      </c>
      <c r="D28" s="1">
        <v>1</v>
      </c>
      <c r="E28" s="7">
        <v>15.85</v>
      </c>
      <c r="F28" s="7">
        <v>1.585</v>
      </c>
      <c r="G28" s="7">
        <v>2.0605000000000002</v>
      </c>
    </row>
    <row r="29" spans="1:7" x14ac:dyDescent="0.25">
      <c r="A29" t="s">
        <v>117</v>
      </c>
      <c r="B29" t="s">
        <v>6193</v>
      </c>
      <c r="C29" t="s">
        <v>6189</v>
      </c>
      <c r="D29" s="1">
        <v>2.5</v>
      </c>
      <c r="E29" s="7">
        <v>36.454999999999998</v>
      </c>
      <c r="F29" s="7">
        <v>1.4581999999999999</v>
      </c>
      <c r="G29" s="7">
        <v>4.7391499999999995</v>
      </c>
    </row>
    <row r="30" spans="1:7" x14ac:dyDescent="0.25">
      <c r="A30" t="s">
        <v>90</v>
      </c>
      <c r="B30" t="s">
        <v>6193</v>
      </c>
      <c r="C30" t="s">
        <v>6190</v>
      </c>
      <c r="D30" s="1">
        <v>0.2</v>
      </c>
      <c r="E30" s="7">
        <v>4.3650000000000002</v>
      </c>
      <c r="F30" s="7">
        <v>2.1825000000000001</v>
      </c>
      <c r="G30" s="7">
        <v>0.56745000000000001</v>
      </c>
    </row>
    <row r="31" spans="1:7" x14ac:dyDescent="0.25">
      <c r="A31" t="s">
        <v>91</v>
      </c>
      <c r="B31" t="s">
        <v>6193</v>
      </c>
      <c r="C31" t="s">
        <v>6190</v>
      </c>
      <c r="D31" s="1">
        <v>0.5</v>
      </c>
      <c r="E31" s="7">
        <v>8.73</v>
      </c>
      <c r="F31" s="7">
        <v>1.746</v>
      </c>
      <c r="G31" s="7">
        <v>1.1349</v>
      </c>
    </row>
    <row r="32" spans="1:7" x14ac:dyDescent="0.25">
      <c r="A32" t="s">
        <v>109</v>
      </c>
      <c r="B32" t="s">
        <v>6193</v>
      </c>
      <c r="C32" t="s">
        <v>6190</v>
      </c>
      <c r="D32" s="1">
        <v>1</v>
      </c>
      <c r="E32" s="7">
        <v>14.55</v>
      </c>
      <c r="F32" s="7">
        <v>1.4550000000000001</v>
      </c>
      <c r="G32" s="7">
        <v>1.8915000000000002</v>
      </c>
    </row>
    <row r="33" spans="1:7" x14ac:dyDescent="0.25">
      <c r="A33" t="s">
        <v>210</v>
      </c>
      <c r="B33" t="s">
        <v>6193</v>
      </c>
      <c r="C33" t="s">
        <v>6190</v>
      </c>
      <c r="D33" s="1">
        <v>2.5</v>
      </c>
      <c r="E33" s="7">
        <v>33.464999999999996</v>
      </c>
      <c r="F33" s="7">
        <v>1.3385999999999998</v>
      </c>
      <c r="G33" s="7">
        <v>4.3504499999999995</v>
      </c>
    </row>
    <row r="34" spans="1:7" x14ac:dyDescent="0.25">
      <c r="A34" t="s">
        <v>51</v>
      </c>
      <c r="B34" t="s">
        <v>6193</v>
      </c>
      <c r="C34" t="s">
        <v>6191</v>
      </c>
      <c r="D34" s="1">
        <v>0.2</v>
      </c>
      <c r="E34" s="7">
        <v>3.8849999999999998</v>
      </c>
      <c r="F34" s="7">
        <v>1.9424999999999999</v>
      </c>
      <c r="G34" s="7">
        <v>0.50505</v>
      </c>
    </row>
    <row r="35" spans="1:7" x14ac:dyDescent="0.25">
      <c r="A35" t="s">
        <v>136</v>
      </c>
      <c r="B35" t="s">
        <v>6193</v>
      </c>
      <c r="C35" t="s">
        <v>6191</v>
      </c>
      <c r="D35" s="1">
        <v>0.5</v>
      </c>
      <c r="E35" s="7">
        <v>7.77</v>
      </c>
      <c r="F35" s="7">
        <v>1.5539999999999998</v>
      </c>
      <c r="G35" s="7">
        <v>1.0101</v>
      </c>
    </row>
    <row r="36" spans="1:7" x14ac:dyDescent="0.25">
      <c r="A36" t="s">
        <v>26</v>
      </c>
      <c r="B36" t="s">
        <v>6193</v>
      </c>
      <c r="C36" t="s">
        <v>6191</v>
      </c>
      <c r="D36" s="1">
        <v>1</v>
      </c>
      <c r="E36" s="7">
        <v>12.95</v>
      </c>
      <c r="F36" s="7">
        <v>1.2949999999999999</v>
      </c>
      <c r="G36" s="7">
        <v>1.6835</v>
      </c>
    </row>
    <row r="37" spans="1:7" x14ac:dyDescent="0.25">
      <c r="A37" t="s">
        <v>122</v>
      </c>
      <c r="B37" t="s">
        <v>6193</v>
      </c>
      <c r="C37" t="s">
        <v>6191</v>
      </c>
      <c r="D37" s="1">
        <v>2.5</v>
      </c>
      <c r="E37" s="7">
        <v>29.784999999999997</v>
      </c>
      <c r="F37" s="7">
        <v>1.1913999999999998</v>
      </c>
      <c r="G37" s="7">
        <v>3.8720499999999998</v>
      </c>
    </row>
    <row r="38" spans="1:7" x14ac:dyDescent="0.25">
      <c r="A38" t="s">
        <v>267</v>
      </c>
      <c r="B38" t="s">
        <v>6194</v>
      </c>
      <c r="C38" t="s">
        <v>6189</v>
      </c>
      <c r="D38" s="1">
        <v>0.2</v>
      </c>
      <c r="E38" s="7">
        <v>4.4550000000000001</v>
      </c>
      <c r="F38" s="7">
        <v>2.2275</v>
      </c>
      <c r="G38" s="7">
        <v>0.49004999999999999</v>
      </c>
    </row>
    <row r="39" spans="1:7" x14ac:dyDescent="0.25">
      <c r="A39" t="s">
        <v>189</v>
      </c>
      <c r="B39" t="s">
        <v>6194</v>
      </c>
      <c r="C39" t="s">
        <v>6189</v>
      </c>
      <c r="D39" s="1">
        <v>0.5</v>
      </c>
      <c r="E39" s="7">
        <v>8.91</v>
      </c>
      <c r="F39" s="7">
        <v>1.782</v>
      </c>
      <c r="G39" s="7">
        <v>0.98009999999999997</v>
      </c>
    </row>
    <row r="40" spans="1:7" x14ac:dyDescent="0.25">
      <c r="A40" t="s">
        <v>150</v>
      </c>
      <c r="B40" t="s">
        <v>6194</v>
      </c>
      <c r="C40" t="s">
        <v>6189</v>
      </c>
      <c r="D40" s="1">
        <v>1</v>
      </c>
      <c r="E40" s="7">
        <v>14.85</v>
      </c>
      <c r="F40" s="7">
        <v>1.4849999999999999</v>
      </c>
      <c r="G40" s="7">
        <v>1.6335</v>
      </c>
    </row>
    <row r="41" spans="1:7" x14ac:dyDescent="0.25">
      <c r="A41" t="s">
        <v>43</v>
      </c>
      <c r="B41" t="s">
        <v>6194</v>
      </c>
      <c r="C41" t="s">
        <v>6189</v>
      </c>
      <c r="D41" s="1">
        <v>2.5</v>
      </c>
      <c r="E41" s="7">
        <v>34.154999999999994</v>
      </c>
      <c r="F41" s="7">
        <v>1.3661999999999999</v>
      </c>
      <c r="G41" s="7">
        <v>3.7570499999999996</v>
      </c>
    </row>
    <row r="42" spans="1:7" x14ac:dyDescent="0.25">
      <c r="A42" t="s">
        <v>77</v>
      </c>
      <c r="B42" t="s">
        <v>6194</v>
      </c>
      <c r="C42" t="s">
        <v>6190</v>
      </c>
      <c r="D42" s="1">
        <v>0.2</v>
      </c>
      <c r="E42" s="7">
        <v>4.125</v>
      </c>
      <c r="F42" s="7">
        <v>2.0625</v>
      </c>
      <c r="G42" s="7">
        <v>0.45374999999999999</v>
      </c>
    </row>
    <row r="43" spans="1:7" x14ac:dyDescent="0.25">
      <c r="A43" t="s">
        <v>16</v>
      </c>
      <c r="B43" t="s">
        <v>6194</v>
      </c>
      <c r="C43" t="s">
        <v>6190</v>
      </c>
      <c r="D43" s="1">
        <v>0.5</v>
      </c>
      <c r="E43" s="7">
        <v>8.25</v>
      </c>
      <c r="F43" s="7">
        <v>1.65</v>
      </c>
      <c r="G43" s="7">
        <v>0.90749999999999997</v>
      </c>
    </row>
    <row r="44" spans="1:7" x14ac:dyDescent="0.25">
      <c r="A44" t="s">
        <v>22</v>
      </c>
      <c r="B44" t="s">
        <v>6194</v>
      </c>
      <c r="C44" t="s">
        <v>6190</v>
      </c>
      <c r="D44" s="1">
        <v>1</v>
      </c>
      <c r="E44" s="7">
        <v>13.75</v>
      </c>
      <c r="F44" s="7">
        <v>1.375</v>
      </c>
      <c r="G44" s="7">
        <v>1.5125</v>
      </c>
    </row>
    <row r="45" spans="1:7" x14ac:dyDescent="0.25">
      <c r="A45" t="s">
        <v>125</v>
      </c>
      <c r="B45" t="s">
        <v>6194</v>
      </c>
      <c r="C45" t="s">
        <v>6190</v>
      </c>
      <c r="D45" s="1">
        <v>2.5</v>
      </c>
      <c r="E45" s="7">
        <v>31.624999999999996</v>
      </c>
      <c r="F45" s="7">
        <v>1.2649999999999999</v>
      </c>
      <c r="G45" s="7">
        <v>3.4787499999999998</v>
      </c>
    </row>
    <row r="46" spans="1:7" x14ac:dyDescent="0.25">
      <c r="A46" t="s">
        <v>64</v>
      </c>
      <c r="B46" t="s">
        <v>6194</v>
      </c>
      <c r="C46" t="s">
        <v>6191</v>
      </c>
      <c r="D46" s="1">
        <v>0.2</v>
      </c>
      <c r="E46" s="7">
        <v>3.645</v>
      </c>
      <c r="F46" s="7">
        <v>1.8225</v>
      </c>
      <c r="G46" s="7">
        <v>0.40095000000000003</v>
      </c>
    </row>
    <row r="47" spans="1:7" x14ac:dyDescent="0.25">
      <c r="A47" t="s">
        <v>29</v>
      </c>
      <c r="B47" t="s">
        <v>6194</v>
      </c>
      <c r="C47" t="s">
        <v>6191</v>
      </c>
      <c r="D47" s="1">
        <v>0.5</v>
      </c>
      <c r="E47" s="7">
        <v>7.29</v>
      </c>
      <c r="F47" s="7">
        <v>1.458</v>
      </c>
      <c r="G47" s="7">
        <v>0.80190000000000006</v>
      </c>
    </row>
    <row r="48" spans="1:7" x14ac:dyDescent="0.25">
      <c r="A48" t="s">
        <v>258</v>
      </c>
      <c r="B48" t="s">
        <v>6194</v>
      </c>
      <c r="C48" t="s">
        <v>6191</v>
      </c>
      <c r="D48" s="1">
        <v>1</v>
      </c>
      <c r="E48" s="7">
        <v>12.15</v>
      </c>
      <c r="F48" s="7">
        <v>1.2150000000000001</v>
      </c>
      <c r="G48" s="7">
        <v>1.3365</v>
      </c>
    </row>
    <row r="49" spans="1:7" x14ac:dyDescent="0.25">
      <c r="A49" t="s">
        <v>543</v>
      </c>
      <c r="B49" t="s">
        <v>6194</v>
      </c>
      <c r="C49" t="s">
        <v>6191</v>
      </c>
      <c r="D49" s="1">
        <v>2.5</v>
      </c>
      <c r="E49" s="7">
        <v>27.945</v>
      </c>
      <c r="F49" s="7">
        <v>1.1177999999999999</v>
      </c>
      <c r="G49" s="7">
        <v>3.07395</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256CF-EC90-4B09-A28B-B1C99246D8F6}">
  <dimension ref="A1:O248"/>
  <sheetViews>
    <sheetView workbookViewId="0">
      <selection activeCell="E26" sqref="E26"/>
    </sheetView>
  </sheetViews>
  <sheetFormatPr defaultRowHeight="15" x14ac:dyDescent="0.25"/>
  <cols>
    <col min="1" max="1" width="10.5703125" customWidth="1"/>
    <col min="2" max="2" width="12.85546875" customWidth="1"/>
    <col min="3" max="3" width="14" customWidth="1"/>
    <col min="4" max="4" width="12.28515625" customWidth="1"/>
    <col min="5" max="5" width="17.42578125" customWidth="1"/>
    <col min="6" max="6" width="10.85546875" customWidth="1"/>
    <col min="7" max="7" width="13.85546875" customWidth="1"/>
    <col min="8" max="8" width="17.42578125" customWidth="1"/>
    <col min="9" max="9" width="17.28515625" customWidth="1"/>
    <col min="10" max="10" width="10.140625" customWidth="1"/>
    <col min="11" max="11" width="13.85546875" customWidth="1"/>
    <col min="12" max="12" width="12.7109375" customWidth="1"/>
    <col min="15" max="15" width="13.7109375" customWidth="1"/>
  </cols>
  <sheetData>
    <row r="1" spans="1:15" x14ac:dyDescent="0.25">
      <c r="A1" t="s">
        <v>0</v>
      </c>
      <c r="B1" t="s">
        <v>1</v>
      </c>
      <c r="C1" t="s">
        <v>2</v>
      </c>
      <c r="D1" t="s">
        <v>3</v>
      </c>
      <c r="E1" t="s">
        <v>5</v>
      </c>
      <c r="F1" t="s">
        <v>4</v>
      </c>
      <c r="G1" t="s">
        <v>8</v>
      </c>
      <c r="H1" t="s">
        <v>6724</v>
      </c>
      <c r="I1" t="s">
        <v>6723</v>
      </c>
      <c r="J1" t="s">
        <v>7</v>
      </c>
      <c r="K1" t="s">
        <v>12</v>
      </c>
      <c r="L1" t="s">
        <v>9</v>
      </c>
      <c r="M1" t="s">
        <v>10</v>
      </c>
      <c r="N1" t="s">
        <v>6721</v>
      </c>
      <c r="O1" t="s">
        <v>6722</v>
      </c>
    </row>
    <row r="2" spans="1:15" x14ac:dyDescent="0.25">
      <c r="A2" t="s">
        <v>1782</v>
      </c>
      <c r="B2" s="15">
        <v>44291</v>
      </c>
      <c r="C2" t="s">
        <v>1783</v>
      </c>
      <c r="D2" t="s">
        <v>64</v>
      </c>
      <c r="E2" t="s">
        <v>5850</v>
      </c>
      <c r="F2">
        <v>1</v>
      </c>
      <c r="G2" t="s">
        <v>6194</v>
      </c>
      <c r="H2">
        <v>3.64</v>
      </c>
      <c r="I2">
        <v>3.64</v>
      </c>
      <c r="J2" t="s">
        <v>1948</v>
      </c>
      <c r="K2" t="s">
        <v>1941</v>
      </c>
      <c r="L2" t="s">
        <v>6191</v>
      </c>
      <c r="M2">
        <v>0.2</v>
      </c>
      <c r="N2">
        <v>2021</v>
      </c>
      <c r="O2">
        <v>0.49004999999999999</v>
      </c>
    </row>
    <row r="3" spans="1:15" x14ac:dyDescent="0.25">
      <c r="A3" t="s">
        <v>658</v>
      </c>
      <c r="B3" s="15">
        <v>43641</v>
      </c>
      <c r="C3" t="s">
        <v>659</v>
      </c>
      <c r="D3" t="s">
        <v>43</v>
      </c>
      <c r="E3" t="s">
        <v>3374</v>
      </c>
      <c r="F3">
        <v>6</v>
      </c>
      <c r="G3" t="s">
        <v>6194</v>
      </c>
      <c r="H3">
        <v>34.159999999999997</v>
      </c>
      <c r="I3">
        <v>204.93</v>
      </c>
      <c r="J3" t="s">
        <v>1948</v>
      </c>
      <c r="K3" t="s">
        <v>1950</v>
      </c>
      <c r="L3" t="s">
        <v>6189</v>
      </c>
      <c r="M3">
        <v>2.5</v>
      </c>
      <c r="N3">
        <v>2019</v>
      </c>
      <c r="O3">
        <v>0.49004999999999999</v>
      </c>
    </row>
    <row r="4" spans="1:15" x14ac:dyDescent="0.25">
      <c r="A4" t="s">
        <v>1165</v>
      </c>
      <c r="B4" s="15">
        <v>43671</v>
      </c>
      <c r="C4" t="s">
        <v>1166</v>
      </c>
      <c r="D4" t="s">
        <v>43</v>
      </c>
      <c r="E4" t="s">
        <v>4531</v>
      </c>
      <c r="F4">
        <v>6</v>
      </c>
      <c r="G4" t="s">
        <v>6194</v>
      </c>
      <c r="H4">
        <v>34.159999999999997</v>
      </c>
      <c r="I4">
        <v>204.93</v>
      </c>
      <c r="J4" t="s">
        <v>1940</v>
      </c>
      <c r="K4" t="s">
        <v>1950</v>
      </c>
      <c r="L4" t="s">
        <v>6189</v>
      </c>
      <c r="M4">
        <v>2.5</v>
      </c>
      <c r="N4">
        <v>2019</v>
      </c>
      <c r="O4">
        <v>0.49004999999999999</v>
      </c>
    </row>
    <row r="5" spans="1:15" x14ac:dyDescent="0.25">
      <c r="A5" t="s">
        <v>388</v>
      </c>
      <c r="B5" s="15">
        <v>43813</v>
      </c>
      <c r="C5" t="s">
        <v>389</v>
      </c>
      <c r="D5" t="s">
        <v>43</v>
      </c>
      <c r="E5" t="s">
        <v>2744</v>
      </c>
      <c r="F5">
        <v>6</v>
      </c>
      <c r="G5" t="s">
        <v>6194</v>
      </c>
      <c r="H5">
        <v>34.159999999999997</v>
      </c>
      <c r="I5">
        <v>204.93</v>
      </c>
      <c r="J5" t="s">
        <v>1940</v>
      </c>
      <c r="K5" t="s">
        <v>1941</v>
      </c>
      <c r="L5" t="s">
        <v>6189</v>
      </c>
      <c r="M5">
        <v>2.5</v>
      </c>
      <c r="N5">
        <v>2019</v>
      </c>
      <c r="O5">
        <v>0.49004999999999999</v>
      </c>
    </row>
    <row r="6" spans="1:15" x14ac:dyDescent="0.25">
      <c r="A6" t="s">
        <v>716</v>
      </c>
      <c r="B6" s="15">
        <v>43803</v>
      </c>
      <c r="C6" t="s">
        <v>717</v>
      </c>
      <c r="D6" t="s">
        <v>43</v>
      </c>
      <c r="E6" t="s">
        <v>3510</v>
      </c>
      <c r="F6">
        <v>6</v>
      </c>
      <c r="G6" t="s">
        <v>6194</v>
      </c>
      <c r="H6">
        <v>34.159999999999997</v>
      </c>
      <c r="I6">
        <v>204.93</v>
      </c>
      <c r="J6" t="s">
        <v>1940</v>
      </c>
      <c r="K6" t="s">
        <v>1950</v>
      </c>
      <c r="L6" t="s">
        <v>6189</v>
      </c>
      <c r="M6">
        <v>2.5</v>
      </c>
      <c r="N6">
        <v>2019</v>
      </c>
      <c r="O6">
        <v>0.49004999999999999</v>
      </c>
    </row>
    <row r="7" spans="1:15" x14ac:dyDescent="0.25">
      <c r="A7" t="s">
        <v>577</v>
      </c>
      <c r="B7" s="15">
        <v>44725</v>
      </c>
      <c r="C7" t="s">
        <v>578</v>
      </c>
      <c r="D7" t="s">
        <v>43</v>
      </c>
      <c r="E7" t="s">
        <v>3202</v>
      </c>
      <c r="F7">
        <v>6</v>
      </c>
      <c r="G7" t="s">
        <v>6194</v>
      </c>
      <c r="H7">
        <v>34.159999999999997</v>
      </c>
      <c r="I7">
        <v>204.93</v>
      </c>
      <c r="J7" t="s">
        <v>1940</v>
      </c>
      <c r="K7" t="s">
        <v>1950</v>
      </c>
      <c r="L7" t="s">
        <v>6189</v>
      </c>
      <c r="M7">
        <v>2.5</v>
      </c>
      <c r="N7">
        <v>2022</v>
      </c>
      <c r="O7">
        <v>0.49004999999999999</v>
      </c>
    </row>
    <row r="8" spans="1:15" x14ac:dyDescent="0.25">
      <c r="A8" t="s">
        <v>625</v>
      </c>
      <c r="B8" s="15">
        <v>43582</v>
      </c>
      <c r="C8" t="s">
        <v>626</v>
      </c>
      <c r="D8" t="s">
        <v>43</v>
      </c>
      <c r="E8" t="s">
        <v>3298</v>
      </c>
      <c r="F8">
        <v>6</v>
      </c>
      <c r="G8" t="s">
        <v>6194</v>
      </c>
      <c r="H8">
        <v>34.159999999999997</v>
      </c>
      <c r="I8">
        <v>204.93</v>
      </c>
      <c r="J8" t="s">
        <v>1940</v>
      </c>
      <c r="K8" t="s">
        <v>1941</v>
      </c>
      <c r="L8" t="s">
        <v>6189</v>
      </c>
      <c r="M8">
        <v>2.5</v>
      </c>
      <c r="N8">
        <v>2019</v>
      </c>
      <c r="O8">
        <v>0.49004999999999999</v>
      </c>
    </row>
    <row r="9" spans="1:15" x14ac:dyDescent="0.25">
      <c r="A9" t="s">
        <v>1199</v>
      </c>
      <c r="B9" s="15">
        <v>44640</v>
      </c>
      <c r="C9" t="s">
        <v>1200</v>
      </c>
      <c r="D9" t="s">
        <v>64</v>
      </c>
      <c r="E9" t="s">
        <v>4600</v>
      </c>
      <c r="F9">
        <v>1</v>
      </c>
      <c r="G9" t="s">
        <v>6194</v>
      </c>
      <c r="H9">
        <v>3.64</v>
      </c>
      <c r="I9">
        <v>3.64</v>
      </c>
      <c r="J9" t="s">
        <v>1940</v>
      </c>
      <c r="K9" t="s">
        <v>1941</v>
      </c>
      <c r="L9" t="s">
        <v>6191</v>
      </c>
      <c r="M9">
        <v>0.2</v>
      </c>
      <c r="N9">
        <v>2022</v>
      </c>
      <c r="O9">
        <v>0.49004999999999999</v>
      </c>
    </row>
    <row r="10" spans="1:15" x14ac:dyDescent="0.25">
      <c r="A10" t="s">
        <v>649</v>
      </c>
      <c r="B10" s="15">
        <v>43951</v>
      </c>
      <c r="C10" t="s">
        <v>636</v>
      </c>
      <c r="D10" t="s">
        <v>125</v>
      </c>
      <c r="E10" t="s">
        <v>3352</v>
      </c>
      <c r="F10">
        <v>6</v>
      </c>
      <c r="G10" t="s">
        <v>6194</v>
      </c>
      <c r="H10">
        <v>31.62</v>
      </c>
      <c r="I10">
        <v>189.75</v>
      </c>
      <c r="J10" t="s">
        <v>1940</v>
      </c>
      <c r="K10" t="s">
        <v>1941</v>
      </c>
      <c r="L10" t="s">
        <v>6190</v>
      </c>
      <c r="M10">
        <v>2.5</v>
      </c>
      <c r="N10">
        <v>2020</v>
      </c>
      <c r="O10">
        <v>0.49004999999999999</v>
      </c>
    </row>
    <row r="11" spans="1:15" x14ac:dyDescent="0.25">
      <c r="A11" t="s">
        <v>1111</v>
      </c>
      <c r="B11" s="15">
        <v>44401</v>
      </c>
      <c r="C11" t="s">
        <v>1112</v>
      </c>
      <c r="D11" t="s">
        <v>125</v>
      </c>
      <c r="E11" t="s">
        <v>4408</v>
      </c>
      <c r="F11">
        <v>6</v>
      </c>
      <c r="G11" t="s">
        <v>6194</v>
      </c>
      <c r="H11">
        <v>31.62</v>
      </c>
      <c r="I11">
        <v>189.75</v>
      </c>
      <c r="J11" t="s">
        <v>1940</v>
      </c>
      <c r="K11" t="s">
        <v>1941</v>
      </c>
      <c r="L11" t="s">
        <v>6190</v>
      </c>
      <c r="M11">
        <v>2.5</v>
      </c>
      <c r="N11">
        <v>2021</v>
      </c>
      <c r="O11">
        <v>0.49004999999999999</v>
      </c>
    </row>
    <row r="12" spans="1:15" x14ac:dyDescent="0.25">
      <c r="A12" t="s">
        <v>284</v>
      </c>
      <c r="B12" s="15">
        <v>44471</v>
      </c>
      <c r="C12" t="s">
        <v>285</v>
      </c>
      <c r="D12" t="s">
        <v>77</v>
      </c>
      <c r="E12" t="s">
        <v>2501</v>
      </c>
      <c r="F12">
        <v>1</v>
      </c>
      <c r="G12" t="s">
        <v>6194</v>
      </c>
      <c r="H12">
        <v>4.12</v>
      </c>
      <c r="I12">
        <v>4.12</v>
      </c>
      <c r="J12" t="s">
        <v>1940</v>
      </c>
      <c r="K12" t="s">
        <v>1950</v>
      </c>
      <c r="L12" t="s">
        <v>6190</v>
      </c>
      <c r="M12">
        <v>0.2</v>
      </c>
      <c r="N12">
        <v>2021</v>
      </c>
      <c r="O12">
        <v>0.49004999999999999</v>
      </c>
    </row>
    <row r="13" spans="1:15" x14ac:dyDescent="0.25">
      <c r="A13" t="s">
        <v>965</v>
      </c>
      <c r="B13" s="15">
        <v>43624</v>
      </c>
      <c r="C13" t="s">
        <v>948</v>
      </c>
      <c r="D13" t="s">
        <v>77</v>
      </c>
      <c r="E13" t="s">
        <v>4064</v>
      </c>
      <c r="F13">
        <v>1</v>
      </c>
      <c r="G13" t="s">
        <v>6194</v>
      </c>
      <c r="H13">
        <v>4.12</v>
      </c>
      <c r="I13">
        <v>4.12</v>
      </c>
      <c r="J13" t="s">
        <v>1940</v>
      </c>
      <c r="K13" t="s">
        <v>1941</v>
      </c>
      <c r="L13" t="s">
        <v>6190</v>
      </c>
      <c r="M13">
        <v>0.2</v>
      </c>
      <c r="N13">
        <v>2019</v>
      </c>
      <c r="O13">
        <v>0.49004999999999999</v>
      </c>
    </row>
    <row r="14" spans="1:15" x14ac:dyDescent="0.25">
      <c r="A14" t="s">
        <v>988</v>
      </c>
      <c r="B14" s="15">
        <v>44620</v>
      </c>
      <c r="C14" t="s">
        <v>989</v>
      </c>
      <c r="D14" t="s">
        <v>77</v>
      </c>
      <c r="E14" t="s">
        <v>4125</v>
      </c>
      <c r="F14">
        <v>1</v>
      </c>
      <c r="G14" t="s">
        <v>6194</v>
      </c>
      <c r="H14">
        <v>4.12</v>
      </c>
      <c r="I14">
        <v>4.12</v>
      </c>
      <c r="J14" t="s">
        <v>1940</v>
      </c>
      <c r="K14" t="s">
        <v>1941</v>
      </c>
      <c r="L14" t="s">
        <v>6190</v>
      </c>
      <c r="M14">
        <v>0.2</v>
      </c>
      <c r="N14">
        <v>2022</v>
      </c>
      <c r="O14">
        <v>0.49004999999999999</v>
      </c>
    </row>
    <row r="15" spans="1:15" x14ac:dyDescent="0.25">
      <c r="A15" t="s">
        <v>414</v>
      </c>
      <c r="B15" s="15">
        <v>44698</v>
      </c>
      <c r="C15" t="s">
        <v>415</v>
      </c>
      <c r="D15" t="s">
        <v>267</v>
      </c>
      <c r="E15" t="s">
        <v>2807</v>
      </c>
      <c r="F15">
        <v>1</v>
      </c>
      <c r="G15" t="s">
        <v>6194</v>
      </c>
      <c r="H15">
        <v>4.46</v>
      </c>
      <c r="I15">
        <v>4.46</v>
      </c>
      <c r="J15" t="s">
        <v>1940</v>
      </c>
      <c r="K15" t="s">
        <v>1941</v>
      </c>
      <c r="L15" t="s">
        <v>6189</v>
      </c>
      <c r="M15">
        <v>0.2</v>
      </c>
      <c r="N15">
        <v>2022</v>
      </c>
      <c r="O15">
        <v>0.49004999999999999</v>
      </c>
    </row>
    <row r="16" spans="1:15" x14ac:dyDescent="0.25">
      <c r="A16" t="s">
        <v>702</v>
      </c>
      <c r="B16" s="15">
        <v>43528</v>
      </c>
      <c r="C16" t="s">
        <v>703</v>
      </c>
      <c r="D16" t="s">
        <v>29</v>
      </c>
      <c r="E16" t="s">
        <v>3474</v>
      </c>
      <c r="F16">
        <v>1</v>
      </c>
      <c r="G16" t="s">
        <v>6194</v>
      </c>
      <c r="H16">
        <v>7.29</v>
      </c>
      <c r="I16">
        <v>7.29</v>
      </c>
      <c r="J16" t="s">
        <v>1940</v>
      </c>
      <c r="K16" t="s">
        <v>1941</v>
      </c>
      <c r="L16" t="s">
        <v>6191</v>
      </c>
      <c r="M16">
        <v>0.5</v>
      </c>
      <c r="N16">
        <v>2019</v>
      </c>
      <c r="O16">
        <v>0.49004999999999999</v>
      </c>
    </row>
    <row r="17" spans="1:15" x14ac:dyDescent="0.25">
      <c r="A17" t="s">
        <v>110</v>
      </c>
      <c r="B17" s="15">
        <v>44749</v>
      </c>
      <c r="C17" t="s">
        <v>111</v>
      </c>
      <c r="D17" t="s">
        <v>64</v>
      </c>
      <c r="E17" t="s">
        <v>2144</v>
      </c>
      <c r="F17">
        <v>2</v>
      </c>
      <c r="G17" t="s">
        <v>6194</v>
      </c>
      <c r="H17">
        <v>3.64</v>
      </c>
      <c r="I17">
        <v>7.29</v>
      </c>
      <c r="J17" t="s">
        <v>1940</v>
      </c>
      <c r="K17" t="s">
        <v>1941</v>
      </c>
      <c r="L17" t="s">
        <v>6191</v>
      </c>
      <c r="M17">
        <v>0.2</v>
      </c>
      <c r="N17">
        <v>2022</v>
      </c>
      <c r="O17">
        <v>0.49004999999999999</v>
      </c>
    </row>
    <row r="18" spans="1:15" x14ac:dyDescent="0.25">
      <c r="A18" t="s">
        <v>700</v>
      </c>
      <c r="B18" s="15">
        <v>44256</v>
      </c>
      <c r="C18" t="s">
        <v>701</v>
      </c>
      <c r="D18" t="s">
        <v>64</v>
      </c>
      <c r="E18" t="s">
        <v>3470</v>
      </c>
      <c r="F18">
        <v>2</v>
      </c>
      <c r="G18" t="s">
        <v>6194</v>
      </c>
      <c r="H18">
        <v>3.64</v>
      </c>
      <c r="I18">
        <v>7.29</v>
      </c>
      <c r="J18" t="s">
        <v>1940</v>
      </c>
      <c r="K18" t="s">
        <v>1941</v>
      </c>
      <c r="L18" t="s">
        <v>6191</v>
      </c>
      <c r="M18">
        <v>0.2</v>
      </c>
      <c r="N18">
        <v>2021</v>
      </c>
      <c r="O18">
        <v>0.49004999999999999</v>
      </c>
    </row>
    <row r="19" spans="1:15" x14ac:dyDescent="0.25">
      <c r="A19" t="s">
        <v>1094</v>
      </c>
      <c r="B19" s="15">
        <v>44694</v>
      </c>
      <c r="C19" t="s">
        <v>1095</v>
      </c>
      <c r="D19" t="s">
        <v>64</v>
      </c>
      <c r="E19" t="s">
        <v>4372</v>
      </c>
      <c r="F19">
        <v>2</v>
      </c>
      <c r="G19" t="s">
        <v>6194</v>
      </c>
      <c r="H19">
        <v>3.64</v>
      </c>
      <c r="I19">
        <v>7.29</v>
      </c>
      <c r="J19" t="s">
        <v>1940</v>
      </c>
      <c r="K19" t="s">
        <v>1950</v>
      </c>
      <c r="L19" t="s">
        <v>6191</v>
      </c>
      <c r="M19">
        <v>0.2</v>
      </c>
      <c r="N19">
        <v>2022</v>
      </c>
      <c r="O19">
        <v>0.49004999999999999</v>
      </c>
    </row>
    <row r="20" spans="1:15" x14ac:dyDescent="0.25">
      <c r="A20" t="s">
        <v>196</v>
      </c>
      <c r="B20" s="15">
        <v>43594</v>
      </c>
      <c r="C20" t="s">
        <v>197</v>
      </c>
      <c r="D20" t="s">
        <v>64</v>
      </c>
      <c r="E20" t="s">
        <v>2315</v>
      </c>
      <c r="F20">
        <v>2</v>
      </c>
      <c r="G20" t="s">
        <v>6194</v>
      </c>
      <c r="H20">
        <v>3.64</v>
      </c>
      <c r="I20">
        <v>7.29</v>
      </c>
      <c r="J20" t="s">
        <v>1940</v>
      </c>
      <c r="K20" t="s">
        <v>1950</v>
      </c>
      <c r="L20" t="s">
        <v>6191</v>
      </c>
      <c r="M20">
        <v>0.2</v>
      </c>
      <c r="N20">
        <v>2019</v>
      </c>
      <c r="O20">
        <v>0.49004999999999999</v>
      </c>
    </row>
    <row r="21" spans="1:15" x14ac:dyDescent="0.25">
      <c r="A21" t="s">
        <v>567</v>
      </c>
      <c r="B21" s="15">
        <v>43655</v>
      </c>
      <c r="C21" t="s">
        <v>568</v>
      </c>
      <c r="D21" t="s">
        <v>29</v>
      </c>
      <c r="E21" t="s">
        <v>3179</v>
      </c>
      <c r="F21">
        <v>1</v>
      </c>
      <c r="G21" t="s">
        <v>6194</v>
      </c>
      <c r="H21">
        <v>7.29</v>
      </c>
      <c r="I21">
        <v>7.29</v>
      </c>
      <c r="J21" t="s">
        <v>1948</v>
      </c>
      <c r="K21" t="s">
        <v>1941</v>
      </c>
      <c r="L21" t="s">
        <v>6191</v>
      </c>
      <c r="M21">
        <v>0.5</v>
      </c>
      <c r="N21">
        <v>2019</v>
      </c>
      <c r="O21">
        <v>0.49004999999999999</v>
      </c>
    </row>
    <row r="22" spans="1:15" x14ac:dyDescent="0.25">
      <c r="A22" t="s">
        <v>41</v>
      </c>
      <c r="B22" s="15">
        <v>44132</v>
      </c>
      <c r="C22" t="s">
        <v>42</v>
      </c>
      <c r="D22" t="s">
        <v>43</v>
      </c>
      <c r="E22" t="s">
        <v>1995</v>
      </c>
      <c r="F22">
        <v>5</v>
      </c>
      <c r="G22" t="s">
        <v>6194</v>
      </c>
      <c r="H22">
        <v>34.159999999999997</v>
      </c>
      <c r="I22">
        <v>170.78</v>
      </c>
      <c r="J22" t="s">
        <v>1940</v>
      </c>
      <c r="K22" t="s">
        <v>1941</v>
      </c>
      <c r="L22" t="s">
        <v>6189</v>
      </c>
      <c r="M22">
        <v>2.5</v>
      </c>
      <c r="N22">
        <v>2020</v>
      </c>
      <c r="O22">
        <v>0.49004999999999999</v>
      </c>
    </row>
    <row r="23" spans="1:15" x14ac:dyDescent="0.25">
      <c r="A23" t="s">
        <v>1853</v>
      </c>
      <c r="B23" s="15">
        <v>43582</v>
      </c>
      <c r="C23" t="s">
        <v>1814</v>
      </c>
      <c r="D23" t="s">
        <v>43</v>
      </c>
      <c r="E23" t="s">
        <v>5911</v>
      </c>
      <c r="F23">
        <v>5</v>
      </c>
      <c r="G23" t="s">
        <v>6194</v>
      </c>
      <c r="H23">
        <v>34.159999999999997</v>
      </c>
      <c r="I23">
        <v>170.78</v>
      </c>
      <c r="J23" t="s">
        <v>1940</v>
      </c>
      <c r="K23" t="s">
        <v>1941</v>
      </c>
      <c r="L23" t="s">
        <v>6189</v>
      </c>
      <c r="M23">
        <v>2.5</v>
      </c>
      <c r="N23">
        <v>2019</v>
      </c>
      <c r="O23">
        <v>0.49004999999999999</v>
      </c>
    </row>
    <row r="24" spans="1:15" x14ac:dyDescent="0.25">
      <c r="A24" t="s">
        <v>812</v>
      </c>
      <c r="B24" s="15">
        <v>43539</v>
      </c>
      <c r="C24" t="s">
        <v>813</v>
      </c>
      <c r="D24" t="s">
        <v>543</v>
      </c>
      <c r="E24" t="s">
        <v>3722</v>
      </c>
      <c r="F24">
        <v>6</v>
      </c>
      <c r="G24" t="s">
        <v>6194</v>
      </c>
      <c r="H24">
        <v>27.94</v>
      </c>
      <c r="I24">
        <v>167.67</v>
      </c>
      <c r="J24" t="s">
        <v>2115</v>
      </c>
      <c r="K24" t="s">
        <v>1950</v>
      </c>
      <c r="L24" t="s">
        <v>6191</v>
      </c>
      <c r="M24">
        <v>2.5</v>
      </c>
      <c r="N24">
        <v>2019</v>
      </c>
      <c r="O24">
        <v>0.49004999999999999</v>
      </c>
    </row>
    <row r="25" spans="1:15" x14ac:dyDescent="0.25">
      <c r="A25" t="s">
        <v>1648</v>
      </c>
      <c r="B25" s="15">
        <v>43889</v>
      </c>
      <c r="C25" t="s">
        <v>1649</v>
      </c>
      <c r="D25" t="s">
        <v>543</v>
      </c>
      <c r="E25" t="s">
        <v>5568</v>
      </c>
      <c r="F25">
        <v>6</v>
      </c>
      <c r="G25" t="s">
        <v>6194</v>
      </c>
      <c r="H25">
        <v>27.94</v>
      </c>
      <c r="I25">
        <v>167.67</v>
      </c>
      <c r="J25" t="s">
        <v>1940</v>
      </c>
      <c r="K25" t="s">
        <v>1950</v>
      </c>
      <c r="L25" t="s">
        <v>6191</v>
      </c>
      <c r="M25">
        <v>2.5</v>
      </c>
      <c r="N25">
        <v>2020</v>
      </c>
      <c r="O25">
        <v>0.49004999999999999</v>
      </c>
    </row>
    <row r="26" spans="1:15" x14ac:dyDescent="0.25">
      <c r="A26" t="s">
        <v>1895</v>
      </c>
      <c r="B26" s="15">
        <v>43982</v>
      </c>
      <c r="C26" t="s">
        <v>1896</v>
      </c>
      <c r="D26" t="s">
        <v>543</v>
      </c>
      <c r="E26" t="s">
        <v>6107</v>
      </c>
      <c r="F26">
        <v>6</v>
      </c>
      <c r="G26" t="s">
        <v>6194</v>
      </c>
      <c r="H26">
        <v>27.94</v>
      </c>
      <c r="I26">
        <v>167.67</v>
      </c>
      <c r="J26" t="s">
        <v>1940</v>
      </c>
      <c r="K26" t="s">
        <v>1941</v>
      </c>
      <c r="L26" t="s">
        <v>6191</v>
      </c>
      <c r="M26">
        <v>2.5</v>
      </c>
      <c r="N26">
        <v>2020</v>
      </c>
      <c r="O26">
        <v>0.49004999999999999</v>
      </c>
    </row>
    <row r="27" spans="1:15" x14ac:dyDescent="0.25">
      <c r="A27" t="s">
        <v>1695</v>
      </c>
      <c r="B27" s="15">
        <v>44460</v>
      </c>
      <c r="C27" t="s">
        <v>1696</v>
      </c>
      <c r="D27" t="s">
        <v>29</v>
      </c>
      <c r="E27" t="s">
        <v>5667</v>
      </c>
      <c r="F27">
        <v>1</v>
      </c>
      <c r="G27" t="s">
        <v>6194</v>
      </c>
      <c r="H27">
        <v>7.29</v>
      </c>
      <c r="I27">
        <v>7.29</v>
      </c>
      <c r="J27" t="s">
        <v>1948</v>
      </c>
      <c r="K27" t="s">
        <v>1941</v>
      </c>
      <c r="L27" t="s">
        <v>6191</v>
      </c>
      <c r="M27">
        <v>0.5</v>
      </c>
      <c r="N27">
        <v>2021</v>
      </c>
      <c r="O27">
        <v>0.49004999999999999</v>
      </c>
    </row>
    <row r="28" spans="1:15" x14ac:dyDescent="0.25">
      <c r="A28" t="s">
        <v>1754</v>
      </c>
      <c r="B28" s="15">
        <v>43640</v>
      </c>
      <c r="C28" t="s">
        <v>1755</v>
      </c>
      <c r="D28" t="s">
        <v>125</v>
      </c>
      <c r="E28" t="s">
        <v>5796</v>
      </c>
      <c r="F28">
        <v>5</v>
      </c>
      <c r="G28" t="s">
        <v>6194</v>
      </c>
      <c r="H28">
        <v>31.62</v>
      </c>
      <c r="I28">
        <v>158.12</v>
      </c>
      <c r="J28" t="s">
        <v>1940</v>
      </c>
      <c r="K28" t="s">
        <v>1950</v>
      </c>
      <c r="L28" t="s">
        <v>6190</v>
      </c>
      <c r="M28">
        <v>2.5</v>
      </c>
      <c r="N28">
        <v>2019</v>
      </c>
      <c r="O28">
        <v>0.49004999999999999</v>
      </c>
    </row>
    <row r="29" spans="1:15" x14ac:dyDescent="0.25">
      <c r="A29" t="s">
        <v>1741</v>
      </c>
      <c r="B29" s="15">
        <v>44521</v>
      </c>
      <c r="C29" t="s">
        <v>1742</v>
      </c>
      <c r="D29" t="s">
        <v>125</v>
      </c>
      <c r="E29" t="s">
        <v>5769</v>
      </c>
      <c r="F29">
        <v>5</v>
      </c>
      <c r="G29" t="s">
        <v>6194</v>
      </c>
      <c r="H29">
        <v>31.62</v>
      </c>
      <c r="I29">
        <v>158.12</v>
      </c>
      <c r="J29" t="s">
        <v>1940</v>
      </c>
      <c r="K29" t="s">
        <v>1950</v>
      </c>
      <c r="L29" t="s">
        <v>6190</v>
      </c>
      <c r="M29">
        <v>2.5</v>
      </c>
      <c r="N29">
        <v>2021</v>
      </c>
      <c r="O29">
        <v>0.49004999999999999</v>
      </c>
    </row>
    <row r="30" spans="1:15" x14ac:dyDescent="0.25">
      <c r="A30" t="s">
        <v>1876</v>
      </c>
      <c r="B30" s="15">
        <v>43729</v>
      </c>
      <c r="C30" t="s">
        <v>1877</v>
      </c>
      <c r="D30" t="s">
        <v>16</v>
      </c>
      <c r="E30" t="s">
        <v>6067</v>
      </c>
      <c r="F30">
        <v>1</v>
      </c>
      <c r="G30" t="s">
        <v>6194</v>
      </c>
      <c r="H30">
        <v>8.25</v>
      </c>
      <c r="I30">
        <v>8.25</v>
      </c>
      <c r="J30" t="s">
        <v>1940</v>
      </c>
      <c r="K30" t="s">
        <v>1950</v>
      </c>
      <c r="L30" t="s">
        <v>6190</v>
      </c>
      <c r="M30">
        <v>0.5</v>
      </c>
      <c r="N30">
        <v>2019</v>
      </c>
      <c r="O30">
        <v>0.49004999999999999</v>
      </c>
    </row>
    <row r="31" spans="1:15" x14ac:dyDescent="0.25">
      <c r="A31" t="s">
        <v>1262</v>
      </c>
      <c r="B31" s="15">
        <v>43880</v>
      </c>
      <c r="C31" t="s">
        <v>1263</v>
      </c>
      <c r="D31" t="s">
        <v>77</v>
      </c>
      <c r="E31" t="s">
        <v>4743</v>
      </c>
      <c r="F31">
        <v>2</v>
      </c>
      <c r="G31" t="s">
        <v>6194</v>
      </c>
      <c r="H31">
        <v>4.12</v>
      </c>
      <c r="I31">
        <v>8.25</v>
      </c>
      <c r="J31" t="s">
        <v>2115</v>
      </c>
      <c r="K31" t="s">
        <v>1941</v>
      </c>
      <c r="L31" t="s">
        <v>6190</v>
      </c>
      <c r="M31">
        <v>0.2</v>
      </c>
      <c r="N31">
        <v>2020</v>
      </c>
      <c r="O31">
        <v>0.49004999999999999</v>
      </c>
    </row>
    <row r="32" spans="1:15" x14ac:dyDescent="0.25">
      <c r="A32" t="s">
        <v>404</v>
      </c>
      <c r="B32" s="15">
        <v>44512</v>
      </c>
      <c r="C32" t="s">
        <v>405</v>
      </c>
      <c r="D32" t="s">
        <v>77</v>
      </c>
      <c r="E32" t="s">
        <v>2786</v>
      </c>
      <c r="F32">
        <v>2</v>
      </c>
      <c r="G32" t="s">
        <v>6194</v>
      </c>
      <c r="H32">
        <v>4.12</v>
      </c>
      <c r="I32">
        <v>8.25</v>
      </c>
      <c r="J32" t="s">
        <v>1940</v>
      </c>
      <c r="K32" t="s">
        <v>1950</v>
      </c>
      <c r="L32" t="s">
        <v>6190</v>
      </c>
      <c r="M32">
        <v>0.2</v>
      </c>
      <c r="N32">
        <v>2021</v>
      </c>
      <c r="O32">
        <v>0.49004999999999999</v>
      </c>
    </row>
    <row r="33" spans="1:15" x14ac:dyDescent="0.25">
      <c r="A33" t="s">
        <v>664</v>
      </c>
      <c r="B33" s="15">
        <v>43676</v>
      </c>
      <c r="C33" t="s">
        <v>665</v>
      </c>
      <c r="D33" t="s">
        <v>77</v>
      </c>
      <c r="E33" t="s">
        <v>3388</v>
      </c>
      <c r="F33">
        <v>2</v>
      </c>
      <c r="G33" t="s">
        <v>6194</v>
      </c>
      <c r="H33">
        <v>4.12</v>
      </c>
      <c r="I33">
        <v>8.25</v>
      </c>
      <c r="J33" t="s">
        <v>1940</v>
      </c>
      <c r="K33" t="s">
        <v>1941</v>
      </c>
      <c r="L33" t="s">
        <v>6190</v>
      </c>
      <c r="M33">
        <v>0.2</v>
      </c>
      <c r="N33">
        <v>2019</v>
      </c>
      <c r="O33">
        <v>0.49004999999999999</v>
      </c>
    </row>
    <row r="34" spans="1:15" x14ac:dyDescent="0.25">
      <c r="A34" t="s">
        <v>603</v>
      </c>
      <c r="B34" s="15">
        <v>44279</v>
      </c>
      <c r="C34" t="s">
        <v>604</v>
      </c>
      <c r="D34" t="s">
        <v>16</v>
      </c>
      <c r="E34" t="s">
        <v>3258</v>
      </c>
      <c r="F34">
        <v>1</v>
      </c>
      <c r="G34" t="s">
        <v>6194</v>
      </c>
      <c r="H34">
        <v>8.25</v>
      </c>
      <c r="I34">
        <v>8.25</v>
      </c>
      <c r="J34" t="s">
        <v>1948</v>
      </c>
      <c r="K34" t="s">
        <v>1941</v>
      </c>
      <c r="L34" t="s">
        <v>6190</v>
      </c>
      <c r="M34">
        <v>0.5</v>
      </c>
      <c r="N34">
        <v>2021</v>
      </c>
      <c r="O34">
        <v>0.49004999999999999</v>
      </c>
    </row>
    <row r="35" spans="1:15" x14ac:dyDescent="0.25">
      <c r="A35" t="s">
        <v>1338</v>
      </c>
      <c r="B35" s="15">
        <v>43827</v>
      </c>
      <c r="C35" t="s">
        <v>1339</v>
      </c>
      <c r="D35" t="s">
        <v>77</v>
      </c>
      <c r="E35" t="s">
        <v>4910</v>
      </c>
      <c r="F35">
        <v>2</v>
      </c>
      <c r="G35" t="s">
        <v>6194</v>
      </c>
      <c r="H35">
        <v>4.12</v>
      </c>
      <c r="I35">
        <v>8.25</v>
      </c>
      <c r="J35" t="s">
        <v>1940</v>
      </c>
      <c r="K35" t="s">
        <v>1941</v>
      </c>
      <c r="L35" t="s">
        <v>6190</v>
      </c>
      <c r="M35">
        <v>0.2</v>
      </c>
      <c r="N35">
        <v>2019</v>
      </c>
      <c r="O35">
        <v>0.49004999999999999</v>
      </c>
    </row>
    <row r="36" spans="1:15" x14ac:dyDescent="0.25">
      <c r="A36" t="s">
        <v>880</v>
      </c>
      <c r="B36" s="15">
        <v>44528</v>
      </c>
      <c r="C36" t="s">
        <v>881</v>
      </c>
      <c r="D36" t="s">
        <v>16</v>
      </c>
      <c r="E36" t="s">
        <v>3874</v>
      </c>
      <c r="F36">
        <v>1</v>
      </c>
      <c r="G36" t="s">
        <v>6194</v>
      </c>
      <c r="H36">
        <v>8.25</v>
      </c>
      <c r="I36">
        <v>8.25</v>
      </c>
      <c r="J36" t="s">
        <v>1940</v>
      </c>
      <c r="K36" t="s">
        <v>1950</v>
      </c>
      <c r="L36" t="s">
        <v>6190</v>
      </c>
      <c r="M36">
        <v>0.5</v>
      </c>
      <c r="N36">
        <v>2021</v>
      </c>
      <c r="O36">
        <v>0.49004999999999999</v>
      </c>
    </row>
    <row r="37" spans="1:15" x14ac:dyDescent="0.25">
      <c r="A37" t="s">
        <v>1643</v>
      </c>
      <c r="B37" s="15">
        <v>44502</v>
      </c>
      <c r="C37" t="s">
        <v>1613</v>
      </c>
      <c r="D37" t="s">
        <v>77</v>
      </c>
      <c r="E37" t="s">
        <v>5510</v>
      </c>
      <c r="F37">
        <v>2</v>
      </c>
      <c r="G37" t="s">
        <v>6194</v>
      </c>
      <c r="H37">
        <v>4.12</v>
      </c>
      <c r="I37">
        <v>8.25</v>
      </c>
      <c r="J37" t="s">
        <v>1940</v>
      </c>
      <c r="K37" t="s">
        <v>1941</v>
      </c>
      <c r="L37" t="s">
        <v>6190</v>
      </c>
      <c r="M37">
        <v>0.2</v>
      </c>
      <c r="N37">
        <v>2021</v>
      </c>
      <c r="O37">
        <v>0.49004999999999999</v>
      </c>
    </row>
    <row r="38" spans="1:15" x14ac:dyDescent="0.25">
      <c r="A38" t="s">
        <v>1644</v>
      </c>
      <c r="B38" s="15">
        <v>44387</v>
      </c>
      <c r="C38" t="s">
        <v>1645</v>
      </c>
      <c r="D38" t="s">
        <v>77</v>
      </c>
      <c r="E38" t="s">
        <v>5560</v>
      </c>
      <c r="F38">
        <v>2</v>
      </c>
      <c r="G38" t="s">
        <v>6194</v>
      </c>
      <c r="H38">
        <v>4.12</v>
      </c>
      <c r="I38">
        <v>8.25</v>
      </c>
      <c r="J38" t="s">
        <v>1940</v>
      </c>
      <c r="K38" t="s">
        <v>1941</v>
      </c>
      <c r="L38" t="s">
        <v>6190</v>
      </c>
      <c r="M38">
        <v>0.2</v>
      </c>
      <c r="N38">
        <v>2021</v>
      </c>
      <c r="O38">
        <v>0.49004999999999999</v>
      </c>
    </row>
    <row r="39" spans="1:15" x14ac:dyDescent="0.25">
      <c r="A39" t="s">
        <v>1630</v>
      </c>
      <c r="B39" s="15">
        <v>44270</v>
      </c>
      <c r="C39" t="s">
        <v>1631</v>
      </c>
      <c r="D39" t="s">
        <v>189</v>
      </c>
      <c r="E39" t="s">
        <v>5527</v>
      </c>
      <c r="F39">
        <v>1</v>
      </c>
      <c r="G39" t="s">
        <v>6194</v>
      </c>
      <c r="H39">
        <v>8.91</v>
      </c>
      <c r="I39">
        <v>8.91</v>
      </c>
      <c r="J39" t="s">
        <v>1940</v>
      </c>
      <c r="K39" t="s">
        <v>1941</v>
      </c>
      <c r="L39" t="s">
        <v>6189</v>
      </c>
      <c r="M39">
        <v>0.5</v>
      </c>
      <c r="N39">
        <v>2021</v>
      </c>
      <c r="O39">
        <v>0.49004999999999999</v>
      </c>
    </row>
    <row r="40" spans="1:15" x14ac:dyDescent="0.25">
      <c r="A40" t="s">
        <v>755</v>
      </c>
      <c r="B40" s="15">
        <v>43500</v>
      </c>
      <c r="C40" t="s">
        <v>756</v>
      </c>
      <c r="D40" t="s">
        <v>189</v>
      </c>
      <c r="E40" t="s">
        <v>3598</v>
      </c>
      <c r="F40">
        <v>1</v>
      </c>
      <c r="G40" t="s">
        <v>6194</v>
      </c>
      <c r="H40">
        <v>8.91</v>
      </c>
      <c r="I40">
        <v>8.91</v>
      </c>
      <c r="J40" t="s">
        <v>1940</v>
      </c>
      <c r="K40" t="s">
        <v>1941</v>
      </c>
      <c r="L40" t="s">
        <v>6189</v>
      </c>
      <c r="M40">
        <v>0.5</v>
      </c>
      <c r="N40">
        <v>2019</v>
      </c>
      <c r="O40">
        <v>0.49004999999999999</v>
      </c>
    </row>
    <row r="41" spans="1:15" x14ac:dyDescent="0.25">
      <c r="A41" t="s">
        <v>1436</v>
      </c>
      <c r="B41" s="15">
        <v>44312</v>
      </c>
      <c r="C41" t="s">
        <v>1437</v>
      </c>
      <c r="D41" t="s">
        <v>267</v>
      </c>
      <c r="E41" t="s">
        <v>5107</v>
      </c>
      <c r="F41">
        <v>2</v>
      </c>
      <c r="G41" t="s">
        <v>6194</v>
      </c>
      <c r="H41">
        <v>4.46</v>
      </c>
      <c r="I41">
        <v>8.91</v>
      </c>
      <c r="J41" t="s">
        <v>1940</v>
      </c>
      <c r="K41" t="s">
        <v>1950</v>
      </c>
      <c r="L41" t="s">
        <v>6189</v>
      </c>
      <c r="M41">
        <v>0.2</v>
      </c>
      <c r="N41">
        <v>2021</v>
      </c>
      <c r="O41">
        <v>0.49004999999999999</v>
      </c>
    </row>
    <row r="42" spans="1:15" x14ac:dyDescent="0.25">
      <c r="A42" t="s">
        <v>1591</v>
      </c>
      <c r="B42" s="15">
        <v>43573</v>
      </c>
      <c r="C42" t="s">
        <v>1592</v>
      </c>
      <c r="D42" t="s">
        <v>267</v>
      </c>
      <c r="E42" t="s">
        <v>5441</v>
      </c>
      <c r="F42">
        <v>2</v>
      </c>
      <c r="G42" t="s">
        <v>6194</v>
      </c>
      <c r="H42">
        <v>4.46</v>
      </c>
      <c r="I42">
        <v>8.91</v>
      </c>
      <c r="J42" t="s">
        <v>1940</v>
      </c>
      <c r="K42" t="s">
        <v>1950</v>
      </c>
      <c r="L42" t="s">
        <v>6189</v>
      </c>
      <c r="M42">
        <v>0.2</v>
      </c>
      <c r="N42">
        <v>2019</v>
      </c>
      <c r="O42">
        <v>0.49004999999999999</v>
      </c>
    </row>
    <row r="43" spans="1:15" x14ac:dyDescent="0.25">
      <c r="A43" t="s">
        <v>1805</v>
      </c>
      <c r="B43" s="15">
        <v>44165</v>
      </c>
      <c r="C43" t="s">
        <v>1806</v>
      </c>
      <c r="D43" t="s">
        <v>267</v>
      </c>
      <c r="E43" t="s">
        <v>5898</v>
      </c>
      <c r="F43">
        <v>2</v>
      </c>
      <c r="G43" t="s">
        <v>6194</v>
      </c>
      <c r="H43">
        <v>4.46</v>
      </c>
      <c r="I43">
        <v>8.91</v>
      </c>
      <c r="J43" t="s">
        <v>1940</v>
      </c>
      <c r="K43" t="s">
        <v>1941</v>
      </c>
      <c r="L43" t="s">
        <v>6189</v>
      </c>
      <c r="M43">
        <v>0.2</v>
      </c>
      <c r="N43">
        <v>2020</v>
      </c>
      <c r="O43">
        <v>0.49004999999999999</v>
      </c>
    </row>
    <row r="44" spans="1:15" x14ac:dyDescent="0.25">
      <c r="A44" t="s">
        <v>996</v>
      </c>
      <c r="B44" s="15">
        <v>44438</v>
      </c>
      <c r="C44" t="s">
        <v>997</v>
      </c>
      <c r="D44" t="s">
        <v>64</v>
      </c>
      <c r="E44" t="s">
        <v>4140</v>
      </c>
      <c r="F44">
        <v>3</v>
      </c>
      <c r="G44" t="s">
        <v>6194</v>
      </c>
      <c r="H44">
        <v>3.64</v>
      </c>
      <c r="I44">
        <v>10.94</v>
      </c>
      <c r="J44" t="s">
        <v>1940</v>
      </c>
      <c r="K44" t="s">
        <v>1950</v>
      </c>
      <c r="L44" t="s">
        <v>6191</v>
      </c>
      <c r="M44">
        <v>0.2</v>
      </c>
      <c r="N44">
        <v>2021</v>
      </c>
      <c r="O44">
        <v>0.49004999999999999</v>
      </c>
    </row>
    <row r="45" spans="1:15" x14ac:dyDescent="0.25">
      <c r="A45" t="s">
        <v>146</v>
      </c>
      <c r="B45" s="15">
        <v>43857</v>
      </c>
      <c r="C45" t="s">
        <v>147</v>
      </c>
      <c r="D45" t="s">
        <v>64</v>
      </c>
      <c r="E45" t="s">
        <v>2215</v>
      </c>
      <c r="F45">
        <v>3</v>
      </c>
      <c r="G45" t="s">
        <v>6194</v>
      </c>
      <c r="H45">
        <v>3.64</v>
      </c>
      <c r="I45">
        <v>10.94</v>
      </c>
      <c r="J45" t="s">
        <v>1940</v>
      </c>
      <c r="K45" t="s">
        <v>1941</v>
      </c>
      <c r="L45" t="s">
        <v>6191</v>
      </c>
      <c r="M45">
        <v>0.2</v>
      </c>
      <c r="N45">
        <v>2020</v>
      </c>
      <c r="O45">
        <v>0.49004999999999999</v>
      </c>
    </row>
    <row r="46" spans="1:15" x14ac:dyDescent="0.25">
      <c r="A46" t="s">
        <v>1710</v>
      </c>
      <c r="B46" s="15">
        <v>43630</v>
      </c>
      <c r="C46" t="s">
        <v>1711</v>
      </c>
      <c r="D46" t="s">
        <v>64</v>
      </c>
      <c r="E46" t="s">
        <v>5705</v>
      </c>
      <c r="F46">
        <v>3</v>
      </c>
      <c r="G46" t="s">
        <v>6194</v>
      </c>
      <c r="H46">
        <v>3.64</v>
      </c>
      <c r="I46">
        <v>10.94</v>
      </c>
      <c r="J46" t="s">
        <v>1940</v>
      </c>
      <c r="K46" t="s">
        <v>1950</v>
      </c>
      <c r="L46" t="s">
        <v>6191</v>
      </c>
      <c r="M46">
        <v>0.2</v>
      </c>
      <c r="N46">
        <v>2019</v>
      </c>
      <c r="O46">
        <v>0.49004999999999999</v>
      </c>
    </row>
    <row r="47" spans="1:15" x14ac:dyDescent="0.25">
      <c r="A47" t="s">
        <v>1230</v>
      </c>
      <c r="B47" s="15">
        <v>44224</v>
      </c>
      <c r="C47" t="s">
        <v>1231</v>
      </c>
      <c r="D47" t="s">
        <v>258</v>
      </c>
      <c r="E47" t="s">
        <v>4663</v>
      </c>
      <c r="F47">
        <v>1</v>
      </c>
      <c r="G47" t="s">
        <v>6194</v>
      </c>
      <c r="H47">
        <v>12.15</v>
      </c>
      <c r="I47">
        <v>12.15</v>
      </c>
      <c r="J47" t="s">
        <v>2115</v>
      </c>
      <c r="K47" t="s">
        <v>1950</v>
      </c>
      <c r="L47" t="s">
        <v>6191</v>
      </c>
      <c r="M47">
        <v>1</v>
      </c>
      <c r="N47">
        <v>2021</v>
      </c>
      <c r="O47">
        <v>0.49004999999999999</v>
      </c>
    </row>
    <row r="48" spans="1:15" x14ac:dyDescent="0.25">
      <c r="A48" t="s">
        <v>300</v>
      </c>
      <c r="B48" s="15">
        <v>43652</v>
      </c>
      <c r="C48" t="s">
        <v>301</v>
      </c>
      <c r="D48" t="s">
        <v>258</v>
      </c>
      <c r="E48" t="s">
        <v>2550</v>
      </c>
      <c r="F48">
        <v>1</v>
      </c>
      <c r="G48" t="s">
        <v>6194</v>
      </c>
      <c r="H48">
        <v>12.15</v>
      </c>
      <c r="I48">
        <v>12.15</v>
      </c>
      <c r="J48" t="s">
        <v>1940</v>
      </c>
      <c r="K48" t="s">
        <v>1941</v>
      </c>
      <c r="L48" t="s">
        <v>6191</v>
      </c>
      <c r="M48">
        <v>1</v>
      </c>
      <c r="N48">
        <v>2019</v>
      </c>
      <c r="O48">
        <v>0.49004999999999999</v>
      </c>
    </row>
    <row r="49" spans="1:15" x14ac:dyDescent="0.25">
      <c r="A49" t="s">
        <v>1807</v>
      </c>
      <c r="B49" s="15">
        <v>43546</v>
      </c>
      <c r="C49" t="s">
        <v>1808</v>
      </c>
      <c r="D49" t="s">
        <v>258</v>
      </c>
      <c r="E49" t="s">
        <v>5902</v>
      </c>
      <c r="F49">
        <v>1</v>
      </c>
      <c r="G49" t="s">
        <v>6194</v>
      </c>
      <c r="H49">
        <v>12.15</v>
      </c>
      <c r="I49">
        <v>12.15</v>
      </c>
      <c r="J49" t="s">
        <v>1940</v>
      </c>
      <c r="K49" t="s">
        <v>1941</v>
      </c>
      <c r="L49" t="s">
        <v>6191</v>
      </c>
      <c r="M49">
        <v>1</v>
      </c>
      <c r="N49">
        <v>2019</v>
      </c>
      <c r="O49">
        <v>0.49004999999999999</v>
      </c>
    </row>
    <row r="50" spans="1:15" x14ac:dyDescent="0.25">
      <c r="A50" t="s">
        <v>1929</v>
      </c>
      <c r="B50" s="15">
        <v>44119</v>
      </c>
      <c r="C50" t="s">
        <v>1930</v>
      </c>
      <c r="D50" t="s">
        <v>77</v>
      </c>
      <c r="E50" t="s">
        <v>6182</v>
      </c>
      <c r="F50">
        <v>3</v>
      </c>
      <c r="G50" t="s">
        <v>6194</v>
      </c>
      <c r="H50">
        <v>4.12</v>
      </c>
      <c r="I50">
        <v>12.38</v>
      </c>
      <c r="J50" t="s">
        <v>2115</v>
      </c>
      <c r="K50" t="s">
        <v>1941</v>
      </c>
      <c r="L50" t="s">
        <v>6190</v>
      </c>
      <c r="M50">
        <v>0.2</v>
      </c>
      <c r="N50">
        <v>2020</v>
      </c>
      <c r="O50">
        <v>0.49004999999999999</v>
      </c>
    </row>
    <row r="51" spans="1:15" x14ac:dyDescent="0.25">
      <c r="A51" t="s">
        <v>968</v>
      </c>
      <c r="B51" s="15">
        <v>44247</v>
      </c>
      <c r="C51" t="s">
        <v>969</v>
      </c>
      <c r="D51" t="s">
        <v>543</v>
      </c>
      <c r="E51" t="s">
        <v>4084</v>
      </c>
      <c r="F51">
        <v>5</v>
      </c>
      <c r="G51" t="s">
        <v>6194</v>
      </c>
      <c r="H51">
        <v>27.94</v>
      </c>
      <c r="I51">
        <v>139.72</v>
      </c>
      <c r="J51" t="s">
        <v>1940</v>
      </c>
      <c r="K51" t="s">
        <v>1941</v>
      </c>
      <c r="L51" t="s">
        <v>6191</v>
      </c>
      <c r="M51">
        <v>2.5</v>
      </c>
      <c r="N51">
        <v>2021</v>
      </c>
      <c r="O51">
        <v>0.49004999999999999</v>
      </c>
    </row>
    <row r="52" spans="1:15" x14ac:dyDescent="0.25">
      <c r="A52" t="s">
        <v>1033</v>
      </c>
      <c r="B52" s="15">
        <v>44194</v>
      </c>
      <c r="C52" t="s">
        <v>1034</v>
      </c>
      <c r="D52" t="s">
        <v>543</v>
      </c>
      <c r="E52" t="s">
        <v>4237</v>
      </c>
      <c r="F52">
        <v>5</v>
      </c>
      <c r="G52" t="s">
        <v>6194</v>
      </c>
      <c r="H52">
        <v>27.94</v>
      </c>
      <c r="I52">
        <v>139.72</v>
      </c>
      <c r="J52" t="s">
        <v>1940</v>
      </c>
      <c r="K52" t="s">
        <v>1950</v>
      </c>
      <c r="L52" t="s">
        <v>6191</v>
      </c>
      <c r="M52">
        <v>2.5</v>
      </c>
      <c r="N52">
        <v>2020</v>
      </c>
      <c r="O52">
        <v>0.49004999999999999</v>
      </c>
    </row>
    <row r="53" spans="1:15" x14ac:dyDescent="0.25">
      <c r="A53" t="s">
        <v>544</v>
      </c>
      <c r="B53" s="15">
        <v>44513</v>
      </c>
      <c r="C53" t="s">
        <v>545</v>
      </c>
      <c r="D53" t="s">
        <v>543</v>
      </c>
      <c r="E53" t="s">
        <v>3125</v>
      </c>
      <c r="F53">
        <v>5</v>
      </c>
      <c r="G53" t="s">
        <v>6194</v>
      </c>
      <c r="H53">
        <v>27.94</v>
      </c>
      <c r="I53">
        <v>139.72</v>
      </c>
      <c r="J53" t="s">
        <v>1940</v>
      </c>
      <c r="K53" t="s">
        <v>1950</v>
      </c>
      <c r="L53" t="s">
        <v>6191</v>
      </c>
      <c r="M53">
        <v>2.5</v>
      </c>
      <c r="N53">
        <v>2021</v>
      </c>
      <c r="O53">
        <v>0.49004999999999999</v>
      </c>
    </row>
    <row r="54" spans="1:15" x14ac:dyDescent="0.25">
      <c r="A54" t="s">
        <v>75</v>
      </c>
      <c r="B54" s="15">
        <v>44128</v>
      </c>
      <c r="C54" t="s">
        <v>76</v>
      </c>
      <c r="D54" t="s">
        <v>77</v>
      </c>
      <c r="E54" t="s">
        <v>2063</v>
      </c>
      <c r="F54">
        <v>3</v>
      </c>
      <c r="G54" t="s">
        <v>6194</v>
      </c>
      <c r="H54">
        <v>4.12</v>
      </c>
      <c r="I54">
        <v>12.38</v>
      </c>
      <c r="J54" t="s">
        <v>1940</v>
      </c>
      <c r="K54" t="s">
        <v>1941</v>
      </c>
      <c r="L54" t="s">
        <v>6190</v>
      </c>
      <c r="M54">
        <v>0.2</v>
      </c>
      <c r="N54">
        <v>2020</v>
      </c>
      <c r="O54">
        <v>0.49004999999999999</v>
      </c>
    </row>
    <row r="55" spans="1:15" x14ac:dyDescent="0.25">
      <c r="A55" t="s">
        <v>1385</v>
      </c>
      <c r="B55" s="15">
        <v>44353</v>
      </c>
      <c r="C55" t="s">
        <v>1386</v>
      </c>
      <c r="D55" t="s">
        <v>77</v>
      </c>
      <c r="E55" t="s">
        <v>5002</v>
      </c>
      <c r="F55">
        <v>3</v>
      </c>
      <c r="G55" t="s">
        <v>6194</v>
      </c>
      <c r="H55">
        <v>4.12</v>
      </c>
      <c r="I55">
        <v>12.38</v>
      </c>
      <c r="J55" t="s">
        <v>1940</v>
      </c>
      <c r="K55" t="s">
        <v>1950</v>
      </c>
      <c r="L55" t="s">
        <v>6190</v>
      </c>
      <c r="M55">
        <v>0.2</v>
      </c>
      <c r="N55">
        <v>2021</v>
      </c>
      <c r="O55">
        <v>0.49004999999999999</v>
      </c>
    </row>
    <row r="56" spans="1:15" x14ac:dyDescent="0.25">
      <c r="A56" t="s">
        <v>1089</v>
      </c>
      <c r="B56" s="15">
        <v>44384</v>
      </c>
      <c r="C56" t="s">
        <v>1090</v>
      </c>
      <c r="D56" t="s">
        <v>267</v>
      </c>
      <c r="E56" t="s">
        <v>4360</v>
      </c>
      <c r="F56">
        <v>3</v>
      </c>
      <c r="G56" t="s">
        <v>6194</v>
      </c>
      <c r="H56">
        <v>4.46</v>
      </c>
      <c r="I56">
        <v>13.36</v>
      </c>
      <c r="J56" t="s">
        <v>1940</v>
      </c>
      <c r="K56" t="s">
        <v>1941</v>
      </c>
      <c r="L56" t="s">
        <v>6189</v>
      </c>
      <c r="M56">
        <v>0.2</v>
      </c>
      <c r="N56">
        <v>2021</v>
      </c>
      <c r="O56">
        <v>0.49004999999999999</v>
      </c>
    </row>
    <row r="57" spans="1:15" x14ac:dyDescent="0.25">
      <c r="A57" t="s">
        <v>265</v>
      </c>
      <c r="B57" s="15">
        <v>44727</v>
      </c>
      <c r="C57" t="s">
        <v>266</v>
      </c>
      <c r="D57" t="s">
        <v>267</v>
      </c>
      <c r="E57" t="s">
        <v>2460</v>
      </c>
      <c r="F57">
        <v>3</v>
      </c>
      <c r="G57" t="s">
        <v>6194</v>
      </c>
      <c r="H57">
        <v>4.46</v>
      </c>
      <c r="I57">
        <v>13.36</v>
      </c>
      <c r="J57" t="s">
        <v>1940</v>
      </c>
      <c r="K57" t="s">
        <v>1941</v>
      </c>
      <c r="L57" t="s">
        <v>6189</v>
      </c>
      <c r="M57">
        <v>0.2</v>
      </c>
      <c r="N57">
        <v>2022</v>
      </c>
      <c r="O57">
        <v>0.49004999999999999</v>
      </c>
    </row>
    <row r="58" spans="1:15" x14ac:dyDescent="0.25">
      <c r="A58" t="s">
        <v>1145</v>
      </c>
      <c r="B58" s="15">
        <v>44720</v>
      </c>
      <c r="C58" t="s">
        <v>1146</v>
      </c>
      <c r="D58" t="s">
        <v>267</v>
      </c>
      <c r="E58" t="s">
        <v>4486</v>
      </c>
      <c r="F58">
        <v>3</v>
      </c>
      <c r="G58" t="s">
        <v>6194</v>
      </c>
      <c r="H58">
        <v>4.46</v>
      </c>
      <c r="I58">
        <v>13.36</v>
      </c>
      <c r="J58" t="s">
        <v>1948</v>
      </c>
      <c r="K58" t="s">
        <v>1950</v>
      </c>
      <c r="L58" t="s">
        <v>6189</v>
      </c>
      <c r="M58">
        <v>0.2</v>
      </c>
      <c r="N58">
        <v>2022</v>
      </c>
      <c r="O58">
        <v>0.49004999999999999</v>
      </c>
    </row>
    <row r="59" spans="1:15" x14ac:dyDescent="0.25">
      <c r="A59" t="s">
        <v>1726</v>
      </c>
      <c r="B59" s="15">
        <v>44002</v>
      </c>
      <c r="C59" t="s">
        <v>1727</v>
      </c>
      <c r="D59" t="s">
        <v>267</v>
      </c>
      <c r="E59" t="s">
        <v>5738</v>
      </c>
      <c r="F59">
        <v>3</v>
      </c>
      <c r="G59" t="s">
        <v>6194</v>
      </c>
      <c r="H59">
        <v>4.46</v>
      </c>
      <c r="I59">
        <v>13.36</v>
      </c>
      <c r="J59" t="s">
        <v>1940</v>
      </c>
      <c r="K59" t="s">
        <v>1950</v>
      </c>
      <c r="L59" t="s">
        <v>6189</v>
      </c>
      <c r="M59">
        <v>0.2</v>
      </c>
      <c r="N59">
        <v>2020</v>
      </c>
      <c r="O59">
        <v>0.49004999999999999</v>
      </c>
    </row>
    <row r="60" spans="1:15" x14ac:dyDescent="0.25">
      <c r="A60" t="s">
        <v>672</v>
      </c>
      <c r="B60" s="15">
        <v>43666</v>
      </c>
      <c r="C60" t="s">
        <v>673</v>
      </c>
      <c r="D60" t="s">
        <v>22</v>
      </c>
      <c r="E60" t="s">
        <v>3412</v>
      </c>
      <c r="F60">
        <v>1</v>
      </c>
      <c r="G60" t="s">
        <v>6194</v>
      </c>
      <c r="H60">
        <v>13.75</v>
      </c>
      <c r="I60">
        <v>13.75</v>
      </c>
      <c r="J60" t="s">
        <v>1940</v>
      </c>
      <c r="K60" t="s">
        <v>1950</v>
      </c>
      <c r="L60" t="s">
        <v>6190</v>
      </c>
      <c r="M60">
        <v>1</v>
      </c>
      <c r="N60">
        <v>2019</v>
      </c>
      <c r="O60">
        <v>0.49004999999999999</v>
      </c>
    </row>
    <row r="61" spans="1:15" x14ac:dyDescent="0.25">
      <c r="A61" t="s">
        <v>1401</v>
      </c>
      <c r="B61" s="15">
        <v>44358</v>
      </c>
      <c r="C61" t="s">
        <v>1402</v>
      </c>
      <c r="D61" t="s">
        <v>64</v>
      </c>
      <c r="E61" t="s">
        <v>5034</v>
      </c>
      <c r="F61">
        <v>4</v>
      </c>
      <c r="G61" t="s">
        <v>6194</v>
      </c>
      <c r="H61">
        <v>3.64</v>
      </c>
      <c r="I61">
        <v>14.58</v>
      </c>
      <c r="J61" t="s">
        <v>1948</v>
      </c>
      <c r="K61" t="s">
        <v>1941</v>
      </c>
      <c r="L61" t="s">
        <v>6191</v>
      </c>
      <c r="M61">
        <v>0.2</v>
      </c>
      <c r="N61">
        <v>2021</v>
      </c>
      <c r="O61">
        <v>0.49004999999999999</v>
      </c>
    </row>
    <row r="62" spans="1:15" x14ac:dyDescent="0.25">
      <c r="A62" t="s">
        <v>454</v>
      </c>
      <c r="B62" s="15">
        <v>43921</v>
      </c>
      <c r="C62" t="s">
        <v>455</v>
      </c>
      <c r="D62" t="s">
        <v>64</v>
      </c>
      <c r="E62" t="s">
        <v>2920</v>
      </c>
      <c r="F62">
        <v>4</v>
      </c>
      <c r="G62" t="s">
        <v>6194</v>
      </c>
      <c r="H62">
        <v>3.64</v>
      </c>
      <c r="I62">
        <v>14.58</v>
      </c>
      <c r="J62" t="s">
        <v>1940</v>
      </c>
      <c r="K62" t="s">
        <v>1941</v>
      </c>
      <c r="L62" t="s">
        <v>6191</v>
      </c>
      <c r="M62">
        <v>0.2</v>
      </c>
      <c r="N62">
        <v>2020</v>
      </c>
      <c r="O62">
        <v>0.49004999999999999</v>
      </c>
    </row>
    <row r="63" spans="1:15" x14ac:dyDescent="0.25">
      <c r="A63" t="s">
        <v>796</v>
      </c>
      <c r="B63" s="15">
        <v>44245</v>
      </c>
      <c r="C63" t="s">
        <v>797</v>
      </c>
      <c r="D63" t="s">
        <v>29</v>
      </c>
      <c r="E63" t="s">
        <v>3687</v>
      </c>
      <c r="F63">
        <v>2</v>
      </c>
      <c r="G63" t="s">
        <v>6194</v>
      </c>
      <c r="H63">
        <v>7.29</v>
      </c>
      <c r="I63">
        <v>14.58</v>
      </c>
      <c r="J63" t="s">
        <v>1940</v>
      </c>
      <c r="K63" t="s">
        <v>1941</v>
      </c>
      <c r="L63" t="s">
        <v>6191</v>
      </c>
      <c r="M63">
        <v>0.5</v>
      </c>
      <c r="N63">
        <v>2021</v>
      </c>
      <c r="O63">
        <v>0.49004999999999999</v>
      </c>
    </row>
    <row r="64" spans="1:15" x14ac:dyDescent="0.25">
      <c r="A64" t="s">
        <v>178</v>
      </c>
      <c r="B64" s="15">
        <v>43646</v>
      </c>
      <c r="C64" t="s">
        <v>179</v>
      </c>
      <c r="D64" t="s">
        <v>43</v>
      </c>
      <c r="E64" t="s">
        <v>2282</v>
      </c>
      <c r="F64">
        <v>4</v>
      </c>
      <c r="G64" t="s">
        <v>6194</v>
      </c>
      <c r="H64">
        <v>34.159999999999997</v>
      </c>
      <c r="I64">
        <v>136.62</v>
      </c>
      <c r="J64" t="s">
        <v>1940</v>
      </c>
      <c r="K64" t="s">
        <v>1950</v>
      </c>
      <c r="L64" t="s">
        <v>6189</v>
      </c>
      <c r="M64">
        <v>2.5</v>
      </c>
      <c r="N64">
        <v>2019</v>
      </c>
      <c r="O64">
        <v>0.49004999999999999</v>
      </c>
    </row>
    <row r="65" spans="1:15" x14ac:dyDescent="0.25">
      <c r="A65" t="s">
        <v>326</v>
      </c>
      <c r="B65" s="15">
        <v>44678</v>
      </c>
      <c r="C65" t="s">
        <v>327</v>
      </c>
      <c r="D65" t="s">
        <v>43</v>
      </c>
      <c r="E65" t="s">
        <v>2604</v>
      </c>
      <c r="F65">
        <v>4</v>
      </c>
      <c r="G65" t="s">
        <v>6194</v>
      </c>
      <c r="H65">
        <v>34.159999999999997</v>
      </c>
      <c r="I65">
        <v>136.62</v>
      </c>
      <c r="J65" t="s">
        <v>1948</v>
      </c>
      <c r="K65" t="s">
        <v>1941</v>
      </c>
      <c r="L65" t="s">
        <v>6189</v>
      </c>
      <c r="M65">
        <v>2.5</v>
      </c>
      <c r="N65">
        <v>2022</v>
      </c>
      <c r="O65">
        <v>0.49004999999999999</v>
      </c>
    </row>
    <row r="66" spans="1:15" x14ac:dyDescent="0.25">
      <c r="A66" t="s">
        <v>1606</v>
      </c>
      <c r="B66" s="15">
        <v>43585</v>
      </c>
      <c r="C66" t="s">
        <v>1607</v>
      </c>
      <c r="D66" t="s">
        <v>43</v>
      </c>
      <c r="E66" t="s">
        <v>5471</v>
      </c>
      <c r="F66">
        <v>4</v>
      </c>
      <c r="G66" t="s">
        <v>6194</v>
      </c>
      <c r="H66">
        <v>34.159999999999997</v>
      </c>
      <c r="I66">
        <v>136.62</v>
      </c>
      <c r="J66" t="s">
        <v>1940</v>
      </c>
      <c r="K66" t="s">
        <v>1950</v>
      </c>
      <c r="L66" t="s">
        <v>6189</v>
      </c>
      <c r="M66">
        <v>2.5</v>
      </c>
      <c r="N66">
        <v>2019</v>
      </c>
      <c r="O66">
        <v>0.49004999999999999</v>
      </c>
    </row>
    <row r="67" spans="1:15" x14ac:dyDescent="0.25">
      <c r="A67" t="s">
        <v>1467</v>
      </c>
      <c r="B67" s="15">
        <v>44074</v>
      </c>
      <c r="C67" t="s">
        <v>1468</v>
      </c>
      <c r="D67" t="s">
        <v>29</v>
      </c>
      <c r="E67" t="s">
        <v>5174</v>
      </c>
      <c r="F67">
        <v>2</v>
      </c>
      <c r="G67" t="s">
        <v>6194</v>
      </c>
      <c r="H67">
        <v>7.29</v>
      </c>
      <c r="I67">
        <v>14.58</v>
      </c>
      <c r="J67" t="s">
        <v>1940</v>
      </c>
      <c r="K67" t="s">
        <v>1950</v>
      </c>
      <c r="L67" t="s">
        <v>6191</v>
      </c>
      <c r="M67">
        <v>0.5</v>
      </c>
      <c r="N67">
        <v>2020</v>
      </c>
      <c r="O67">
        <v>0.49004999999999999</v>
      </c>
    </row>
    <row r="68" spans="1:15" x14ac:dyDescent="0.25">
      <c r="A68" t="s">
        <v>1461</v>
      </c>
      <c r="B68" s="15">
        <v>44557</v>
      </c>
      <c r="C68" t="s">
        <v>1462</v>
      </c>
      <c r="D68" t="s">
        <v>29</v>
      </c>
      <c r="E68" t="s">
        <v>5157</v>
      </c>
      <c r="F68">
        <v>2</v>
      </c>
      <c r="G68" t="s">
        <v>6194</v>
      </c>
      <c r="H68">
        <v>7.29</v>
      </c>
      <c r="I68">
        <v>14.58</v>
      </c>
      <c r="J68" t="s">
        <v>1948</v>
      </c>
      <c r="K68" t="s">
        <v>1950</v>
      </c>
      <c r="L68" t="s">
        <v>6191</v>
      </c>
      <c r="M68">
        <v>0.5</v>
      </c>
      <c r="N68">
        <v>2021</v>
      </c>
      <c r="O68">
        <v>0.49004999999999999</v>
      </c>
    </row>
    <row r="69" spans="1:15" x14ac:dyDescent="0.25">
      <c r="A69" t="s">
        <v>304</v>
      </c>
      <c r="B69" s="15">
        <v>44196</v>
      </c>
      <c r="C69" t="s">
        <v>305</v>
      </c>
      <c r="D69" t="s">
        <v>29</v>
      </c>
      <c r="E69" t="s">
        <v>2558</v>
      </c>
      <c r="F69">
        <v>2</v>
      </c>
      <c r="G69" t="s">
        <v>6194</v>
      </c>
      <c r="H69">
        <v>7.29</v>
      </c>
      <c r="I69">
        <v>14.58</v>
      </c>
      <c r="J69" t="s">
        <v>1940</v>
      </c>
      <c r="K69" t="s">
        <v>1941</v>
      </c>
      <c r="L69" t="s">
        <v>6191</v>
      </c>
      <c r="M69">
        <v>0.5</v>
      </c>
      <c r="N69">
        <v>2020</v>
      </c>
      <c r="O69">
        <v>0.49004999999999999</v>
      </c>
    </row>
    <row r="70" spans="1:15" x14ac:dyDescent="0.25">
      <c r="A70" t="s">
        <v>62</v>
      </c>
      <c r="B70" s="15">
        <v>44169</v>
      </c>
      <c r="C70" t="s">
        <v>63</v>
      </c>
      <c r="D70" t="s">
        <v>64</v>
      </c>
      <c r="E70" t="s">
        <v>2032</v>
      </c>
      <c r="F70">
        <v>4</v>
      </c>
      <c r="G70" t="s">
        <v>6194</v>
      </c>
      <c r="H70">
        <v>3.64</v>
      </c>
      <c r="I70">
        <v>14.58</v>
      </c>
      <c r="J70" t="s">
        <v>1940</v>
      </c>
      <c r="K70" t="s">
        <v>1941</v>
      </c>
      <c r="L70" t="s">
        <v>6191</v>
      </c>
      <c r="M70">
        <v>0.2</v>
      </c>
      <c r="N70">
        <v>2020</v>
      </c>
      <c r="O70">
        <v>0.49004999999999999</v>
      </c>
    </row>
    <row r="71" spans="1:15" x14ac:dyDescent="0.25">
      <c r="A71" t="s">
        <v>1176</v>
      </c>
      <c r="B71" s="15">
        <v>44527</v>
      </c>
      <c r="C71" t="s">
        <v>1177</v>
      </c>
      <c r="D71" t="s">
        <v>150</v>
      </c>
      <c r="E71" t="s">
        <v>4553</v>
      </c>
      <c r="F71">
        <v>1</v>
      </c>
      <c r="G71" t="s">
        <v>6194</v>
      </c>
      <c r="H71">
        <v>14.85</v>
      </c>
      <c r="I71">
        <v>14.85</v>
      </c>
      <c r="J71" t="s">
        <v>2115</v>
      </c>
      <c r="K71" t="s">
        <v>1950</v>
      </c>
      <c r="L71" t="s">
        <v>6189</v>
      </c>
      <c r="M71">
        <v>1</v>
      </c>
      <c r="N71">
        <v>2021</v>
      </c>
      <c r="O71">
        <v>0.49004999999999999</v>
      </c>
    </row>
    <row r="72" spans="1:15" x14ac:dyDescent="0.25">
      <c r="A72" t="s">
        <v>1046</v>
      </c>
      <c r="B72" s="15">
        <v>44717</v>
      </c>
      <c r="C72" t="s">
        <v>1047</v>
      </c>
      <c r="D72" t="s">
        <v>125</v>
      </c>
      <c r="E72" t="s">
        <v>4272</v>
      </c>
      <c r="F72">
        <v>4</v>
      </c>
      <c r="G72" t="s">
        <v>6194</v>
      </c>
      <c r="H72">
        <v>31.62</v>
      </c>
      <c r="I72">
        <v>126.5</v>
      </c>
      <c r="J72" t="s">
        <v>1940</v>
      </c>
      <c r="K72" t="s">
        <v>1941</v>
      </c>
      <c r="L72" t="s">
        <v>6190</v>
      </c>
      <c r="M72">
        <v>2.5</v>
      </c>
      <c r="N72">
        <v>2022</v>
      </c>
      <c r="O72">
        <v>0.49004999999999999</v>
      </c>
    </row>
    <row r="73" spans="1:15" x14ac:dyDescent="0.25">
      <c r="A73" t="s">
        <v>1571</v>
      </c>
      <c r="B73" s="15">
        <v>43955</v>
      </c>
      <c r="C73" t="s">
        <v>1572</v>
      </c>
      <c r="D73" t="s">
        <v>125</v>
      </c>
      <c r="E73" t="s">
        <v>5396</v>
      </c>
      <c r="F73">
        <v>4</v>
      </c>
      <c r="G73" t="s">
        <v>6194</v>
      </c>
      <c r="H73">
        <v>31.62</v>
      </c>
      <c r="I73">
        <v>126.5</v>
      </c>
      <c r="J73" t="s">
        <v>1940</v>
      </c>
      <c r="K73" t="s">
        <v>1950</v>
      </c>
      <c r="L73" t="s">
        <v>6190</v>
      </c>
      <c r="M73">
        <v>2.5</v>
      </c>
      <c r="N73">
        <v>2020</v>
      </c>
      <c r="O73">
        <v>0.49004999999999999</v>
      </c>
    </row>
    <row r="74" spans="1:15" x14ac:dyDescent="0.25">
      <c r="A74" t="s">
        <v>965</v>
      </c>
      <c r="B74" s="15">
        <v>43624</v>
      </c>
      <c r="C74" t="s">
        <v>948</v>
      </c>
      <c r="D74" t="s">
        <v>125</v>
      </c>
      <c r="E74" t="s">
        <v>4064</v>
      </c>
      <c r="F74">
        <v>4</v>
      </c>
      <c r="G74" t="s">
        <v>6194</v>
      </c>
      <c r="H74">
        <v>31.62</v>
      </c>
      <c r="I74">
        <v>126.5</v>
      </c>
      <c r="J74" t="s">
        <v>1940</v>
      </c>
      <c r="K74" t="s">
        <v>1941</v>
      </c>
      <c r="L74" t="s">
        <v>6190</v>
      </c>
      <c r="M74">
        <v>2.5</v>
      </c>
      <c r="N74">
        <v>2019</v>
      </c>
      <c r="O74">
        <v>0.49004999999999999</v>
      </c>
    </row>
    <row r="75" spans="1:15" x14ac:dyDescent="0.25">
      <c r="A75" t="s">
        <v>1216</v>
      </c>
      <c r="B75" s="15">
        <v>44271</v>
      </c>
      <c r="C75" t="s">
        <v>1217</v>
      </c>
      <c r="D75" t="s">
        <v>125</v>
      </c>
      <c r="E75" t="s">
        <v>4632</v>
      </c>
      <c r="F75">
        <v>4</v>
      </c>
      <c r="G75" t="s">
        <v>6194</v>
      </c>
      <c r="H75">
        <v>31.62</v>
      </c>
      <c r="I75">
        <v>126.5</v>
      </c>
      <c r="J75" t="s">
        <v>2115</v>
      </c>
      <c r="K75" t="s">
        <v>1950</v>
      </c>
      <c r="L75" t="s">
        <v>6190</v>
      </c>
      <c r="M75">
        <v>2.5</v>
      </c>
      <c r="N75">
        <v>2021</v>
      </c>
      <c r="O75">
        <v>0.49004999999999999</v>
      </c>
    </row>
    <row r="76" spans="1:15" x14ac:dyDescent="0.25">
      <c r="A76" t="s">
        <v>647</v>
      </c>
      <c r="B76" s="15">
        <v>44586</v>
      </c>
      <c r="C76" t="s">
        <v>648</v>
      </c>
      <c r="D76" t="s">
        <v>150</v>
      </c>
      <c r="E76" t="s">
        <v>3348</v>
      </c>
      <c r="F76">
        <v>1</v>
      </c>
      <c r="G76" t="s">
        <v>6194</v>
      </c>
      <c r="H76">
        <v>14.85</v>
      </c>
      <c r="I76">
        <v>14.85</v>
      </c>
      <c r="J76" t="s">
        <v>1948</v>
      </c>
      <c r="K76" t="s">
        <v>1950</v>
      </c>
      <c r="L76" t="s">
        <v>6189</v>
      </c>
      <c r="M76">
        <v>1</v>
      </c>
      <c r="N76">
        <v>2022</v>
      </c>
      <c r="O76">
        <v>0.49004999999999999</v>
      </c>
    </row>
    <row r="77" spans="1:15" x14ac:dyDescent="0.25">
      <c r="A77" t="s">
        <v>1853</v>
      </c>
      <c r="B77" s="15">
        <v>43582</v>
      </c>
      <c r="C77" t="s">
        <v>1814</v>
      </c>
      <c r="D77" t="s">
        <v>150</v>
      </c>
      <c r="E77" t="s">
        <v>5911</v>
      </c>
      <c r="F77">
        <v>1</v>
      </c>
      <c r="G77" t="s">
        <v>6194</v>
      </c>
      <c r="H77">
        <v>14.85</v>
      </c>
      <c r="I77">
        <v>14.85</v>
      </c>
      <c r="J77" t="s">
        <v>1940</v>
      </c>
      <c r="K77" t="s">
        <v>1941</v>
      </c>
      <c r="L77" t="s">
        <v>6189</v>
      </c>
      <c r="M77">
        <v>1</v>
      </c>
      <c r="N77">
        <v>2019</v>
      </c>
      <c r="O77">
        <v>0.49004999999999999</v>
      </c>
    </row>
    <row r="78" spans="1:15" x14ac:dyDescent="0.25">
      <c r="A78" t="s">
        <v>1348</v>
      </c>
      <c r="B78" s="15">
        <v>43471</v>
      </c>
      <c r="C78" t="s">
        <v>1349</v>
      </c>
      <c r="D78" t="s">
        <v>16</v>
      </c>
      <c r="E78" t="s">
        <v>4929</v>
      </c>
      <c r="F78">
        <v>2</v>
      </c>
      <c r="G78" t="s">
        <v>6194</v>
      </c>
      <c r="H78">
        <v>8.25</v>
      </c>
      <c r="I78">
        <v>16.5</v>
      </c>
      <c r="J78" t="s">
        <v>1940</v>
      </c>
      <c r="K78" t="s">
        <v>1950</v>
      </c>
      <c r="L78" t="s">
        <v>6190</v>
      </c>
      <c r="M78">
        <v>0.5</v>
      </c>
      <c r="N78">
        <v>2019</v>
      </c>
      <c r="O78">
        <v>0.49004999999999999</v>
      </c>
    </row>
    <row r="79" spans="1:15" x14ac:dyDescent="0.25">
      <c r="A79" t="s">
        <v>118</v>
      </c>
      <c r="B79" s="15">
        <v>43932</v>
      </c>
      <c r="C79" t="s">
        <v>119</v>
      </c>
      <c r="D79" t="s">
        <v>16</v>
      </c>
      <c r="E79" t="s">
        <v>2158</v>
      </c>
      <c r="F79">
        <v>2</v>
      </c>
      <c r="G79" t="s">
        <v>6194</v>
      </c>
      <c r="H79">
        <v>8.25</v>
      </c>
      <c r="I79">
        <v>16.5</v>
      </c>
      <c r="J79" t="s">
        <v>1940</v>
      </c>
      <c r="K79" t="s">
        <v>1941</v>
      </c>
      <c r="L79" t="s">
        <v>6190</v>
      </c>
      <c r="M79">
        <v>0.5</v>
      </c>
      <c r="N79">
        <v>2020</v>
      </c>
      <c r="O79">
        <v>0.49004999999999999</v>
      </c>
    </row>
    <row r="80" spans="1:15" x14ac:dyDescent="0.25">
      <c r="A80" t="s">
        <v>1157</v>
      </c>
      <c r="B80" s="15">
        <v>44505</v>
      </c>
      <c r="C80" t="s">
        <v>1158</v>
      </c>
      <c r="D80" t="s">
        <v>16</v>
      </c>
      <c r="E80" t="s">
        <v>4546</v>
      </c>
      <c r="F80">
        <v>2</v>
      </c>
      <c r="G80" t="s">
        <v>6194</v>
      </c>
      <c r="H80">
        <v>8.25</v>
      </c>
      <c r="I80">
        <v>16.5</v>
      </c>
      <c r="J80" t="s">
        <v>2115</v>
      </c>
      <c r="K80" t="s">
        <v>1941</v>
      </c>
      <c r="L80" t="s">
        <v>6190</v>
      </c>
      <c r="M80">
        <v>0.5</v>
      </c>
      <c r="N80">
        <v>2021</v>
      </c>
      <c r="O80">
        <v>0.49004999999999999</v>
      </c>
    </row>
    <row r="81" spans="1:15" x14ac:dyDescent="0.25">
      <c r="A81" t="s">
        <v>1397</v>
      </c>
      <c r="B81" s="15">
        <v>43646</v>
      </c>
      <c r="C81" t="s">
        <v>1398</v>
      </c>
      <c r="D81" t="s">
        <v>16</v>
      </c>
      <c r="E81" t="s">
        <v>5028</v>
      </c>
      <c r="F81">
        <v>2</v>
      </c>
      <c r="G81" t="s">
        <v>6194</v>
      </c>
      <c r="H81">
        <v>8.25</v>
      </c>
      <c r="I81">
        <v>16.5</v>
      </c>
      <c r="J81" t="s">
        <v>2115</v>
      </c>
      <c r="K81" t="s">
        <v>1950</v>
      </c>
      <c r="L81" t="s">
        <v>6190</v>
      </c>
      <c r="M81">
        <v>0.5</v>
      </c>
      <c r="N81">
        <v>2019</v>
      </c>
      <c r="O81">
        <v>0.49004999999999999</v>
      </c>
    </row>
    <row r="82" spans="1:15" x14ac:dyDescent="0.25">
      <c r="A82" t="s">
        <v>609</v>
      </c>
      <c r="B82" s="15">
        <v>44181</v>
      </c>
      <c r="C82" t="s">
        <v>610</v>
      </c>
      <c r="D82" t="s">
        <v>16</v>
      </c>
      <c r="E82" t="s">
        <v>3270</v>
      </c>
      <c r="F82">
        <v>2</v>
      </c>
      <c r="G82" t="s">
        <v>6194</v>
      </c>
      <c r="H82">
        <v>8.25</v>
      </c>
      <c r="I82">
        <v>16.5</v>
      </c>
      <c r="J82" t="s">
        <v>1948</v>
      </c>
      <c r="K82" t="s">
        <v>1950</v>
      </c>
      <c r="L82" t="s">
        <v>6190</v>
      </c>
      <c r="M82">
        <v>0.5</v>
      </c>
      <c r="N82">
        <v>2020</v>
      </c>
      <c r="O82">
        <v>0.49004999999999999</v>
      </c>
    </row>
    <row r="83" spans="1:15" x14ac:dyDescent="0.25">
      <c r="A83" t="s">
        <v>1006</v>
      </c>
      <c r="B83" s="15">
        <v>43467</v>
      </c>
      <c r="C83" t="s">
        <v>1007</v>
      </c>
      <c r="D83" t="s">
        <v>77</v>
      </c>
      <c r="E83" t="s">
        <v>4160</v>
      </c>
      <c r="F83">
        <v>4</v>
      </c>
      <c r="G83" t="s">
        <v>6194</v>
      </c>
      <c r="H83">
        <v>4.12</v>
      </c>
      <c r="I83">
        <v>16.5</v>
      </c>
      <c r="J83" t="s">
        <v>2115</v>
      </c>
      <c r="K83" t="s">
        <v>1950</v>
      </c>
      <c r="L83" t="s">
        <v>6190</v>
      </c>
      <c r="M83">
        <v>0.2</v>
      </c>
      <c r="N83">
        <v>2019</v>
      </c>
      <c r="O83">
        <v>0.49004999999999999</v>
      </c>
    </row>
    <row r="84" spans="1:15" x14ac:dyDescent="0.25">
      <c r="A84" t="s">
        <v>1058</v>
      </c>
      <c r="B84" s="15">
        <v>44330</v>
      </c>
      <c r="C84" t="s">
        <v>1059</v>
      </c>
      <c r="D84" t="s">
        <v>16</v>
      </c>
      <c r="E84" t="s">
        <v>4297</v>
      </c>
      <c r="F84">
        <v>2</v>
      </c>
      <c r="G84" t="s">
        <v>6194</v>
      </c>
      <c r="H84">
        <v>8.25</v>
      </c>
      <c r="I84">
        <v>16.5</v>
      </c>
      <c r="J84" t="s">
        <v>1940</v>
      </c>
      <c r="K84" t="s">
        <v>1941</v>
      </c>
      <c r="L84" t="s">
        <v>6190</v>
      </c>
      <c r="M84">
        <v>0.5</v>
      </c>
      <c r="N84">
        <v>2021</v>
      </c>
      <c r="O84">
        <v>0.49004999999999999</v>
      </c>
    </row>
    <row r="85" spans="1:15" x14ac:dyDescent="0.25">
      <c r="A85" t="s">
        <v>1391</v>
      </c>
      <c r="B85" s="15">
        <v>43485</v>
      </c>
      <c r="C85" t="s">
        <v>1392</v>
      </c>
      <c r="D85" t="s">
        <v>189</v>
      </c>
      <c r="E85" t="s">
        <v>5015</v>
      </c>
      <c r="F85">
        <v>2</v>
      </c>
      <c r="G85" t="s">
        <v>6194</v>
      </c>
      <c r="H85">
        <v>8.91</v>
      </c>
      <c r="I85">
        <v>17.82</v>
      </c>
      <c r="J85" t="s">
        <v>1940</v>
      </c>
      <c r="K85" t="s">
        <v>1941</v>
      </c>
      <c r="L85" t="s">
        <v>6189</v>
      </c>
      <c r="M85">
        <v>0.5</v>
      </c>
      <c r="N85">
        <v>2019</v>
      </c>
      <c r="O85">
        <v>0.49004999999999999</v>
      </c>
    </row>
    <row r="86" spans="1:15" x14ac:dyDescent="0.25">
      <c r="A86" t="s">
        <v>1091</v>
      </c>
      <c r="B86" s="15">
        <v>44232</v>
      </c>
      <c r="C86" t="s">
        <v>1088</v>
      </c>
      <c r="D86" t="s">
        <v>267</v>
      </c>
      <c r="E86" t="s">
        <v>4364</v>
      </c>
      <c r="F86">
        <v>4</v>
      </c>
      <c r="G86" t="s">
        <v>6194</v>
      </c>
      <c r="H86">
        <v>4.46</v>
      </c>
      <c r="I86">
        <v>17.82</v>
      </c>
      <c r="J86" t="s">
        <v>1940</v>
      </c>
      <c r="K86" t="s">
        <v>1941</v>
      </c>
      <c r="L86" t="s">
        <v>6189</v>
      </c>
      <c r="M86">
        <v>0.2</v>
      </c>
      <c r="N86">
        <v>2021</v>
      </c>
      <c r="O86">
        <v>0.49004999999999999</v>
      </c>
    </row>
    <row r="87" spans="1:15" x14ac:dyDescent="0.25">
      <c r="A87" t="s">
        <v>1383</v>
      </c>
      <c r="B87" s="15">
        <v>44114</v>
      </c>
      <c r="C87" t="s">
        <v>1384</v>
      </c>
      <c r="D87" t="s">
        <v>189</v>
      </c>
      <c r="E87" t="s">
        <v>4998</v>
      </c>
      <c r="F87">
        <v>2</v>
      </c>
      <c r="G87" t="s">
        <v>6194</v>
      </c>
      <c r="H87">
        <v>8.91</v>
      </c>
      <c r="I87">
        <v>17.82</v>
      </c>
      <c r="J87" t="s">
        <v>1940</v>
      </c>
      <c r="K87" t="s">
        <v>1950</v>
      </c>
      <c r="L87" t="s">
        <v>6189</v>
      </c>
      <c r="M87">
        <v>0.5</v>
      </c>
      <c r="N87">
        <v>2020</v>
      </c>
      <c r="O87">
        <v>0.49004999999999999</v>
      </c>
    </row>
    <row r="88" spans="1:15" x14ac:dyDescent="0.25">
      <c r="A88" t="s">
        <v>704</v>
      </c>
      <c r="B88" s="15">
        <v>43751</v>
      </c>
      <c r="C88" t="s">
        <v>705</v>
      </c>
      <c r="D88" t="s">
        <v>189</v>
      </c>
      <c r="E88" t="s">
        <v>3478</v>
      </c>
      <c r="F88">
        <v>2</v>
      </c>
      <c r="G88" t="s">
        <v>6194</v>
      </c>
      <c r="H88">
        <v>8.91</v>
      </c>
      <c r="I88">
        <v>17.82</v>
      </c>
      <c r="J88" t="s">
        <v>1940</v>
      </c>
      <c r="K88" t="s">
        <v>1950</v>
      </c>
      <c r="L88" t="s">
        <v>6189</v>
      </c>
      <c r="M88">
        <v>0.5</v>
      </c>
      <c r="N88">
        <v>2019</v>
      </c>
      <c r="O88">
        <v>0.49004999999999999</v>
      </c>
    </row>
    <row r="89" spans="1:15" x14ac:dyDescent="0.25">
      <c r="A89" t="s">
        <v>187</v>
      </c>
      <c r="B89" s="15">
        <v>44396</v>
      </c>
      <c r="C89" t="s">
        <v>188</v>
      </c>
      <c r="D89" t="s">
        <v>189</v>
      </c>
      <c r="E89" t="s">
        <v>2300</v>
      </c>
      <c r="F89">
        <v>2</v>
      </c>
      <c r="G89" t="s">
        <v>6194</v>
      </c>
      <c r="H89">
        <v>8.91</v>
      </c>
      <c r="I89">
        <v>17.82</v>
      </c>
      <c r="J89" t="s">
        <v>1940</v>
      </c>
      <c r="K89" t="s">
        <v>1941</v>
      </c>
      <c r="L89" t="s">
        <v>6189</v>
      </c>
      <c r="M89">
        <v>0.5</v>
      </c>
      <c r="N89">
        <v>2021</v>
      </c>
      <c r="O89">
        <v>0.49004999999999999</v>
      </c>
    </row>
    <row r="90" spans="1:15" x14ac:dyDescent="0.25">
      <c r="A90" t="s">
        <v>1096</v>
      </c>
      <c r="B90" s="15">
        <v>43761</v>
      </c>
      <c r="C90" t="s">
        <v>1097</v>
      </c>
      <c r="D90" t="s">
        <v>267</v>
      </c>
      <c r="E90" t="s">
        <v>4376</v>
      </c>
      <c r="F90">
        <v>4</v>
      </c>
      <c r="G90" t="s">
        <v>6194</v>
      </c>
      <c r="H90">
        <v>4.46</v>
      </c>
      <c r="I90">
        <v>17.82</v>
      </c>
      <c r="J90" t="s">
        <v>2115</v>
      </c>
      <c r="K90" t="s">
        <v>1941</v>
      </c>
      <c r="L90" t="s">
        <v>6189</v>
      </c>
      <c r="M90">
        <v>0.2</v>
      </c>
      <c r="N90">
        <v>2019</v>
      </c>
      <c r="O90">
        <v>0.49004999999999999</v>
      </c>
    </row>
    <row r="91" spans="1:15" x14ac:dyDescent="0.25">
      <c r="A91" t="s">
        <v>1516</v>
      </c>
      <c r="B91" s="15">
        <v>44396</v>
      </c>
      <c r="C91" t="s">
        <v>1517</v>
      </c>
      <c r="D91" t="s">
        <v>189</v>
      </c>
      <c r="E91" t="s">
        <v>5281</v>
      </c>
      <c r="F91">
        <v>2</v>
      </c>
      <c r="G91" t="s">
        <v>6194</v>
      </c>
      <c r="H91">
        <v>8.91</v>
      </c>
      <c r="I91">
        <v>17.82</v>
      </c>
      <c r="J91" t="s">
        <v>1940</v>
      </c>
      <c r="K91" t="s">
        <v>1941</v>
      </c>
      <c r="L91" t="s">
        <v>6189</v>
      </c>
      <c r="M91">
        <v>0.5</v>
      </c>
      <c r="N91">
        <v>2021</v>
      </c>
      <c r="O91">
        <v>0.49004999999999999</v>
      </c>
    </row>
    <row r="92" spans="1:15" x14ac:dyDescent="0.25">
      <c r="A92" t="s">
        <v>336</v>
      </c>
      <c r="B92" s="15">
        <v>44551</v>
      </c>
      <c r="C92" t="s">
        <v>337</v>
      </c>
      <c r="D92" t="s">
        <v>64</v>
      </c>
      <c r="E92" t="s">
        <v>2630</v>
      </c>
      <c r="F92">
        <v>5</v>
      </c>
      <c r="G92" t="s">
        <v>6194</v>
      </c>
      <c r="H92">
        <v>3.64</v>
      </c>
      <c r="I92">
        <v>18.22</v>
      </c>
      <c r="J92" t="s">
        <v>1940</v>
      </c>
      <c r="K92" t="s">
        <v>1941</v>
      </c>
      <c r="L92" t="s">
        <v>6191</v>
      </c>
      <c r="M92">
        <v>0.2</v>
      </c>
      <c r="N92">
        <v>2021</v>
      </c>
      <c r="O92">
        <v>0.49004999999999999</v>
      </c>
    </row>
    <row r="93" spans="1:15" x14ac:dyDescent="0.25">
      <c r="A93" t="s">
        <v>1915</v>
      </c>
      <c r="B93" s="15">
        <v>44718</v>
      </c>
      <c r="C93" t="s">
        <v>1916</v>
      </c>
      <c r="D93" t="s">
        <v>64</v>
      </c>
      <c r="E93" t="s">
        <v>6171</v>
      </c>
      <c r="F93">
        <v>5</v>
      </c>
      <c r="G93" t="s">
        <v>6194</v>
      </c>
      <c r="H93">
        <v>3.64</v>
      </c>
      <c r="I93">
        <v>18.22</v>
      </c>
      <c r="J93" t="s">
        <v>1940</v>
      </c>
      <c r="K93" t="s">
        <v>1950</v>
      </c>
      <c r="L93" t="s">
        <v>6191</v>
      </c>
      <c r="M93">
        <v>0.2</v>
      </c>
      <c r="N93">
        <v>2022</v>
      </c>
      <c r="O93">
        <v>0.49004999999999999</v>
      </c>
    </row>
    <row r="94" spans="1:15" x14ac:dyDescent="0.25">
      <c r="A94" t="s">
        <v>670</v>
      </c>
      <c r="B94" s="15">
        <v>44373</v>
      </c>
      <c r="C94" t="s">
        <v>671</v>
      </c>
      <c r="D94" t="s">
        <v>64</v>
      </c>
      <c r="E94" t="s">
        <v>3407</v>
      </c>
      <c r="F94">
        <v>5</v>
      </c>
      <c r="G94" t="s">
        <v>6194</v>
      </c>
      <c r="H94">
        <v>3.64</v>
      </c>
      <c r="I94">
        <v>18.22</v>
      </c>
      <c r="J94" t="s">
        <v>1940</v>
      </c>
      <c r="K94" t="s">
        <v>1941</v>
      </c>
      <c r="L94" t="s">
        <v>6191</v>
      </c>
      <c r="M94">
        <v>0.2</v>
      </c>
      <c r="N94">
        <v>2021</v>
      </c>
      <c r="O94">
        <v>0.49004999999999999</v>
      </c>
    </row>
    <row r="95" spans="1:15" x14ac:dyDescent="0.25">
      <c r="A95" t="s">
        <v>1450</v>
      </c>
      <c r="B95" s="15">
        <v>44433</v>
      </c>
      <c r="C95" t="s">
        <v>1357</v>
      </c>
      <c r="D95" t="s">
        <v>64</v>
      </c>
      <c r="E95" t="s">
        <v>4974</v>
      </c>
      <c r="F95">
        <v>5</v>
      </c>
      <c r="G95" t="s">
        <v>6194</v>
      </c>
      <c r="H95">
        <v>3.64</v>
      </c>
      <c r="I95">
        <v>18.22</v>
      </c>
      <c r="J95" t="s">
        <v>1948</v>
      </c>
      <c r="K95" t="s">
        <v>1950</v>
      </c>
      <c r="L95" t="s">
        <v>6191</v>
      </c>
      <c r="M95">
        <v>0.2</v>
      </c>
      <c r="N95">
        <v>2021</v>
      </c>
      <c r="O95">
        <v>0.49004999999999999</v>
      </c>
    </row>
    <row r="96" spans="1:15" x14ac:dyDescent="0.25">
      <c r="A96" t="s">
        <v>1067</v>
      </c>
      <c r="B96" s="15">
        <v>44156</v>
      </c>
      <c r="C96" t="s">
        <v>1068</v>
      </c>
      <c r="D96" t="s">
        <v>543</v>
      </c>
      <c r="E96" t="s">
        <v>4317</v>
      </c>
      <c r="F96">
        <v>4</v>
      </c>
      <c r="G96" t="s">
        <v>6194</v>
      </c>
      <c r="H96">
        <v>27.94</v>
      </c>
      <c r="I96">
        <v>111.78</v>
      </c>
      <c r="J96" t="s">
        <v>1940</v>
      </c>
      <c r="K96" t="s">
        <v>1941</v>
      </c>
      <c r="L96" t="s">
        <v>6191</v>
      </c>
      <c r="M96">
        <v>2.5</v>
      </c>
      <c r="N96">
        <v>2020</v>
      </c>
      <c r="O96">
        <v>0.49004999999999999</v>
      </c>
    </row>
    <row r="97" spans="1:15" x14ac:dyDescent="0.25">
      <c r="A97" t="s">
        <v>1801</v>
      </c>
      <c r="B97" s="15">
        <v>43474</v>
      </c>
      <c r="C97" t="s">
        <v>1802</v>
      </c>
      <c r="D97" t="s">
        <v>543</v>
      </c>
      <c r="E97" t="s">
        <v>5891</v>
      </c>
      <c r="F97">
        <v>4</v>
      </c>
      <c r="G97" t="s">
        <v>6194</v>
      </c>
      <c r="H97">
        <v>27.94</v>
      </c>
      <c r="I97">
        <v>111.78</v>
      </c>
      <c r="J97" t="s">
        <v>1940</v>
      </c>
      <c r="K97" t="s">
        <v>1950</v>
      </c>
      <c r="L97" t="s">
        <v>6191</v>
      </c>
      <c r="M97">
        <v>2.5</v>
      </c>
      <c r="N97">
        <v>2019</v>
      </c>
      <c r="O97">
        <v>0.49004999999999999</v>
      </c>
    </row>
    <row r="98" spans="1:15" x14ac:dyDescent="0.25">
      <c r="A98" t="s">
        <v>633</v>
      </c>
      <c r="B98" s="15">
        <v>44412</v>
      </c>
      <c r="C98" t="s">
        <v>634</v>
      </c>
      <c r="D98" t="s">
        <v>543</v>
      </c>
      <c r="E98" t="s">
        <v>3316</v>
      </c>
      <c r="F98">
        <v>4</v>
      </c>
      <c r="G98" t="s">
        <v>6194</v>
      </c>
      <c r="H98">
        <v>27.94</v>
      </c>
      <c r="I98">
        <v>111.78</v>
      </c>
      <c r="J98" t="s">
        <v>1940</v>
      </c>
      <c r="K98" t="s">
        <v>1941</v>
      </c>
      <c r="L98" t="s">
        <v>6191</v>
      </c>
      <c r="M98">
        <v>2.5</v>
      </c>
      <c r="N98">
        <v>2021</v>
      </c>
      <c r="O98">
        <v>0.49004999999999999</v>
      </c>
    </row>
    <row r="99" spans="1:15" x14ac:dyDescent="0.25">
      <c r="A99" t="s">
        <v>1735</v>
      </c>
      <c r="B99" s="15">
        <v>43635</v>
      </c>
      <c r="C99" t="s">
        <v>1736</v>
      </c>
      <c r="D99" t="s">
        <v>77</v>
      </c>
      <c r="E99" t="s">
        <v>5758</v>
      </c>
      <c r="F99">
        <v>5</v>
      </c>
      <c r="G99" t="s">
        <v>6194</v>
      </c>
      <c r="H99">
        <v>4.12</v>
      </c>
      <c r="I99">
        <v>20.62</v>
      </c>
      <c r="J99" t="s">
        <v>2115</v>
      </c>
      <c r="K99" t="s">
        <v>1950</v>
      </c>
      <c r="L99" t="s">
        <v>6190</v>
      </c>
      <c r="M99">
        <v>0.2</v>
      </c>
      <c r="N99">
        <v>2019</v>
      </c>
      <c r="O99">
        <v>0.49004999999999999</v>
      </c>
    </row>
    <row r="100" spans="1:15" x14ac:dyDescent="0.25">
      <c r="A100" t="s">
        <v>1616</v>
      </c>
      <c r="B100" s="15">
        <v>44540</v>
      </c>
      <c r="C100" t="s">
        <v>1617</v>
      </c>
      <c r="D100" t="s">
        <v>77</v>
      </c>
      <c r="E100" t="s">
        <v>5493</v>
      </c>
      <c r="F100">
        <v>5</v>
      </c>
      <c r="G100" t="s">
        <v>6194</v>
      </c>
      <c r="H100">
        <v>4.12</v>
      </c>
      <c r="I100">
        <v>20.62</v>
      </c>
      <c r="J100" t="s">
        <v>1940</v>
      </c>
      <c r="K100" t="s">
        <v>1950</v>
      </c>
      <c r="L100" t="s">
        <v>6190</v>
      </c>
      <c r="M100">
        <v>0.2</v>
      </c>
      <c r="N100">
        <v>2021</v>
      </c>
      <c r="O100">
        <v>0.49004999999999999</v>
      </c>
    </row>
    <row r="101" spans="1:15" x14ac:dyDescent="0.25">
      <c r="A101" t="s">
        <v>494</v>
      </c>
      <c r="B101" s="15">
        <v>44278</v>
      </c>
      <c r="C101" t="s">
        <v>495</v>
      </c>
      <c r="D101" t="s">
        <v>77</v>
      </c>
      <c r="E101" t="s">
        <v>3015</v>
      </c>
      <c r="F101">
        <v>5</v>
      </c>
      <c r="G101" t="s">
        <v>6194</v>
      </c>
      <c r="H101">
        <v>4.12</v>
      </c>
      <c r="I101">
        <v>20.62</v>
      </c>
      <c r="J101" t="s">
        <v>1940</v>
      </c>
      <c r="K101" t="s">
        <v>1950</v>
      </c>
      <c r="L101" t="s">
        <v>6190</v>
      </c>
      <c r="M101">
        <v>0.2</v>
      </c>
      <c r="N101">
        <v>2021</v>
      </c>
      <c r="O101">
        <v>0.49004999999999999</v>
      </c>
    </row>
    <row r="102" spans="1:15" x14ac:dyDescent="0.25">
      <c r="A102" t="s">
        <v>384</v>
      </c>
      <c r="B102" s="15">
        <v>44545</v>
      </c>
      <c r="C102" t="s">
        <v>385</v>
      </c>
      <c r="D102" t="s">
        <v>29</v>
      </c>
      <c r="E102" t="s">
        <v>2735</v>
      </c>
      <c r="F102">
        <v>3</v>
      </c>
      <c r="G102" t="s">
        <v>6194</v>
      </c>
      <c r="H102">
        <v>7.29</v>
      </c>
      <c r="I102">
        <v>21.87</v>
      </c>
      <c r="J102" t="s">
        <v>1948</v>
      </c>
      <c r="K102" t="s">
        <v>1950</v>
      </c>
      <c r="L102" t="s">
        <v>6191</v>
      </c>
      <c r="M102">
        <v>0.5</v>
      </c>
      <c r="N102">
        <v>2021</v>
      </c>
      <c r="O102">
        <v>0.49004999999999999</v>
      </c>
    </row>
    <row r="103" spans="1:15" x14ac:dyDescent="0.25">
      <c r="A103" t="s">
        <v>1428</v>
      </c>
      <c r="B103" s="15">
        <v>44155</v>
      </c>
      <c r="C103" t="s">
        <v>1429</v>
      </c>
      <c r="D103" t="s">
        <v>29</v>
      </c>
      <c r="E103" t="s">
        <v>5091</v>
      </c>
      <c r="F103">
        <v>3</v>
      </c>
      <c r="G103" t="s">
        <v>6194</v>
      </c>
      <c r="H103">
        <v>7.29</v>
      </c>
      <c r="I103">
        <v>21.87</v>
      </c>
      <c r="J103" t="s">
        <v>1940</v>
      </c>
      <c r="K103" t="s">
        <v>1941</v>
      </c>
      <c r="L103" t="s">
        <v>6191</v>
      </c>
      <c r="M103">
        <v>0.5</v>
      </c>
      <c r="N103">
        <v>2020</v>
      </c>
      <c r="O103">
        <v>0.49004999999999999</v>
      </c>
    </row>
    <row r="104" spans="1:15" x14ac:dyDescent="0.25">
      <c r="A104" t="s">
        <v>1442</v>
      </c>
      <c r="B104" s="15">
        <v>44757</v>
      </c>
      <c r="C104" t="s">
        <v>1443</v>
      </c>
      <c r="D104" t="s">
        <v>64</v>
      </c>
      <c r="E104" t="s">
        <v>5119</v>
      </c>
      <c r="F104">
        <v>6</v>
      </c>
      <c r="G104" t="s">
        <v>6194</v>
      </c>
      <c r="H104">
        <v>3.64</v>
      </c>
      <c r="I104">
        <v>21.87</v>
      </c>
      <c r="J104" t="s">
        <v>1940</v>
      </c>
      <c r="K104" t="s">
        <v>1950</v>
      </c>
      <c r="L104" t="s">
        <v>6191</v>
      </c>
      <c r="M104">
        <v>0.2</v>
      </c>
      <c r="N104">
        <v>2022</v>
      </c>
      <c r="O104">
        <v>0.49004999999999999</v>
      </c>
    </row>
    <row r="105" spans="1:15" x14ac:dyDescent="0.25">
      <c r="A105" t="s">
        <v>364</v>
      </c>
      <c r="B105" s="15">
        <v>44515</v>
      </c>
      <c r="C105" t="s">
        <v>365</v>
      </c>
      <c r="D105" t="s">
        <v>29</v>
      </c>
      <c r="E105" t="s">
        <v>2689</v>
      </c>
      <c r="F105">
        <v>3</v>
      </c>
      <c r="G105" t="s">
        <v>6194</v>
      </c>
      <c r="H105">
        <v>7.29</v>
      </c>
      <c r="I105">
        <v>21.87</v>
      </c>
      <c r="J105" t="s">
        <v>1940</v>
      </c>
      <c r="K105" t="s">
        <v>1941</v>
      </c>
      <c r="L105" t="s">
        <v>6191</v>
      </c>
      <c r="M105">
        <v>0.5</v>
      </c>
      <c r="N105">
        <v>2021</v>
      </c>
      <c r="O105">
        <v>0.49004999999999999</v>
      </c>
    </row>
    <row r="106" spans="1:15" x14ac:dyDescent="0.25">
      <c r="A106" t="s">
        <v>1897</v>
      </c>
      <c r="B106" s="15">
        <v>44397</v>
      </c>
      <c r="C106" t="s">
        <v>1898</v>
      </c>
      <c r="D106" t="s">
        <v>64</v>
      </c>
      <c r="E106" t="s">
        <v>6110</v>
      </c>
      <c r="F106">
        <v>6</v>
      </c>
      <c r="G106" t="s">
        <v>6194</v>
      </c>
      <c r="H106">
        <v>3.64</v>
      </c>
      <c r="I106">
        <v>21.87</v>
      </c>
      <c r="J106" t="s">
        <v>1940</v>
      </c>
      <c r="K106" t="s">
        <v>1941</v>
      </c>
      <c r="L106" t="s">
        <v>6191</v>
      </c>
      <c r="M106">
        <v>0.2</v>
      </c>
      <c r="N106">
        <v>2021</v>
      </c>
      <c r="O106">
        <v>0.49004999999999999</v>
      </c>
    </row>
    <row r="107" spans="1:15" x14ac:dyDescent="0.25">
      <c r="A107" t="s">
        <v>1381</v>
      </c>
      <c r="B107" s="15">
        <v>44716</v>
      </c>
      <c r="C107" t="s">
        <v>1382</v>
      </c>
      <c r="D107" t="s">
        <v>64</v>
      </c>
      <c r="E107" t="s">
        <v>4995</v>
      </c>
      <c r="F107">
        <v>6</v>
      </c>
      <c r="G107" t="s">
        <v>6194</v>
      </c>
      <c r="H107">
        <v>3.64</v>
      </c>
      <c r="I107">
        <v>21.87</v>
      </c>
      <c r="J107" t="s">
        <v>1940</v>
      </c>
      <c r="K107" t="s">
        <v>1941</v>
      </c>
      <c r="L107" t="s">
        <v>6191</v>
      </c>
      <c r="M107">
        <v>0.2</v>
      </c>
      <c r="N107">
        <v>2022</v>
      </c>
      <c r="O107">
        <v>0.49004999999999999</v>
      </c>
    </row>
    <row r="108" spans="1:15" x14ac:dyDescent="0.25">
      <c r="A108" t="s">
        <v>660</v>
      </c>
      <c r="B108" s="15">
        <v>43526</v>
      </c>
      <c r="C108" t="s">
        <v>661</v>
      </c>
      <c r="D108" t="s">
        <v>29</v>
      </c>
      <c r="E108" t="s">
        <v>3378</v>
      </c>
      <c r="F108">
        <v>3</v>
      </c>
      <c r="G108" t="s">
        <v>6194</v>
      </c>
      <c r="H108">
        <v>7.29</v>
      </c>
      <c r="I108">
        <v>21.87</v>
      </c>
      <c r="J108" t="s">
        <v>1940</v>
      </c>
      <c r="K108" t="s">
        <v>1950</v>
      </c>
      <c r="L108" t="s">
        <v>6191</v>
      </c>
      <c r="M108">
        <v>0.5</v>
      </c>
      <c r="N108">
        <v>2019</v>
      </c>
      <c r="O108">
        <v>0.49004999999999999</v>
      </c>
    </row>
    <row r="109" spans="1:15" x14ac:dyDescent="0.25">
      <c r="A109" t="s">
        <v>27</v>
      </c>
      <c r="B109" s="15">
        <v>44582</v>
      </c>
      <c r="C109" t="s">
        <v>28</v>
      </c>
      <c r="D109" t="s">
        <v>29</v>
      </c>
      <c r="E109" t="s">
        <v>1971</v>
      </c>
      <c r="F109">
        <v>3</v>
      </c>
      <c r="G109" t="s">
        <v>6194</v>
      </c>
      <c r="H109">
        <v>7.29</v>
      </c>
      <c r="I109">
        <v>21.87</v>
      </c>
      <c r="J109" t="s">
        <v>1940</v>
      </c>
      <c r="K109" t="s">
        <v>1941</v>
      </c>
      <c r="L109" t="s">
        <v>6191</v>
      </c>
      <c r="M109">
        <v>0.5</v>
      </c>
      <c r="N109">
        <v>2022</v>
      </c>
      <c r="O109">
        <v>0.49004999999999999</v>
      </c>
    </row>
    <row r="110" spans="1:15" x14ac:dyDescent="0.25">
      <c r="A110" t="s">
        <v>562</v>
      </c>
      <c r="B110" s="15">
        <v>44324</v>
      </c>
      <c r="C110" t="s">
        <v>563</v>
      </c>
      <c r="D110" t="s">
        <v>64</v>
      </c>
      <c r="E110" t="s">
        <v>3165</v>
      </c>
      <c r="F110">
        <v>6</v>
      </c>
      <c r="G110" t="s">
        <v>6194</v>
      </c>
      <c r="H110">
        <v>3.64</v>
      </c>
      <c r="I110">
        <v>21.87</v>
      </c>
      <c r="J110" t="s">
        <v>1940</v>
      </c>
      <c r="K110" t="s">
        <v>1941</v>
      </c>
      <c r="L110" t="s">
        <v>6191</v>
      </c>
      <c r="M110">
        <v>0.2</v>
      </c>
      <c r="N110">
        <v>2021</v>
      </c>
      <c r="O110">
        <v>0.49004999999999999</v>
      </c>
    </row>
    <row r="111" spans="1:15" x14ac:dyDescent="0.25">
      <c r="A111" t="s">
        <v>1784</v>
      </c>
      <c r="B111" s="15">
        <v>44573</v>
      </c>
      <c r="C111" t="s">
        <v>1785</v>
      </c>
      <c r="D111" t="s">
        <v>29</v>
      </c>
      <c r="E111" t="s">
        <v>5852</v>
      </c>
      <c r="F111">
        <v>3</v>
      </c>
      <c r="G111" t="s">
        <v>6194</v>
      </c>
      <c r="H111">
        <v>7.29</v>
      </c>
      <c r="I111">
        <v>21.87</v>
      </c>
      <c r="J111" t="s">
        <v>2115</v>
      </c>
      <c r="K111" t="s">
        <v>1950</v>
      </c>
      <c r="L111" t="s">
        <v>6191</v>
      </c>
      <c r="M111">
        <v>0.5</v>
      </c>
      <c r="N111">
        <v>2022</v>
      </c>
      <c r="O111">
        <v>0.49004999999999999</v>
      </c>
    </row>
    <row r="112" spans="1:15" x14ac:dyDescent="0.25">
      <c r="A112" t="s">
        <v>282</v>
      </c>
      <c r="B112" s="15">
        <v>43760</v>
      </c>
      <c r="C112" t="s">
        <v>283</v>
      </c>
      <c r="D112" t="s">
        <v>29</v>
      </c>
      <c r="E112" t="s">
        <v>2496</v>
      </c>
      <c r="F112">
        <v>3</v>
      </c>
      <c r="G112" t="s">
        <v>6194</v>
      </c>
      <c r="H112">
        <v>7.29</v>
      </c>
      <c r="I112">
        <v>21.87</v>
      </c>
      <c r="J112" t="s">
        <v>1940</v>
      </c>
      <c r="K112" t="s">
        <v>1941</v>
      </c>
      <c r="L112" t="s">
        <v>6191</v>
      </c>
      <c r="M112">
        <v>0.5</v>
      </c>
      <c r="N112">
        <v>2019</v>
      </c>
      <c r="O112">
        <v>0.49004999999999999</v>
      </c>
    </row>
    <row r="113" spans="1:15" x14ac:dyDescent="0.25">
      <c r="A113" t="s">
        <v>1264</v>
      </c>
      <c r="B113" s="15">
        <v>44011</v>
      </c>
      <c r="C113" t="s">
        <v>1265</v>
      </c>
      <c r="D113" t="s">
        <v>43</v>
      </c>
      <c r="E113" t="s">
        <v>4749</v>
      </c>
      <c r="F113">
        <v>3</v>
      </c>
      <c r="G113" t="s">
        <v>6194</v>
      </c>
      <c r="H113">
        <v>34.159999999999997</v>
      </c>
      <c r="I113">
        <v>102.46</v>
      </c>
      <c r="J113" t="s">
        <v>1940</v>
      </c>
      <c r="K113" t="s">
        <v>1941</v>
      </c>
      <c r="L113" t="s">
        <v>6189</v>
      </c>
      <c r="M113">
        <v>2.5</v>
      </c>
      <c r="N113">
        <v>2020</v>
      </c>
      <c r="O113">
        <v>0.49004999999999999</v>
      </c>
    </row>
    <row r="114" spans="1:15" x14ac:dyDescent="0.25">
      <c r="A114" t="s">
        <v>316</v>
      </c>
      <c r="B114" s="15">
        <v>44637</v>
      </c>
      <c r="C114" t="s">
        <v>317</v>
      </c>
      <c r="D114" t="s">
        <v>43</v>
      </c>
      <c r="E114" t="s">
        <v>2585</v>
      </c>
      <c r="F114">
        <v>3</v>
      </c>
      <c r="G114" t="s">
        <v>6194</v>
      </c>
      <c r="H114">
        <v>34.159999999999997</v>
      </c>
      <c r="I114">
        <v>102.46</v>
      </c>
      <c r="J114" t="s">
        <v>1948</v>
      </c>
      <c r="K114" t="s">
        <v>1950</v>
      </c>
      <c r="L114" t="s">
        <v>6189</v>
      </c>
      <c r="M114">
        <v>2.5</v>
      </c>
      <c r="N114">
        <v>2022</v>
      </c>
      <c r="O114">
        <v>0.49004999999999999</v>
      </c>
    </row>
    <row r="115" spans="1:15" x14ac:dyDescent="0.25">
      <c r="A115" t="s">
        <v>780</v>
      </c>
      <c r="B115" s="15">
        <v>43840</v>
      </c>
      <c r="C115" t="s">
        <v>781</v>
      </c>
      <c r="D115" t="s">
        <v>29</v>
      </c>
      <c r="E115" t="s">
        <v>3654</v>
      </c>
      <c r="F115">
        <v>3</v>
      </c>
      <c r="G115" t="s">
        <v>6194</v>
      </c>
      <c r="H115">
        <v>7.29</v>
      </c>
      <c r="I115">
        <v>21.87</v>
      </c>
      <c r="J115" t="s">
        <v>1940</v>
      </c>
      <c r="K115" t="s">
        <v>1950</v>
      </c>
      <c r="L115" t="s">
        <v>6191</v>
      </c>
      <c r="M115">
        <v>0.5</v>
      </c>
      <c r="N115">
        <v>2020</v>
      </c>
      <c r="O115">
        <v>0.49004999999999999</v>
      </c>
    </row>
    <row r="116" spans="1:15" x14ac:dyDescent="0.25">
      <c r="A116" t="s">
        <v>947</v>
      </c>
      <c r="B116" s="15">
        <v>44375</v>
      </c>
      <c r="C116" t="s">
        <v>948</v>
      </c>
      <c r="D116" t="s">
        <v>267</v>
      </c>
      <c r="E116" t="s">
        <v>4064</v>
      </c>
      <c r="F116">
        <v>5</v>
      </c>
      <c r="G116" t="s">
        <v>6194</v>
      </c>
      <c r="H116">
        <v>4.46</v>
      </c>
      <c r="I116">
        <v>22.28</v>
      </c>
      <c r="J116" t="s">
        <v>1940</v>
      </c>
      <c r="K116" t="s">
        <v>1941</v>
      </c>
      <c r="L116" t="s">
        <v>6189</v>
      </c>
      <c r="M116">
        <v>0.2</v>
      </c>
      <c r="N116">
        <v>2021</v>
      </c>
      <c r="O116">
        <v>0.49004999999999999</v>
      </c>
    </row>
    <row r="117" spans="1:15" x14ac:dyDescent="0.25">
      <c r="A117" t="s">
        <v>1190</v>
      </c>
      <c r="B117" s="15">
        <v>43603</v>
      </c>
      <c r="C117" t="s">
        <v>1191</v>
      </c>
      <c r="D117" t="s">
        <v>267</v>
      </c>
      <c r="E117" t="s">
        <v>4580</v>
      </c>
      <c r="F117">
        <v>5</v>
      </c>
      <c r="G117" t="s">
        <v>6194</v>
      </c>
      <c r="H117">
        <v>4.46</v>
      </c>
      <c r="I117">
        <v>22.28</v>
      </c>
      <c r="J117" t="s">
        <v>1940</v>
      </c>
      <c r="K117" t="s">
        <v>1941</v>
      </c>
      <c r="L117" t="s">
        <v>6189</v>
      </c>
      <c r="M117">
        <v>0.2</v>
      </c>
      <c r="N117">
        <v>2019</v>
      </c>
      <c r="O117">
        <v>0.49004999999999999</v>
      </c>
    </row>
    <row r="118" spans="1:15" x14ac:dyDescent="0.25">
      <c r="A118" t="s">
        <v>896</v>
      </c>
      <c r="B118" s="15">
        <v>44250</v>
      </c>
      <c r="C118" t="s">
        <v>897</v>
      </c>
      <c r="D118" t="s">
        <v>267</v>
      </c>
      <c r="E118" t="s">
        <v>3907</v>
      </c>
      <c r="F118">
        <v>5</v>
      </c>
      <c r="G118" t="s">
        <v>6194</v>
      </c>
      <c r="H118">
        <v>4.46</v>
      </c>
      <c r="I118">
        <v>22.28</v>
      </c>
      <c r="J118" t="s">
        <v>1948</v>
      </c>
      <c r="K118" t="s">
        <v>1941</v>
      </c>
      <c r="L118" t="s">
        <v>6189</v>
      </c>
      <c r="M118">
        <v>0.2</v>
      </c>
      <c r="N118">
        <v>2021</v>
      </c>
      <c r="O118">
        <v>0.49004999999999999</v>
      </c>
    </row>
    <row r="119" spans="1:15" x14ac:dyDescent="0.25">
      <c r="A119" t="s">
        <v>1864</v>
      </c>
      <c r="B119" s="15">
        <v>43865</v>
      </c>
      <c r="C119" t="s">
        <v>1865</v>
      </c>
      <c r="D119" t="s">
        <v>267</v>
      </c>
      <c r="E119" t="s">
        <v>6042</v>
      </c>
      <c r="F119">
        <v>5</v>
      </c>
      <c r="G119" t="s">
        <v>6194</v>
      </c>
      <c r="H119">
        <v>4.46</v>
      </c>
      <c r="I119">
        <v>22.28</v>
      </c>
      <c r="J119" t="s">
        <v>1940</v>
      </c>
      <c r="K119" t="s">
        <v>1950</v>
      </c>
      <c r="L119" t="s">
        <v>6189</v>
      </c>
      <c r="M119">
        <v>0.2</v>
      </c>
      <c r="N119">
        <v>2020</v>
      </c>
      <c r="O119">
        <v>0.49004999999999999</v>
      </c>
    </row>
    <row r="120" spans="1:15" x14ac:dyDescent="0.25">
      <c r="A120" t="s">
        <v>400</v>
      </c>
      <c r="B120" s="15">
        <v>43910</v>
      </c>
      <c r="C120" t="s">
        <v>401</v>
      </c>
      <c r="D120" t="s">
        <v>267</v>
      </c>
      <c r="E120" t="s">
        <v>2771</v>
      </c>
      <c r="F120">
        <v>5</v>
      </c>
      <c r="G120" t="s">
        <v>6194</v>
      </c>
      <c r="H120">
        <v>4.46</v>
      </c>
      <c r="I120">
        <v>22.28</v>
      </c>
      <c r="J120" t="s">
        <v>1940</v>
      </c>
      <c r="K120" t="s">
        <v>1950</v>
      </c>
      <c r="L120" t="s">
        <v>6189</v>
      </c>
      <c r="M120">
        <v>0.2</v>
      </c>
      <c r="N120">
        <v>2020</v>
      </c>
      <c r="O120">
        <v>0.49004999999999999</v>
      </c>
    </row>
    <row r="121" spans="1:15" x14ac:dyDescent="0.25">
      <c r="A121" t="s">
        <v>310</v>
      </c>
      <c r="B121" s="15">
        <v>44758</v>
      </c>
      <c r="C121" t="s">
        <v>311</v>
      </c>
      <c r="D121" t="s">
        <v>125</v>
      </c>
      <c r="E121" t="s">
        <v>2572</v>
      </c>
      <c r="F121">
        <v>3</v>
      </c>
      <c r="G121" t="s">
        <v>6194</v>
      </c>
      <c r="H121">
        <v>31.62</v>
      </c>
      <c r="I121">
        <v>94.88</v>
      </c>
      <c r="J121" t="s">
        <v>1940</v>
      </c>
      <c r="K121" t="s">
        <v>1941</v>
      </c>
      <c r="L121" t="s">
        <v>6190</v>
      </c>
      <c r="M121">
        <v>2.5</v>
      </c>
      <c r="N121">
        <v>2022</v>
      </c>
      <c r="O121">
        <v>0.49004999999999999</v>
      </c>
    </row>
    <row r="122" spans="1:15" x14ac:dyDescent="0.25">
      <c r="A122" t="s">
        <v>595</v>
      </c>
      <c r="B122" s="15">
        <v>43960</v>
      </c>
      <c r="C122" t="s">
        <v>596</v>
      </c>
      <c r="D122" t="s">
        <v>125</v>
      </c>
      <c r="E122" t="s">
        <v>3243</v>
      </c>
      <c r="F122">
        <v>3</v>
      </c>
      <c r="G122" t="s">
        <v>6194</v>
      </c>
      <c r="H122">
        <v>31.62</v>
      </c>
      <c r="I122">
        <v>94.88</v>
      </c>
      <c r="J122" t="s">
        <v>1940</v>
      </c>
      <c r="K122" t="s">
        <v>1950</v>
      </c>
      <c r="L122" t="s">
        <v>6190</v>
      </c>
      <c r="M122">
        <v>2.5</v>
      </c>
      <c r="N122">
        <v>2020</v>
      </c>
      <c r="O122">
        <v>0.49004999999999999</v>
      </c>
    </row>
    <row r="123" spans="1:15" x14ac:dyDescent="0.25">
      <c r="A123" t="s">
        <v>757</v>
      </c>
      <c r="B123" s="15">
        <v>43501</v>
      </c>
      <c r="C123" t="s">
        <v>758</v>
      </c>
      <c r="D123" t="s">
        <v>258</v>
      </c>
      <c r="E123" t="s">
        <v>3600</v>
      </c>
      <c r="F123">
        <v>2</v>
      </c>
      <c r="G123" t="s">
        <v>6194</v>
      </c>
      <c r="H123">
        <v>12.15</v>
      </c>
      <c r="I123">
        <v>24.3</v>
      </c>
      <c r="J123" t="s">
        <v>1940</v>
      </c>
      <c r="K123" t="s">
        <v>1941</v>
      </c>
      <c r="L123" t="s">
        <v>6191</v>
      </c>
      <c r="M123">
        <v>1</v>
      </c>
      <c r="N123">
        <v>2019</v>
      </c>
      <c r="O123">
        <v>0.49004999999999999</v>
      </c>
    </row>
    <row r="124" spans="1:15" x14ac:dyDescent="0.25">
      <c r="A124" t="s">
        <v>560</v>
      </c>
      <c r="B124" s="15">
        <v>44283</v>
      </c>
      <c r="C124" t="s">
        <v>561</v>
      </c>
      <c r="D124" t="s">
        <v>258</v>
      </c>
      <c r="E124" t="s">
        <v>3159</v>
      </c>
      <c r="F124">
        <v>2</v>
      </c>
      <c r="G124" t="s">
        <v>6194</v>
      </c>
      <c r="H124">
        <v>12.15</v>
      </c>
      <c r="I124">
        <v>24.3</v>
      </c>
      <c r="J124" t="s">
        <v>2115</v>
      </c>
      <c r="K124" t="s">
        <v>1950</v>
      </c>
      <c r="L124" t="s">
        <v>6191</v>
      </c>
      <c r="M124">
        <v>1</v>
      </c>
      <c r="N124">
        <v>2021</v>
      </c>
      <c r="O124">
        <v>0.49004999999999999</v>
      </c>
    </row>
    <row r="125" spans="1:15" x14ac:dyDescent="0.25">
      <c r="A125" t="s">
        <v>1745</v>
      </c>
      <c r="B125" s="15">
        <v>43932</v>
      </c>
      <c r="C125" t="s">
        <v>1746</v>
      </c>
      <c r="D125" t="s">
        <v>258</v>
      </c>
      <c r="E125" t="s">
        <v>5776</v>
      </c>
      <c r="F125">
        <v>2</v>
      </c>
      <c r="G125" t="s">
        <v>6194</v>
      </c>
      <c r="H125">
        <v>12.15</v>
      </c>
      <c r="I125">
        <v>24.3</v>
      </c>
      <c r="J125" t="s">
        <v>2115</v>
      </c>
      <c r="K125" t="s">
        <v>1950</v>
      </c>
      <c r="L125" t="s">
        <v>6191</v>
      </c>
      <c r="M125">
        <v>1</v>
      </c>
      <c r="N125">
        <v>2020</v>
      </c>
      <c r="O125">
        <v>0.49004999999999999</v>
      </c>
    </row>
    <row r="126" spans="1:15" x14ac:dyDescent="0.25">
      <c r="A126" t="s">
        <v>1416</v>
      </c>
      <c r="B126" s="15">
        <v>44620</v>
      </c>
      <c r="C126" t="s">
        <v>1417</v>
      </c>
      <c r="D126" t="s">
        <v>258</v>
      </c>
      <c r="E126" t="s">
        <v>5067</v>
      </c>
      <c r="F126">
        <v>2</v>
      </c>
      <c r="G126" t="s">
        <v>6194</v>
      </c>
      <c r="H126">
        <v>12.15</v>
      </c>
      <c r="I126">
        <v>24.3</v>
      </c>
      <c r="J126" t="s">
        <v>1940</v>
      </c>
      <c r="K126" t="s">
        <v>1950</v>
      </c>
      <c r="L126" t="s">
        <v>6191</v>
      </c>
      <c r="M126">
        <v>1</v>
      </c>
      <c r="N126">
        <v>2022</v>
      </c>
      <c r="O126">
        <v>0.49004999999999999</v>
      </c>
    </row>
    <row r="127" spans="1:15" x14ac:dyDescent="0.25">
      <c r="A127" t="s">
        <v>256</v>
      </c>
      <c r="B127" s="15">
        <v>43956</v>
      </c>
      <c r="C127" t="s">
        <v>257</v>
      </c>
      <c r="D127" t="s">
        <v>258</v>
      </c>
      <c r="E127" t="s">
        <v>2443</v>
      </c>
      <c r="F127">
        <v>2</v>
      </c>
      <c r="G127" t="s">
        <v>6194</v>
      </c>
      <c r="H127">
        <v>12.15</v>
      </c>
      <c r="I127">
        <v>24.3</v>
      </c>
      <c r="J127" t="s">
        <v>1940</v>
      </c>
      <c r="K127" t="s">
        <v>1950</v>
      </c>
      <c r="L127" t="s">
        <v>6191</v>
      </c>
      <c r="M127">
        <v>1</v>
      </c>
      <c r="N127">
        <v>2020</v>
      </c>
      <c r="O127">
        <v>0.49004999999999999</v>
      </c>
    </row>
    <row r="128" spans="1:15" x14ac:dyDescent="0.25">
      <c r="A128" t="s">
        <v>898</v>
      </c>
      <c r="B128" s="15">
        <v>44418</v>
      </c>
      <c r="C128" t="s">
        <v>899</v>
      </c>
      <c r="D128" t="s">
        <v>77</v>
      </c>
      <c r="E128" t="s">
        <v>3913</v>
      </c>
      <c r="F128">
        <v>6</v>
      </c>
      <c r="G128" t="s">
        <v>6194</v>
      </c>
      <c r="H128">
        <v>4.12</v>
      </c>
      <c r="I128">
        <v>24.75</v>
      </c>
      <c r="J128" t="s">
        <v>1948</v>
      </c>
      <c r="K128" t="s">
        <v>1950</v>
      </c>
      <c r="L128" t="s">
        <v>6190</v>
      </c>
      <c r="M128">
        <v>0.2</v>
      </c>
      <c r="N128">
        <v>2021</v>
      </c>
      <c r="O128">
        <v>0.49004999999999999</v>
      </c>
    </row>
    <row r="129" spans="1:15" x14ac:dyDescent="0.25">
      <c r="A129" t="s">
        <v>824</v>
      </c>
      <c r="B129" s="15">
        <v>44167</v>
      </c>
      <c r="C129" t="s">
        <v>825</v>
      </c>
      <c r="D129" t="s">
        <v>16</v>
      </c>
      <c r="E129" t="s">
        <v>3750</v>
      </c>
      <c r="F129">
        <v>3</v>
      </c>
      <c r="G129" t="s">
        <v>6194</v>
      </c>
      <c r="H129">
        <v>8.25</v>
      </c>
      <c r="I129">
        <v>24.75</v>
      </c>
      <c r="J129" t="s">
        <v>1940</v>
      </c>
      <c r="K129" t="s">
        <v>1941</v>
      </c>
      <c r="L129" t="s">
        <v>6190</v>
      </c>
      <c r="M129">
        <v>0.5</v>
      </c>
      <c r="N129">
        <v>2020</v>
      </c>
      <c r="O129">
        <v>0.49004999999999999</v>
      </c>
    </row>
    <row r="130" spans="1:15" x14ac:dyDescent="0.25">
      <c r="A130" t="s">
        <v>1393</v>
      </c>
      <c r="B130" s="15">
        <v>44655</v>
      </c>
      <c r="C130" t="s">
        <v>1394</v>
      </c>
      <c r="D130" t="s">
        <v>16</v>
      </c>
      <c r="E130" t="s">
        <v>5018</v>
      </c>
      <c r="F130">
        <v>3</v>
      </c>
      <c r="G130" t="s">
        <v>6194</v>
      </c>
      <c r="H130">
        <v>8.25</v>
      </c>
      <c r="I130">
        <v>24.75</v>
      </c>
      <c r="J130" t="s">
        <v>1940</v>
      </c>
      <c r="K130" t="s">
        <v>1950</v>
      </c>
      <c r="L130" t="s">
        <v>6190</v>
      </c>
      <c r="M130">
        <v>0.5</v>
      </c>
      <c r="N130">
        <v>2022</v>
      </c>
      <c r="O130">
        <v>0.49004999999999999</v>
      </c>
    </row>
    <row r="131" spans="1:15" x14ac:dyDescent="0.25">
      <c r="A131" t="s">
        <v>1293</v>
      </c>
      <c r="B131" s="15">
        <v>44630</v>
      </c>
      <c r="C131" t="s">
        <v>1294</v>
      </c>
      <c r="D131" t="s">
        <v>16</v>
      </c>
      <c r="E131" t="s">
        <v>4852</v>
      </c>
      <c r="F131">
        <v>3</v>
      </c>
      <c r="G131" t="s">
        <v>6194</v>
      </c>
      <c r="H131">
        <v>8.25</v>
      </c>
      <c r="I131">
        <v>24.75</v>
      </c>
      <c r="J131" t="s">
        <v>1940</v>
      </c>
      <c r="K131" t="s">
        <v>1941</v>
      </c>
      <c r="L131" t="s">
        <v>6190</v>
      </c>
      <c r="M131">
        <v>0.5</v>
      </c>
      <c r="N131">
        <v>2022</v>
      </c>
      <c r="O131">
        <v>0.49004999999999999</v>
      </c>
    </row>
    <row r="132" spans="1:15" x14ac:dyDescent="0.25">
      <c r="A132" t="s">
        <v>859</v>
      </c>
      <c r="B132" s="15">
        <v>44431</v>
      </c>
      <c r="C132" t="s">
        <v>860</v>
      </c>
      <c r="D132" t="s">
        <v>189</v>
      </c>
      <c r="E132" t="s">
        <v>3826</v>
      </c>
      <c r="F132">
        <v>3</v>
      </c>
      <c r="G132" t="s">
        <v>6194</v>
      </c>
      <c r="H132">
        <v>8.91</v>
      </c>
      <c r="I132">
        <v>26.73</v>
      </c>
      <c r="J132" t="s">
        <v>1940</v>
      </c>
      <c r="K132" t="s">
        <v>1941</v>
      </c>
      <c r="L132" t="s">
        <v>6189</v>
      </c>
      <c r="M132">
        <v>0.5</v>
      </c>
      <c r="N132">
        <v>2021</v>
      </c>
      <c r="O132">
        <v>0.49004999999999999</v>
      </c>
    </row>
    <row r="133" spans="1:15" x14ac:dyDescent="0.25">
      <c r="A133" t="s">
        <v>1240</v>
      </c>
      <c r="B133" s="15">
        <v>44680</v>
      </c>
      <c r="C133" t="s">
        <v>1241</v>
      </c>
      <c r="D133" t="s">
        <v>267</v>
      </c>
      <c r="E133" t="s">
        <v>4685</v>
      </c>
      <c r="F133">
        <v>6</v>
      </c>
      <c r="G133" t="s">
        <v>6194</v>
      </c>
      <c r="H133">
        <v>4.46</v>
      </c>
      <c r="I133">
        <v>26.73</v>
      </c>
      <c r="J133" t="s">
        <v>1948</v>
      </c>
      <c r="K133" t="s">
        <v>1941</v>
      </c>
      <c r="L133" t="s">
        <v>6189</v>
      </c>
      <c r="M133">
        <v>0.2</v>
      </c>
      <c r="N133">
        <v>2022</v>
      </c>
      <c r="O133">
        <v>0.49004999999999999</v>
      </c>
    </row>
    <row r="134" spans="1:15" x14ac:dyDescent="0.25">
      <c r="A134" t="s">
        <v>623</v>
      </c>
      <c r="B134" s="15">
        <v>43872</v>
      </c>
      <c r="C134" t="s">
        <v>624</v>
      </c>
      <c r="D134" t="s">
        <v>267</v>
      </c>
      <c r="E134" t="s">
        <v>3294</v>
      </c>
      <c r="F134">
        <v>6</v>
      </c>
      <c r="G134" t="s">
        <v>6194</v>
      </c>
      <c r="H134">
        <v>4.46</v>
      </c>
      <c r="I134">
        <v>26.73</v>
      </c>
      <c r="J134" t="s">
        <v>1940</v>
      </c>
      <c r="K134" t="s">
        <v>1941</v>
      </c>
      <c r="L134" t="s">
        <v>6189</v>
      </c>
      <c r="M134">
        <v>0.2</v>
      </c>
      <c r="N134">
        <v>2020</v>
      </c>
      <c r="O134">
        <v>0.49004999999999999</v>
      </c>
    </row>
    <row r="135" spans="1:15" x14ac:dyDescent="0.25">
      <c r="A135" t="s">
        <v>961</v>
      </c>
      <c r="B135" s="15">
        <v>44274</v>
      </c>
      <c r="C135" t="s">
        <v>962</v>
      </c>
      <c r="D135" t="s">
        <v>267</v>
      </c>
      <c r="E135" t="s">
        <v>4056</v>
      </c>
      <c r="F135">
        <v>6</v>
      </c>
      <c r="G135" t="s">
        <v>6194</v>
      </c>
      <c r="H135">
        <v>4.46</v>
      </c>
      <c r="I135">
        <v>26.73</v>
      </c>
      <c r="J135" t="s">
        <v>1940</v>
      </c>
      <c r="K135" t="s">
        <v>1941</v>
      </c>
      <c r="L135" t="s">
        <v>6189</v>
      </c>
      <c r="M135">
        <v>0.2</v>
      </c>
      <c r="N135">
        <v>2021</v>
      </c>
      <c r="O135">
        <v>0.49004999999999999</v>
      </c>
    </row>
    <row r="136" spans="1:15" x14ac:dyDescent="0.25">
      <c r="A136" t="s">
        <v>1530</v>
      </c>
      <c r="B136" s="15">
        <v>43897</v>
      </c>
      <c r="C136" t="s">
        <v>1531</v>
      </c>
      <c r="D136" t="s">
        <v>267</v>
      </c>
      <c r="E136" t="s">
        <v>5308</v>
      </c>
      <c r="F136">
        <v>6</v>
      </c>
      <c r="G136" t="s">
        <v>6194</v>
      </c>
      <c r="H136">
        <v>4.46</v>
      </c>
      <c r="I136">
        <v>26.73</v>
      </c>
      <c r="J136" t="s">
        <v>1948</v>
      </c>
      <c r="K136" t="s">
        <v>1950</v>
      </c>
      <c r="L136" t="s">
        <v>6189</v>
      </c>
      <c r="M136">
        <v>0.2</v>
      </c>
      <c r="N136">
        <v>2020</v>
      </c>
      <c r="O136">
        <v>0.49004999999999999</v>
      </c>
    </row>
    <row r="137" spans="1:15" x14ac:dyDescent="0.25">
      <c r="A137" t="s">
        <v>334</v>
      </c>
      <c r="B137" s="15">
        <v>44024</v>
      </c>
      <c r="C137" t="s">
        <v>335</v>
      </c>
      <c r="D137" t="s">
        <v>22</v>
      </c>
      <c r="E137" t="s">
        <v>2620</v>
      </c>
      <c r="F137">
        <v>2</v>
      </c>
      <c r="G137" t="s">
        <v>6194</v>
      </c>
      <c r="H137">
        <v>13.75</v>
      </c>
      <c r="I137">
        <v>27.5</v>
      </c>
      <c r="J137" t="s">
        <v>1940</v>
      </c>
      <c r="K137" t="s">
        <v>1950</v>
      </c>
      <c r="L137" t="s">
        <v>6190</v>
      </c>
      <c r="M137">
        <v>1</v>
      </c>
      <c r="N137">
        <v>2020</v>
      </c>
      <c r="O137">
        <v>0.49004999999999999</v>
      </c>
    </row>
    <row r="138" spans="1:15" x14ac:dyDescent="0.25">
      <c r="A138" t="s">
        <v>581</v>
      </c>
      <c r="B138" s="15">
        <v>44183</v>
      </c>
      <c r="C138" t="s">
        <v>582</v>
      </c>
      <c r="D138" t="s">
        <v>150</v>
      </c>
      <c r="E138" t="s">
        <v>3212</v>
      </c>
      <c r="F138">
        <v>6</v>
      </c>
      <c r="G138" t="s">
        <v>6194</v>
      </c>
      <c r="H138">
        <v>14.85</v>
      </c>
      <c r="I138">
        <v>89.1</v>
      </c>
      <c r="J138" t="s">
        <v>1940</v>
      </c>
      <c r="K138" t="s">
        <v>1950</v>
      </c>
      <c r="L138" t="s">
        <v>6189</v>
      </c>
      <c r="M138">
        <v>1</v>
      </c>
      <c r="N138">
        <v>2020</v>
      </c>
      <c r="O138">
        <v>0.49004999999999999</v>
      </c>
    </row>
    <row r="139" spans="1:15" x14ac:dyDescent="0.25">
      <c r="A139" t="s">
        <v>800</v>
      </c>
      <c r="B139" s="15">
        <v>44445</v>
      </c>
      <c r="C139" t="s">
        <v>801</v>
      </c>
      <c r="D139" t="s">
        <v>150</v>
      </c>
      <c r="E139" t="s">
        <v>3693</v>
      </c>
      <c r="F139">
        <v>6</v>
      </c>
      <c r="G139" t="s">
        <v>6194</v>
      </c>
      <c r="H139">
        <v>14.85</v>
      </c>
      <c r="I139">
        <v>89.1</v>
      </c>
      <c r="J139" t="s">
        <v>1940</v>
      </c>
      <c r="K139" t="s">
        <v>1950</v>
      </c>
      <c r="L139" t="s">
        <v>6189</v>
      </c>
      <c r="M139">
        <v>1</v>
      </c>
      <c r="N139">
        <v>2021</v>
      </c>
      <c r="O139">
        <v>0.49004999999999999</v>
      </c>
    </row>
    <row r="140" spans="1:15" x14ac:dyDescent="0.25">
      <c r="A140" t="s">
        <v>1403</v>
      </c>
      <c r="B140" s="15">
        <v>44504</v>
      </c>
      <c r="C140" t="s">
        <v>1404</v>
      </c>
      <c r="D140" t="s">
        <v>150</v>
      </c>
      <c r="E140" t="s">
        <v>5039</v>
      </c>
      <c r="F140">
        <v>6</v>
      </c>
      <c r="G140" t="s">
        <v>6194</v>
      </c>
      <c r="H140">
        <v>14.85</v>
      </c>
      <c r="I140">
        <v>89.1</v>
      </c>
      <c r="J140" t="s">
        <v>1940</v>
      </c>
      <c r="K140" t="s">
        <v>1950</v>
      </c>
      <c r="L140" t="s">
        <v>6189</v>
      </c>
      <c r="M140">
        <v>1</v>
      </c>
      <c r="N140">
        <v>2021</v>
      </c>
      <c r="O140">
        <v>0.49004999999999999</v>
      </c>
    </row>
    <row r="141" spans="1:15" x14ac:dyDescent="0.25">
      <c r="A141" t="s">
        <v>1492</v>
      </c>
      <c r="B141" s="15">
        <v>43714</v>
      </c>
      <c r="C141" t="s">
        <v>1493</v>
      </c>
      <c r="D141" t="s">
        <v>150</v>
      </c>
      <c r="E141" t="s">
        <v>5226</v>
      </c>
      <c r="F141">
        <v>6</v>
      </c>
      <c r="G141" t="s">
        <v>6194</v>
      </c>
      <c r="H141">
        <v>14.85</v>
      </c>
      <c r="I141">
        <v>89.1</v>
      </c>
      <c r="J141" t="s">
        <v>1940</v>
      </c>
      <c r="K141" t="s">
        <v>1941</v>
      </c>
      <c r="L141" t="s">
        <v>6189</v>
      </c>
      <c r="M141">
        <v>1</v>
      </c>
      <c r="N141">
        <v>2019</v>
      </c>
      <c r="O141">
        <v>0.49004999999999999</v>
      </c>
    </row>
    <row r="142" spans="1:15" x14ac:dyDescent="0.25">
      <c r="A142" t="s">
        <v>1475</v>
      </c>
      <c r="B142" s="15">
        <v>43648</v>
      </c>
      <c r="C142" t="s">
        <v>1476</v>
      </c>
      <c r="D142" t="s">
        <v>22</v>
      </c>
      <c r="E142" t="s">
        <v>5190</v>
      </c>
      <c r="F142">
        <v>2</v>
      </c>
      <c r="G142" t="s">
        <v>6194</v>
      </c>
      <c r="H142">
        <v>13.75</v>
      </c>
      <c r="I142">
        <v>27.5</v>
      </c>
      <c r="J142" t="s">
        <v>1940</v>
      </c>
      <c r="K142" t="s">
        <v>1941</v>
      </c>
      <c r="L142" t="s">
        <v>6190</v>
      </c>
      <c r="M142">
        <v>1</v>
      </c>
      <c r="N142">
        <v>2019</v>
      </c>
      <c r="O142">
        <v>0.49004999999999999</v>
      </c>
    </row>
    <row r="143" spans="1:15" x14ac:dyDescent="0.25">
      <c r="A143" t="s">
        <v>20</v>
      </c>
      <c r="B143" s="15">
        <v>44392</v>
      </c>
      <c r="C143" t="s">
        <v>21</v>
      </c>
      <c r="D143" t="s">
        <v>22</v>
      </c>
      <c r="E143" t="s">
        <v>1962</v>
      </c>
      <c r="F143">
        <v>2</v>
      </c>
      <c r="G143" t="s">
        <v>6194</v>
      </c>
      <c r="H143">
        <v>13.75</v>
      </c>
      <c r="I143">
        <v>27.5</v>
      </c>
      <c r="J143" t="s">
        <v>1948</v>
      </c>
      <c r="K143" t="s">
        <v>1950</v>
      </c>
      <c r="L143" t="s">
        <v>6190</v>
      </c>
      <c r="M143">
        <v>1</v>
      </c>
      <c r="N143">
        <v>2021</v>
      </c>
      <c r="O143">
        <v>0.49004999999999999</v>
      </c>
    </row>
    <row r="144" spans="1:15" x14ac:dyDescent="0.25">
      <c r="A144" t="s">
        <v>935</v>
      </c>
      <c r="B144" s="15">
        <v>43730</v>
      </c>
      <c r="C144" t="s">
        <v>936</v>
      </c>
      <c r="D144" t="s">
        <v>22</v>
      </c>
      <c r="E144" t="s">
        <v>4000</v>
      </c>
      <c r="F144">
        <v>2</v>
      </c>
      <c r="G144" t="s">
        <v>6194</v>
      </c>
      <c r="H144">
        <v>13.75</v>
      </c>
      <c r="I144">
        <v>27.5</v>
      </c>
      <c r="J144" t="s">
        <v>1948</v>
      </c>
      <c r="K144" t="s">
        <v>1950</v>
      </c>
      <c r="L144" t="s">
        <v>6190</v>
      </c>
      <c r="M144">
        <v>1</v>
      </c>
      <c r="N144">
        <v>2019</v>
      </c>
      <c r="O144">
        <v>0.49004999999999999</v>
      </c>
    </row>
    <row r="145" spans="1:15" x14ac:dyDescent="0.25">
      <c r="A145" t="s">
        <v>1622</v>
      </c>
      <c r="B145" s="15">
        <v>44414</v>
      </c>
      <c r="C145" t="s">
        <v>1623</v>
      </c>
      <c r="D145" t="s">
        <v>22</v>
      </c>
      <c r="E145" t="s">
        <v>5506</v>
      </c>
      <c r="F145">
        <v>2</v>
      </c>
      <c r="G145" t="s">
        <v>6194</v>
      </c>
      <c r="H145">
        <v>13.75</v>
      </c>
      <c r="I145">
        <v>27.5</v>
      </c>
      <c r="J145" t="s">
        <v>1940</v>
      </c>
      <c r="K145" t="s">
        <v>1950</v>
      </c>
      <c r="L145" t="s">
        <v>6190</v>
      </c>
      <c r="M145">
        <v>1</v>
      </c>
      <c r="N145">
        <v>2021</v>
      </c>
      <c r="O145">
        <v>0.49004999999999999</v>
      </c>
    </row>
    <row r="146" spans="1:15" x14ac:dyDescent="0.25">
      <c r="A146" t="s">
        <v>1085</v>
      </c>
      <c r="B146" s="15">
        <v>44127</v>
      </c>
      <c r="C146" t="s">
        <v>1086</v>
      </c>
      <c r="D146" t="s">
        <v>543</v>
      </c>
      <c r="E146" t="s">
        <v>4351</v>
      </c>
      <c r="F146">
        <v>3</v>
      </c>
      <c r="G146" t="s">
        <v>6194</v>
      </c>
      <c r="H146">
        <v>27.94</v>
      </c>
      <c r="I146">
        <v>83.84</v>
      </c>
      <c r="J146" t="s">
        <v>1948</v>
      </c>
      <c r="K146" t="s">
        <v>1950</v>
      </c>
      <c r="L146" t="s">
        <v>6191</v>
      </c>
      <c r="M146">
        <v>2.5</v>
      </c>
      <c r="N146">
        <v>2020</v>
      </c>
      <c r="O146">
        <v>0.49004999999999999</v>
      </c>
    </row>
    <row r="147" spans="1:15" x14ac:dyDescent="0.25">
      <c r="A147" t="s">
        <v>872</v>
      </c>
      <c r="B147" s="15">
        <v>44291</v>
      </c>
      <c r="C147" t="s">
        <v>873</v>
      </c>
      <c r="D147" t="s">
        <v>543</v>
      </c>
      <c r="E147" t="s">
        <v>3858</v>
      </c>
      <c r="F147">
        <v>3</v>
      </c>
      <c r="G147" t="s">
        <v>6194</v>
      </c>
      <c r="H147">
        <v>27.94</v>
      </c>
      <c r="I147">
        <v>83.84</v>
      </c>
      <c r="J147" t="s">
        <v>1948</v>
      </c>
      <c r="K147" t="s">
        <v>1941</v>
      </c>
      <c r="L147" t="s">
        <v>6191</v>
      </c>
      <c r="M147">
        <v>2.5</v>
      </c>
      <c r="N147">
        <v>2021</v>
      </c>
      <c r="O147">
        <v>0.49004999999999999</v>
      </c>
    </row>
    <row r="148" spans="1:15" x14ac:dyDescent="0.25">
      <c r="A148" t="s">
        <v>1841</v>
      </c>
      <c r="B148" s="15">
        <v>44445</v>
      </c>
      <c r="C148" t="s">
        <v>1842</v>
      </c>
      <c r="D148" t="s">
        <v>543</v>
      </c>
      <c r="E148" t="s">
        <v>5971</v>
      </c>
      <c r="F148">
        <v>3</v>
      </c>
      <c r="G148" t="s">
        <v>6194</v>
      </c>
      <c r="H148">
        <v>27.94</v>
      </c>
      <c r="I148">
        <v>83.84</v>
      </c>
      <c r="J148" t="s">
        <v>2115</v>
      </c>
      <c r="K148" t="s">
        <v>1941</v>
      </c>
      <c r="L148" t="s">
        <v>6191</v>
      </c>
      <c r="M148">
        <v>2.5</v>
      </c>
      <c r="N148">
        <v>2021</v>
      </c>
      <c r="O148">
        <v>0.49004999999999999</v>
      </c>
    </row>
    <row r="149" spans="1:15" x14ac:dyDescent="0.25">
      <c r="A149" t="s">
        <v>1780</v>
      </c>
      <c r="B149" s="15">
        <v>43955</v>
      </c>
      <c r="C149" t="s">
        <v>1781</v>
      </c>
      <c r="D149" t="s">
        <v>543</v>
      </c>
      <c r="E149" t="s">
        <v>5845</v>
      </c>
      <c r="F149">
        <v>3</v>
      </c>
      <c r="G149" t="s">
        <v>6194</v>
      </c>
      <c r="H149">
        <v>27.94</v>
      </c>
      <c r="I149">
        <v>83.84</v>
      </c>
      <c r="J149" t="s">
        <v>1940</v>
      </c>
      <c r="K149" t="s">
        <v>1941</v>
      </c>
      <c r="L149" t="s">
        <v>6191</v>
      </c>
      <c r="M149">
        <v>2.5</v>
      </c>
      <c r="N149">
        <v>2020</v>
      </c>
      <c r="O149">
        <v>0.49004999999999999</v>
      </c>
    </row>
    <row r="150" spans="1:15" x14ac:dyDescent="0.25">
      <c r="A150" t="s">
        <v>1539</v>
      </c>
      <c r="B150" s="15">
        <v>44305</v>
      </c>
      <c r="C150" t="s">
        <v>1540</v>
      </c>
      <c r="D150" t="s">
        <v>22</v>
      </c>
      <c r="E150" t="s">
        <v>5329</v>
      </c>
      <c r="F150">
        <v>6</v>
      </c>
      <c r="G150" t="s">
        <v>6194</v>
      </c>
      <c r="H150">
        <v>13.75</v>
      </c>
      <c r="I150">
        <v>82.5</v>
      </c>
      <c r="J150" t="s">
        <v>1940</v>
      </c>
      <c r="K150" t="s">
        <v>1941</v>
      </c>
      <c r="L150" t="s">
        <v>6190</v>
      </c>
      <c r="M150">
        <v>1</v>
      </c>
      <c r="N150">
        <v>2021</v>
      </c>
      <c r="O150">
        <v>0.49004999999999999</v>
      </c>
    </row>
    <row r="151" spans="1:15" x14ac:dyDescent="0.25">
      <c r="A151" t="s">
        <v>1510</v>
      </c>
      <c r="B151" s="15">
        <v>44468</v>
      </c>
      <c r="C151" t="s">
        <v>1511</v>
      </c>
      <c r="D151" t="s">
        <v>22</v>
      </c>
      <c r="E151" t="s">
        <v>5271</v>
      </c>
      <c r="F151">
        <v>6</v>
      </c>
      <c r="G151" t="s">
        <v>6194</v>
      </c>
      <c r="H151">
        <v>13.75</v>
      </c>
      <c r="I151">
        <v>82.5</v>
      </c>
      <c r="J151" t="s">
        <v>1940</v>
      </c>
      <c r="K151" t="s">
        <v>1950</v>
      </c>
      <c r="L151" t="s">
        <v>6190</v>
      </c>
      <c r="M151">
        <v>1</v>
      </c>
      <c r="N151">
        <v>2021</v>
      </c>
      <c r="O151">
        <v>0.49004999999999999</v>
      </c>
    </row>
    <row r="152" spans="1:15" x14ac:dyDescent="0.25">
      <c r="A152" t="s">
        <v>1320</v>
      </c>
      <c r="B152" s="15">
        <v>44118</v>
      </c>
      <c r="C152" t="s">
        <v>1321</v>
      </c>
      <c r="D152" t="s">
        <v>22</v>
      </c>
      <c r="E152" t="s">
        <v>4873</v>
      </c>
      <c r="F152">
        <v>6</v>
      </c>
      <c r="G152" t="s">
        <v>6194</v>
      </c>
      <c r="H152">
        <v>13.75</v>
      </c>
      <c r="I152">
        <v>82.5</v>
      </c>
      <c r="J152" t="s">
        <v>1940</v>
      </c>
      <c r="K152" t="s">
        <v>1941</v>
      </c>
      <c r="L152" t="s">
        <v>6190</v>
      </c>
      <c r="M152">
        <v>1</v>
      </c>
      <c r="N152">
        <v>2020</v>
      </c>
      <c r="O152">
        <v>0.49004999999999999</v>
      </c>
    </row>
    <row r="153" spans="1:15" x14ac:dyDescent="0.25">
      <c r="A153" t="s">
        <v>438</v>
      </c>
      <c r="B153" s="15">
        <v>44027</v>
      </c>
      <c r="C153" t="s">
        <v>439</v>
      </c>
      <c r="D153" t="s">
        <v>22</v>
      </c>
      <c r="E153" t="s">
        <v>2886</v>
      </c>
      <c r="F153">
        <v>6</v>
      </c>
      <c r="G153" t="s">
        <v>6194</v>
      </c>
      <c r="H153">
        <v>13.75</v>
      </c>
      <c r="I153">
        <v>82.5</v>
      </c>
      <c r="J153" t="s">
        <v>1940</v>
      </c>
      <c r="K153" t="s">
        <v>1950</v>
      </c>
      <c r="L153" t="s">
        <v>6190</v>
      </c>
      <c r="M153">
        <v>1</v>
      </c>
      <c r="N153">
        <v>2020</v>
      </c>
      <c r="O153">
        <v>0.49004999999999999</v>
      </c>
    </row>
    <row r="154" spans="1:15" x14ac:dyDescent="0.25">
      <c r="A154" t="s">
        <v>1117</v>
      </c>
      <c r="B154" s="15">
        <v>43991</v>
      </c>
      <c r="C154" t="s">
        <v>1118</v>
      </c>
      <c r="D154" t="s">
        <v>22</v>
      </c>
      <c r="E154" t="s">
        <v>4481</v>
      </c>
      <c r="F154">
        <v>6</v>
      </c>
      <c r="G154" t="s">
        <v>6194</v>
      </c>
      <c r="H154">
        <v>13.75</v>
      </c>
      <c r="I154">
        <v>82.5</v>
      </c>
      <c r="J154" t="s">
        <v>2115</v>
      </c>
      <c r="K154" t="s">
        <v>1950</v>
      </c>
      <c r="L154" t="s">
        <v>6190</v>
      </c>
      <c r="M154">
        <v>1</v>
      </c>
      <c r="N154">
        <v>2020</v>
      </c>
      <c r="O154">
        <v>0.49004999999999999</v>
      </c>
    </row>
    <row r="155" spans="1:15" x14ac:dyDescent="0.25">
      <c r="A155" t="s">
        <v>1102</v>
      </c>
      <c r="B155" s="15">
        <v>44258</v>
      </c>
      <c r="C155" t="s">
        <v>1103</v>
      </c>
      <c r="D155" t="s">
        <v>22</v>
      </c>
      <c r="E155" t="s">
        <v>4387</v>
      </c>
      <c r="F155">
        <v>6</v>
      </c>
      <c r="G155" t="s">
        <v>6194</v>
      </c>
      <c r="H155">
        <v>13.75</v>
      </c>
      <c r="I155">
        <v>82.5</v>
      </c>
      <c r="J155" t="s">
        <v>1948</v>
      </c>
      <c r="K155" t="s">
        <v>1950</v>
      </c>
      <c r="L155" t="s">
        <v>6190</v>
      </c>
      <c r="M155">
        <v>1</v>
      </c>
      <c r="N155">
        <v>2021</v>
      </c>
      <c r="O155">
        <v>0.49004999999999999</v>
      </c>
    </row>
    <row r="156" spans="1:15" x14ac:dyDescent="0.25">
      <c r="A156" t="s">
        <v>617</v>
      </c>
      <c r="B156" s="15">
        <v>44057</v>
      </c>
      <c r="C156" t="s">
        <v>618</v>
      </c>
      <c r="D156" t="s">
        <v>22</v>
      </c>
      <c r="E156" t="s">
        <v>3283</v>
      </c>
      <c r="F156">
        <v>2</v>
      </c>
      <c r="G156" t="s">
        <v>6194</v>
      </c>
      <c r="H156">
        <v>13.75</v>
      </c>
      <c r="I156">
        <v>27.5</v>
      </c>
      <c r="J156" t="s">
        <v>1940</v>
      </c>
      <c r="K156" t="s">
        <v>1950</v>
      </c>
      <c r="L156" t="s">
        <v>6190</v>
      </c>
      <c r="M156">
        <v>1</v>
      </c>
      <c r="N156">
        <v>2020</v>
      </c>
      <c r="O156">
        <v>0.49004999999999999</v>
      </c>
    </row>
    <row r="157" spans="1:15" x14ac:dyDescent="0.25">
      <c r="A157" t="s">
        <v>541</v>
      </c>
      <c r="B157" s="15">
        <v>44676</v>
      </c>
      <c r="C157" t="s">
        <v>542</v>
      </c>
      <c r="D157" t="s">
        <v>543</v>
      </c>
      <c r="E157" t="s">
        <v>3121</v>
      </c>
      <c r="F157">
        <v>1</v>
      </c>
      <c r="G157" t="s">
        <v>6194</v>
      </c>
      <c r="H157">
        <v>27.94</v>
      </c>
      <c r="I157">
        <v>27.94</v>
      </c>
      <c r="J157" t="s">
        <v>1940</v>
      </c>
      <c r="K157" t="s">
        <v>1941</v>
      </c>
      <c r="L157" t="s">
        <v>6191</v>
      </c>
      <c r="M157">
        <v>2.5</v>
      </c>
      <c r="N157">
        <v>2022</v>
      </c>
      <c r="O157">
        <v>0.49004999999999999</v>
      </c>
    </row>
    <row r="158" spans="1:15" x14ac:dyDescent="0.25">
      <c r="A158" t="s">
        <v>1173</v>
      </c>
      <c r="B158" s="15">
        <v>43903</v>
      </c>
      <c r="C158" t="s">
        <v>1158</v>
      </c>
      <c r="D158" t="s">
        <v>543</v>
      </c>
      <c r="E158" t="s">
        <v>4546</v>
      </c>
      <c r="F158">
        <v>1</v>
      </c>
      <c r="G158" t="s">
        <v>6194</v>
      </c>
      <c r="H158">
        <v>27.94</v>
      </c>
      <c r="I158">
        <v>27.94</v>
      </c>
      <c r="J158" t="s">
        <v>2115</v>
      </c>
      <c r="K158" t="s">
        <v>1941</v>
      </c>
      <c r="L158" t="s">
        <v>6191</v>
      </c>
      <c r="M158">
        <v>2.5</v>
      </c>
      <c r="N158">
        <v>2020</v>
      </c>
      <c r="O158">
        <v>0.49004999999999999</v>
      </c>
    </row>
    <row r="159" spans="1:15" x14ac:dyDescent="0.25">
      <c r="A159" t="s">
        <v>1794</v>
      </c>
      <c r="B159" s="15">
        <v>43746</v>
      </c>
      <c r="C159" t="s">
        <v>1795</v>
      </c>
      <c r="D159" t="s">
        <v>543</v>
      </c>
      <c r="E159" t="s">
        <v>5876</v>
      </c>
      <c r="F159">
        <v>1</v>
      </c>
      <c r="G159" t="s">
        <v>6194</v>
      </c>
      <c r="H159">
        <v>27.94</v>
      </c>
      <c r="I159">
        <v>27.94</v>
      </c>
      <c r="J159" t="s">
        <v>1940</v>
      </c>
      <c r="K159" t="s">
        <v>1950</v>
      </c>
      <c r="L159" t="s">
        <v>6191</v>
      </c>
      <c r="M159">
        <v>2.5</v>
      </c>
      <c r="N159">
        <v>2019</v>
      </c>
      <c r="O159">
        <v>0.49004999999999999</v>
      </c>
    </row>
    <row r="160" spans="1:15" x14ac:dyDescent="0.25">
      <c r="A160" t="s">
        <v>1852</v>
      </c>
      <c r="B160" s="15">
        <v>44722</v>
      </c>
      <c r="C160" t="s">
        <v>1814</v>
      </c>
      <c r="D160" t="s">
        <v>543</v>
      </c>
      <c r="E160" t="s">
        <v>5911</v>
      </c>
      <c r="F160">
        <v>1</v>
      </c>
      <c r="G160" t="s">
        <v>6194</v>
      </c>
      <c r="H160">
        <v>27.94</v>
      </c>
      <c r="I160">
        <v>27.94</v>
      </c>
      <c r="J160" t="s">
        <v>1940</v>
      </c>
      <c r="K160" t="s">
        <v>1941</v>
      </c>
      <c r="L160" t="s">
        <v>6191</v>
      </c>
      <c r="M160">
        <v>2.5</v>
      </c>
      <c r="N160">
        <v>2022</v>
      </c>
      <c r="O160">
        <v>0.49004999999999999</v>
      </c>
    </row>
    <row r="161" spans="1:15" x14ac:dyDescent="0.25">
      <c r="A161" t="s">
        <v>1538</v>
      </c>
      <c r="B161" s="15">
        <v>43888</v>
      </c>
      <c r="C161" t="s">
        <v>1523</v>
      </c>
      <c r="D161" t="s">
        <v>543</v>
      </c>
      <c r="E161" t="s">
        <v>5325</v>
      </c>
      <c r="F161">
        <v>1</v>
      </c>
      <c r="G161" t="s">
        <v>6194</v>
      </c>
      <c r="H161">
        <v>27.94</v>
      </c>
      <c r="I161">
        <v>27.94</v>
      </c>
      <c r="J161" t="s">
        <v>1940</v>
      </c>
      <c r="K161" t="s">
        <v>1941</v>
      </c>
      <c r="L161" t="s">
        <v>6191</v>
      </c>
      <c r="M161">
        <v>2.5</v>
      </c>
      <c r="N161">
        <v>2020</v>
      </c>
      <c r="O161">
        <v>0.49004999999999999</v>
      </c>
    </row>
    <row r="162" spans="1:15" x14ac:dyDescent="0.25">
      <c r="A162" t="s">
        <v>368</v>
      </c>
      <c r="B162" s="15">
        <v>44182</v>
      </c>
      <c r="C162" t="s">
        <v>369</v>
      </c>
      <c r="D162" t="s">
        <v>29</v>
      </c>
      <c r="E162" t="s">
        <v>2699</v>
      </c>
      <c r="F162">
        <v>4</v>
      </c>
      <c r="G162" t="s">
        <v>6194</v>
      </c>
      <c r="H162">
        <v>7.29</v>
      </c>
      <c r="I162">
        <v>29.16</v>
      </c>
      <c r="J162" t="s">
        <v>1948</v>
      </c>
      <c r="K162" t="s">
        <v>1950</v>
      </c>
      <c r="L162" t="s">
        <v>6191</v>
      </c>
      <c r="M162">
        <v>0.5</v>
      </c>
      <c r="N162">
        <v>2020</v>
      </c>
      <c r="O162">
        <v>0.49004999999999999</v>
      </c>
    </row>
    <row r="163" spans="1:15" x14ac:dyDescent="0.25">
      <c r="A163" t="s">
        <v>514</v>
      </c>
      <c r="B163" s="15">
        <v>44114</v>
      </c>
      <c r="C163" t="s">
        <v>515</v>
      </c>
      <c r="D163" t="s">
        <v>29</v>
      </c>
      <c r="E163" t="s">
        <v>3057</v>
      </c>
      <c r="F163">
        <v>4</v>
      </c>
      <c r="G163" t="s">
        <v>6194</v>
      </c>
      <c r="H163">
        <v>7.29</v>
      </c>
      <c r="I163">
        <v>29.16</v>
      </c>
      <c r="J163" t="s">
        <v>1940</v>
      </c>
      <c r="K163" t="s">
        <v>1941</v>
      </c>
      <c r="L163" t="s">
        <v>6191</v>
      </c>
      <c r="M163">
        <v>0.5</v>
      </c>
      <c r="N163">
        <v>2020</v>
      </c>
      <c r="O163">
        <v>0.49004999999999999</v>
      </c>
    </row>
    <row r="164" spans="1:15" x14ac:dyDescent="0.25">
      <c r="A164" t="s">
        <v>446</v>
      </c>
      <c r="B164" s="15">
        <v>44659</v>
      </c>
      <c r="C164" t="s">
        <v>447</v>
      </c>
      <c r="D164" t="s">
        <v>29</v>
      </c>
      <c r="E164" t="s">
        <v>2901</v>
      </c>
      <c r="F164">
        <v>4</v>
      </c>
      <c r="G164" t="s">
        <v>6194</v>
      </c>
      <c r="H164">
        <v>7.29</v>
      </c>
      <c r="I164">
        <v>29.16</v>
      </c>
      <c r="J164" t="s">
        <v>1948</v>
      </c>
      <c r="K164" t="s">
        <v>1941</v>
      </c>
      <c r="L164" t="s">
        <v>6191</v>
      </c>
      <c r="M164">
        <v>0.5</v>
      </c>
      <c r="N164">
        <v>2022</v>
      </c>
      <c r="O164">
        <v>0.49004999999999999</v>
      </c>
    </row>
    <row r="165" spans="1:15" x14ac:dyDescent="0.25">
      <c r="A165" t="s">
        <v>1697</v>
      </c>
      <c r="B165" s="15">
        <v>43707</v>
      </c>
      <c r="C165" t="s">
        <v>1698</v>
      </c>
      <c r="D165" t="s">
        <v>150</v>
      </c>
      <c r="E165" t="s">
        <v>5671</v>
      </c>
      <c r="F165">
        <v>2</v>
      </c>
      <c r="G165" t="s">
        <v>6194</v>
      </c>
      <c r="H165">
        <v>14.85</v>
      </c>
      <c r="I165">
        <v>29.7</v>
      </c>
      <c r="J165" t="s">
        <v>2115</v>
      </c>
      <c r="K165" t="s">
        <v>1941</v>
      </c>
      <c r="L165" t="s">
        <v>6189</v>
      </c>
      <c r="M165">
        <v>1</v>
      </c>
      <c r="N165">
        <v>2019</v>
      </c>
      <c r="O165">
        <v>0.49004999999999999</v>
      </c>
    </row>
    <row r="166" spans="1:15" x14ac:dyDescent="0.25">
      <c r="A166" t="s">
        <v>1589</v>
      </c>
      <c r="B166" s="15">
        <v>44173</v>
      </c>
      <c r="C166" t="s">
        <v>1590</v>
      </c>
      <c r="D166" t="s">
        <v>125</v>
      </c>
      <c r="E166" t="s">
        <v>5437</v>
      </c>
      <c r="F166">
        <v>1</v>
      </c>
      <c r="G166" t="s">
        <v>6194</v>
      </c>
      <c r="H166">
        <v>31.62</v>
      </c>
      <c r="I166">
        <v>31.62</v>
      </c>
      <c r="J166" t="s">
        <v>1940</v>
      </c>
      <c r="K166" t="s">
        <v>1941</v>
      </c>
      <c r="L166" t="s">
        <v>6190</v>
      </c>
      <c r="M166">
        <v>2.5</v>
      </c>
      <c r="N166">
        <v>2020</v>
      </c>
      <c r="O166">
        <v>0.49004999999999999</v>
      </c>
    </row>
    <row r="167" spans="1:15" x14ac:dyDescent="0.25">
      <c r="A167" t="s">
        <v>1903</v>
      </c>
      <c r="B167" s="15">
        <v>44214</v>
      </c>
      <c r="C167" t="s">
        <v>1904</v>
      </c>
      <c r="D167" t="s">
        <v>125</v>
      </c>
      <c r="E167" t="s">
        <v>6123</v>
      </c>
      <c r="F167">
        <v>1</v>
      </c>
      <c r="G167" t="s">
        <v>6194</v>
      </c>
      <c r="H167">
        <v>31.62</v>
      </c>
      <c r="I167">
        <v>31.62</v>
      </c>
      <c r="J167" t="s">
        <v>1948</v>
      </c>
      <c r="K167" t="s">
        <v>1941</v>
      </c>
      <c r="L167" t="s">
        <v>6190</v>
      </c>
      <c r="M167">
        <v>2.5</v>
      </c>
      <c r="N167">
        <v>2021</v>
      </c>
      <c r="O167">
        <v>0.49004999999999999</v>
      </c>
    </row>
    <row r="168" spans="1:15" x14ac:dyDescent="0.25">
      <c r="A168" t="s">
        <v>957</v>
      </c>
      <c r="B168" s="15">
        <v>44014</v>
      </c>
      <c r="C168" t="s">
        <v>958</v>
      </c>
      <c r="D168" t="s">
        <v>125</v>
      </c>
      <c r="E168" t="s">
        <v>4048</v>
      </c>
      <c r="F168">
        <v>1</v>
      </c>
      <c r="G168" t="s">
        <v>6194</v>
      </c>
      <c r="H168">
        <v>31.62</v>
      </c>
      <c r="I168">
        <v>31.62</v>
      </c>
      <c r="J168" t="s">
        <v>1948</v>
      </c>
      <c r="K168" t="s">
        <v>1941</v>
      </c>
      <c r="L168" t="s">
        <v>6190</v>
      </c>
      <c r="M168">
        <v>2.5</v>
      </c>
      <c r="N168">
        <v>2020</v>
      </c>
      <c r="O168">
        <v>0.49004999999999999</v>
      </c>
    </row>
    <row r="169" spans="1:15" x14ac:dyDescent="0.25">
      <c r="A169" t="s">
        <v>1252</v>
      </c>
      <c r="B169" s="15">
        <v>43889</v>
      </c>
      <c r="C169" t="s">
        <v>1253</v>
      </c>
      <c r="D169" t="s">
        <v>125</v>
      </c>
      <c r="E169" t="s">
        <v>4723</v>
      </c>
      <c r="F169">
        <v>1</v>
      </c>
      <c r="G169" t="s">
        <v>6194</v>
      </c>
      <c r="H169">
        <v>31.62</v>
      </c>
      <c r="I169">
        <v>31.62</v>
      </c>
      <c r="J169" t="s">
        <v>1948</v>
      </c>
      <c r="K169" t="s">
        <v>1941</v>
      </c>
      <c r="L169" t="s">
        <v>6190</v>
      </c>
      <c r="M169">
        <v>2.5</v>
      </c>
      <c r="N169">
        <v>2020</v>
      </c>
      <c r="O169">
        <v>0.49004999999999999</v>
      </c>
    </row>
    <row r="170" spans="1:15" x14ac:dyDescent="0.25">
      <c r="A170" t="s">
        <v>360</v>
      </c>
      <c r="B170" s="15">
        <v>43837</v>
      </c>
      <c r="C170" t="s">
        <v>361</v>
      </c>
      <c r="D170" t="s">
        <v>16</v>
      </c>
      <c r="E170" t="s">
        <v>2681</v>
      </c>
      <c r="F170">
        <v>4</v>
      </c>
      <c r="G170" t="s">
        <v>6194</v>
      </c>
      <c r="H170">
        <v>8.25</v>
      </c>
      <c r="I170">
        <v>33</v>
      </c>
      <c r="J170" t="s">
        <v>1940</v>
      </c>
      <c r="K170" t="s">
        <v>1950</v>
      </c>
      <c r="L170" t="s">
        <v>6190</v>
      </c>
      <c r="M170">
        <v>0.5</v>
      </c>
      <c r="N170">
        <v>2020</v>
      </c>
      <c r="O170">
        <v>0.49004999999999999</v>
      </c>
    </row>
    <row r="171" spans="1:15" x14ac:dyDescent="0.25">
      <c r="A171" t="s">
        <v>392</v>
      </c>
      <c r="B171" s="15">
        <v>43900</v>
      </c>
      <c r="C171" t="s">
        <v>393</v>
      </c>
      <c r="D171" t="s">
        <v>43</v>
      </c>
      <c r="E171" t="s">
        <v>2753</v>
      </c>
      <c r="F171">
        <v>1</v>
      </c>
      <c r="G171" t="s">
        <v>6194</v>
      </c>
      <c r="H171">
        <v>34.159999999999997</v>
      </c>
      <c r="I171">
        <v>34.159999999999997</v>
      </c>
      <c r="J171" t="s">
        <v>1940</v>
      </c>
      <c r="K171" t="s">
        <v>1941</v>
      </c>
      <c r="L171" t="s">
        <v>6189</v>
      </c>
      <c r="M171">
        <v>2.5</v>
      </c>
      <c r="N171">
        <v>2020</v>
      </c>
      <c r="O171">
        <v>0.49004999999999999</v>
      </c>
    </row>
    <row r="172" spans="1:15" x14ac:dyDescent="0.25">
      <c r="A172" t="s">
        <v>656</v>
      </c>
      <c r="B172" s="15">
        <v>43826</v>
      </c>
      <c r="C172" t="s">
        <v>657</v>
      </c>
      <c r="D172" t="s">
        <v>43</v>
      </c>
      <c r="E172" t="s">
        <v>3370</v>
      </c>
      <c r="F172">
        <v>1</v>
      </c>
      <c r="G172" t="s">
        <v>6194</v>
      </c>
      <c r="H172">
        <v>34.159999999999997</v>
      </c>
      <c r="I172">
        <v>34.159999999999997</v>
      </c>
      <c r="J172" t="s">
        <v>1940</v>
      </c>
      <c r="K172" t="s">
        <v>1941</v>
      </c>
      <c r="L172" t="s">
        <v>6189</v>
      </c>
      <c r="M172">
        <v>2.5</v>
      </c>
      <c r="N172">
        <v>2019</v>
      </c>
      <c r="O172">
        <v>0.49004999999999999</v>
      </c>
    </row>
    <row r="173" spans="1:15" x14ac:dyDescent="0.25">
      <c r="A173" t="s">
        <v>1132</v>
      </c>
      <c r="B173" s="15">
        <v>44592</v>
      </c>
      <c r="C173" t="s">
        <v>1133</v>
      </c>
      <c r="D173" t="s">
        <v>189</v>
      </c>
      <c r="E173" t="s">
        <v>4457</v>
      </c>
      <c r="F173">
        <v>4</v>
      </c>
      <c r="G173" t="s">
        <v>6194</v>
      </c>
      <c r="H173">
        <v>8.91</v>
      </c>
      <c r="I173">
        <v>35.64</v>
      </c>
      <c r="J173" t="s">
        <v>2115</v>
      </c>
      <c r="K173" t="s">
        <v>1950</v>
      </c>
      <c r="L173" t="s">
        <v>6189</v>
      </c>
      <c r="M173">
        <v>0.5</v>
      </c>
      <c r="N173">
        <v>2022</v>
      </c>
      <c r="O173">
        <v>0.49004999999999999</v>
      </c>
    </row>
    <row r="174" spans="1:15" x14ac:dyDescent="0.25">
      <c r="A174" t="s">
        <v>888</v>
      </c>
      <c r="B174" s="15">
        <v>43562</v>
      </c>
      <c r="C174" t="s">
        <v>889</v>
      </c>
      <c r="D174" t="s">
        <v>189</v>
      </c>
      <c r="E174" t="s">
        <v>3890</v>
      </c>
      <c r="F174">
        <v>4</v>
      </c>
      <c r="G174" t="s">
        <v>6194</v>
      </c>
      <c r="H174">
        <v>8.91</v>
      </c>
      <c r="I174">
        <v>35.64</v>
      </c>
      <c r="J174" t="s">
        <v>1948</v>
      </c>
      <c r="K174" t="s">
        <v>1950</v>
      </c>
      <c r="L174" t="s">
        <v>6189</v>
      </c>
      <c r="M174">
        <v>0.5</v>
      </c>
      <c r="N174">
        <v>2019</v>
      </c>
      <c r="O174">
        <v>0.49004999999999999</v>
      </c>
    </row>
    <row r="175" spans="1:15" x14ac:dyDescent="0.25">
      <c r="A175" t="s">
        <v>464</v>
      </c>
      <c r="B175" s="15">
        <v>44174</v>
      </c>
      <c r="C175" t="s">
        <v>465</v>
      </c>
      <c r="D175" t="s">
        <v>189</v>
      </c>
      <c r="E175" t="s">
        <v>2942</v>
      </c>
      <c r="F175">
        <v>4</v>
      </c>
      <c r="G175" t="s">
        <v>6194</v>
      </c>
      <c r="H175">
        <v>8.91</v>
      </c>
      <c r="I175">
        <v>35.64</v>
      </c>
      <c r="J175" t="s">
        <v>1940</v>
      </c>
      <c r="K175" t="s">
        <v>1950</v>
      </c>
      <c r="L175" t="s">
        <v>6189</v>
      </c>
      <c r="M175">
        <v>0.5</v>
      </c>
      <c r="N175">
        <v>2020</v>
      </c>
      <c r="O175">
        <v>0.49004999999999999</v>
      </c>
    </row>
    <row r="176" spans="1:15" x14ac:dyDescent="0.25">
      <c r="A176" t="s">
        <v>230</v>
      </c>
      <c r="B176" s="15">
        <v>43538</v>
      </c>
      <c r="C176" t="s">
        <v>231</v>
      </c>
      <c r="D176" t="s">
        <v>189</v>
      </c>
      <c r="E176" t="s">
        <v>2387</v>
      </c>
      <c r="F176">
        <v>4</v>
      </c>
      <c r="G176" t="s">
        <v>6194</v>
      </c>
      <c r="H176">
        <v>8.91</v>
      </c>
      <c r="I176">
        <v>35.64</v>
      </c>
      <c r="J176" t="s">
        <v>2115</v>
      </c>
      <c r="K176" t="s">
        <v>1941</v>
      </c>
      <c r="L176" t="s">
        <v>6189</v>
      </c>
      <c r="M176">
        <v>0.5</v>
      </c>
      <c r="N176">
        <v>2019</v>
      </c>
      <c r="O176">
        <v>0.49004999999999999</v>
      </c>
    </row>
    <row r="177" spans="1:15" x14ac:dyDescent="0.25">
      <c r="A177" t="s">
        <v>1248</v>
      </c>
      <c r="B177" s="15">
        <v>44578</v>
      </c>
      <c r="C177" t="s">
        <v>1249</v>
      </c>
      <c r="D177" t="s">
        <v>189</v>
      </c>
      <c r="E177" t="s">
        <v>4715</v>
      </c>
      <c r="F177">
        <v>4</v>
      </c>
      <c r="G177" t="s">
        <v>6194</v>
      </c>
      <c r="H177">
        <v>8.91</v>
      </c>
      <c r="I177">
        <v>35.64</v>
      </c>
      <c r="J177" t="s">
        <v>1940</v>
      </c>
      <c r="K177" t="s">
        <v>1941</v>
      </c>
      <c r="L177" t="s">
        <v>6189</v>
      </c>
      <c r="M177">
        <v>0.5</v>
      </c>
      <c r="N177">
        <v>2022</v>
      </c>
      <c r="O177">
        <v>0.49004999999999999</v>
      </c>
    </row>
    <row r="178" spans="1:15" x14ac:dyDescent="0.25">
      <c r="A178" t="s">
        <v>1242</v>
      </c>
      <c r="B178" s="15">
        <v>44049</v>
      </c>
      <c r="C178" t="s">
        <v>1243</v>
      </c>
      <c r="D178" t="s">
        <v>189</v>
      </c>
      <c r="E178" t="s">
        <v>4703</v>
      </c>
      <c r="F178">
        <v>4</v>
      </c>
      <c r="G178" t="s">
        <v>6194</v>
      </c>
      <c r="H178">
        <v>8.91</v>
      </c>
      <c r="I178">
        <v>35.64</v>
      </c>
      <c r="J178" t="s">
        <v>1940</v>
      </c>
      <c r="K178" t="s">
        <v>1950</v>
      </c>
      <c r="L178" t="s">
        <v>6189</v>
      </c>
      <c r="M178">
        <v>0.5</v>
      </c>
      <c r="N178">
        <v>2020</v>
      </c>
      <c r="O178">
        <v>0.49004999999999999</v>
      </c>
    </row>
    <row r="179" spans="1:15" x14ac:dyDescent="0.25">
      <c r="A179" t="s">
        <v>724</v>
      </c>
      <c r="B179" s="15">
        <v>43984</v>
      </c>
      <c r="C179" t="s">
        <v>677</v>
      </c>
      <c r="D179" t="s">
        <v>29</v>
      </c>
      <c r="E179" t="s">
        <v>3419</v>
      </c>
      <c r="F179">
        <v>5</v>
      </c>
      <c r="G179" t="s">
        <v>6194</v>
      </c>
      <c r="H179">
        <v>7.29</v>
      </c>
      <c r="I179">
        <v>36.450000000000003</v>
      </c>
      <c r="J179" t="s">
        <v>1940</v>
      </c>
      <c r="K179" t="s">
        <v>1950</v>
      </c>
      <c r="L179" t="s">
        <v>6191</v>
      </c>
      <c r="M179">
        <v>0.5</v>
      </c>
      <c r="N179">
        <v>2020</v>
      </c>
      <c r="O179">
        <v>0.49004999999999999</v>
      </c>
    </row>
    <row r="180" spans="1:15" x14ac:dyDescent="0.25">
      <c r="A180" t="s">
        <v>1412</v>
      </c>
      <c r="B180" s="15">
        <v>44215</v>
      </c>
      <c r="C180" t="s">
        <v>1413</v>
      </c>
      <c r="D180" t="s">
        <v>29</v>
      </c>
      <c r="E180" t="s">
        <v>5059</v>
      </c>
      <c r="F180">
        <v>5</v>
      </c>
      <c r="G180" t="s">
        <v>6194</v>
      </c>
      <c r="H180">
        <v>7.29</v>
      </c>
      <c r="I180">
        <v>36.450000000000003</v>
      </c>
      <c r="J180" t="s">
        <v>1940</v>
      </c>
      <c r="K180" t="s">
        <v>1941</v>
      </c>
      <c r="L180" t="s">
        <v>6191</v>
      </c>
      <c r="M180">
        <v>0.5</v>
      </c>
      <c r="N180">
        <v>2021</v>
      </c>
      <c r="O180">
        <v>0.49004999999999999</v>
      </c>
    </row>
    <row r="181" spans="1:15" x14ac:dyDescent="0.25">
      <c r="A181" t="s">
        <v>1563</v>
      </c>
      <c r="B181" s="15">
        <v>44588</v>
      </c>
      <c r="C181" t="s">
        <v>1564</v>
      </c>
      <c r="D181" t="s">
        <v>258</v>
      </c>
      <c r="E181" t="s">
        <v>5381</v>
      </c>
      <c r="F181">
        <v>3</v>
      </c>
      <c r="G181" t="s">
        <v>6194</v>
      </c>
      <c r="H181">
        <v>12.15</v>
      </c>
      <c r="I181">
        <v>36.450000000000003</v>
      </c>
      <c r="J181" t="s">
        <v>1940</v>
      </c>
      <c r="K181" t="s">
        <v>1941</v>
      </c>
      <c r="L181" t="s">
        <v>6191</v>
      </c>
      <c r="M181">
        <v>1</v>
      </c>
      <c r="N181">
        <v>2022</v>
      </c>
      <c r="O181">
        <v>0.49004999999999999</v>
      </c>
    </row>
    <row r="182" spans="1:15" x14ac:dyDescent="0.25">
      <c r="A182" t="s">
        <v>1362</v>
      </c>
      <c r="B182" s="15">
        <v>43915</v>
      </c>
      <c r="C182" t="s">
        <v>1363</v>
      </c>
      <c r="D182" t="s">
        <v>29</v>
      </c>
      <c r="E182" t="s">
        <v>4957</v>
      </c>
      <c r="F182">
        <v>5</v>
      </c>
      <c r="G182" t="s">
        <v>6194</v>
      </c>
      <c r="H182">
        <v>7.29</v>
      </c>
      <c r="I182">
        <v>36.450000000000003</v>
      </c>
      <c r="J182" t="s">
        <v>1940</v>
      </c>
      <c r="K182" t="s">
        <v>1950</v>
      </c>
      <c r="L182" t="s">
        <v>6191</v>
      </c>
      <c r="M182">
        <v>0.5</v>
      </c>
      <c r="N182">
        <v>2020</v>
      </c>
      <c r="O182">
        <v>0.49004999999999999</v>
      </c>
    </row>
    <row r="183" spans="1:15" x14ac:dyDescent="0.25">
      <c r="A183" t="s">
        <v>426</v>
      </c>
      <c r="B183" s="15">
        <v>44398</v>
      </c>
      <c r="C183" t="s">
        <v>427</v>
      </c>
      <c r="D183" t="s">
        <v>29</v>
      </c>
      <c r="E183" t="s">
        <v>2835</v>
      </c>
      <c r="F183">
        <v>5</v>
      </c>
      <c r="G183" t="s">
        <v>6194</v>
      </c>
      <c r="H183">
        <v>7.29</v>
      </c>
      <c r="I183">
        <v>36.450000000000003</v>
      </c>
      <c r="J183" t="s">
        <v>1940</v>
      </c>
      <c r="K183" t="s">
        <v>1950</v>
      </c>
      <c r="L183" t="s">
        <v>6191</v>
      </c>
      <c r="M183">
        <v>0.5</v>
      </c>
      <c r="N183">
        <v>2021</v>
      </c>
      <c r="O183">
        <v>0.49004999999999999</v>
      </c>
    </row>
    <row r="184" spans="1:15" x14ac:dyDescent="0.25">
      <c r="A184" t="s">
        <v>408</v>
      </c>
      <c r="B184" s="15">
        <v>43483</v>
      </c>
      <c r="C184" t="s">
        <v>409</v>
      </c>
      <c r="D184" t="s">
        <v>29</v>
      </c>
      <c r="E184" t="s">
        <v>2795</v>
      </c>
      <c r="F184">
        <v>5</v>
      </c>
      <c r="G184" t="s">
        <v>6194</v>
      </c>
      <c r="H184">
        <v>7.29</v>
      </c>
      <c r="I184">
        <v>36.450000000000003</v>
      </c>
      <c r="J184" t="s">
        <v>1940</v>
      </c>
      <c r="K184" t="s">
        <v>1941</v>
      </c>
      <c r="L184" t="s">
        <v>6191</v>
      </c>
      <c r="M184">
        <v>0.5</v>
      </c>
      <c r="N184">
        <v>2019</v>
      </c>
      <c r="O184">
        <v>0.49004999999999999</v>
      </c>
    </row>
    <row r="185" spans="1:15" x14ac:dyDescent="0.25">
      <c r="A185" t="s">
        <v>512</v>
      </c>
      <c r="B185" s="15">
        <v>43918</v>
      </c>
      <c r="C185" t="s">
        <v>513</v>
      </c>
      <c r="D185" t="s">
        <v>258</v>
      </c>
      <c r="E185" t="s">
        <v>3053</v>
      </c>
      <c r="F185">
        <v>3</v>
      </c>
      <c r="G185" t="s">
        <v>6194</v>
      </c>
      <c r="H185">
        <v>12.15</v>
      </c>
      <c r="I185">
        <v>36.450000000000003</v>
      </c>
      <c r="J185" t="s">
        <v>1940</v>
      </c>
      <c r="K185" t="s">
        <v>1941</v>
      </c>
      <c r="L185" t="s">
        <v>6191</v>
      </c>
      <c r="M185">
        <v>1</v>
      </c>
      <c r="N185">
        <v>2020</v>
      </c>
      <c r="O185">
        <v>0.49004999999999999</v>
      </c>
    </row>
    <row r="186" spans="1:15" x14ac:dyDescent="0.25">
      <c r="A186" t="s">
        <v>1821</v>
      </c>
      <c r="B186" s="15">
        <v>43829</v>
      </c>
      <c r="C186" t="s">
        <v>1822</v>
      </c>
      <c r="D186" t="s">
        <v>150</v>
      </c>
      <c r="E186" t="s">
        <v>5931</v>
      </c>
      <c r="F186">
        <v>5</v>
      </c>
      <c r="G186" t="s">
        <v>6194</v>
      </c>
      <c r="H186">
        <v>14.85</v>
      </c>
      <c r="I186">
        <v>74.25</v>
      </c>
      <c r="J186" t="s">
        <v>1940</v>
      </c>
      <c r="K186" t="s">
        <v>1941</v>
      </c>
      <c r="L186" t="s">
        <v>6189</v>
      </c>
      <c r="M186">
        <v>1</v>
      </c>
      <c r="N186">
        <v>2019</v>
      </c>
      <c r="O186">
        <v>0.49004999999999999</v>
      </c>
    </row>
    <row r="187" spans="1:15" x14ac:dyDescent="0.25">
      <c r="A187" t="s">
        <v>790</v>
      </c>
      <c r="B187" s="15">
        <v>44455</v>
      </c>
      <c r="C187" t="s">
        <v>791</v>
      </c>
      <c r="D187" t="s">
        <v>150</v>
      </c>
      <c r="E187" t="s">
        <v>3672</v>
      </c>
      <c r="F187">
        <v>5</v>
      </c>
      <c r="G187" t="s">
        <v>6194</v>
      </c>
      <c r="H187">
        <v>14.85</v>
      </c>
      <c r="I187">
        <v>74.25</v>
      </c>
      <c r="J187" t="s">
        <v>1940</v>
      </c>
      <c r="K187" t="s">
        <v>1941</v>
      </c>
      <c r="L187" t="s">
        <v>6189</v>
      </c>
      <c r="M187">
        <v>1</v>
      </c>
      <c r="N187">
        <v>2021</v>
      </c>
      <c r="O187">
        <v>0.49004999999999999</v>
      </c>
    </row>
    <row r="188" spans="1:15" x14ac:dyDescent="0.25">
      <c r="A188" t="s">
        <v>741</v>
      </c>
      <c r="B188" s="15">
        <v>44686</v>
      </c>
      <c r="C188" t="s">
        <v>742</v>
      </c>
      <c r="D188" t="s">
        <v>150</v>
      </c>
      <c r="E188" t="s">
        <v>3573</v>
      </c>
      <c r="F188">
        <v>5</v>
      </c>
      <c r="G188" t="s">
        <v>6194</v>
      </c>
      <c r="H188">
        <v>14.85</v>
      </c>
      <c r="I188">
        <v>74.25</v>
      </c>
      <c r="J188" t="s">
        <v>1940</v>
      </c>
      <c r="K188" t="s">
        <v>1941</v>
      </c>
      <c r="L188" t="s">
        <v>6189</v>
      </c>
      <c r="M188">
        <v>1</v>
      </c>
      <c r="N188">
        <v>2022</v>
      </c>
      <c r="O188">
        <v>0.49004999999999999</v>
      </c>
    </row>
    <row r="189" spans="1:15" x14ac:dyDescent="0.25">
      <c r="A189" t="s">
        <v>892</v>
      </c>
      <c r="B189" s="15">
        <v>43573</v>
      </c>
      <c r="C189" t="s">
        <v>893</v>
      </c>
      <c r="D189" t="s">
        <v>258</v>
      </c>
      <c r="E189" t="s">
        <v>3898</v>
      </c>
      <c r="F189">
        <v>3</v>
      </c>
      <c r="G189" t="s">
        <v>6194</v>
      </c>
      <c r="H189">
        <v>12.15</v>
      </c>
      <c r="I189">
        <v>36.450000000000003</v>
      </c>
      <c r="J189" t="s">
        <v>1948</v>
      </c>
      <c r="K189" t="s">
        <v>1941</v>
      </c>
      <c r="L189" t="s">
        <v>6191</v>
      </c>
      <c r="M189">
        <v>1</v>
      </c>
      <c r="N189">
        <v>2019</v>
      </c>
      <c r="O189">
        <v>0.49004999999999999</v>
      </c>
    </row>
    <row r="190" spans="1:15" x14ac:dyDescent="0.25">
      <c r="A190" t="s">
        <v>1048</v>
      </c>
      <c r="B190" s="15">
        <v>43517</v>
      </c>
      <c r="C190" t="s">
        <v>1049</v>
      </c>
      <c r="D190" t="s">
        <v>16</v>
      </c>
      <c r="E190" t="s">
        <v>4276</v>
      </c>
      <c r="F190">
        <v>5</v>
      </c>
      <c r="G190" t="s">
        <v>6194</v>
      </c>
      <c r="H190">
        <v>8.25</v>
      </c>
      <c r="I190">
        <v>41.25</v>
      </c>
      <c r="J190" t="s">
        <v>2115</v>
      </c>
      <c r="K190" t="s">
        <v>1950</v>
      </c>
      <c r="L190" t="s">
        <v>6190</v>
      </c>
      <c r="M190">
        <v>0.5</v>
      </c>
      <c r="N190">
        <v>2019</v>
      </c>
      <c r="O190">
        <v>0.49004999999999999</v>
      </c>
    </row>
    <row r="191" spans="1:15" x14ac:dyDescent="0.25">
      <c r="A191" t="s">
        <v>374</v>
      </c>
      <c r="B191" s="15">
        <v>44777</v>
      </c>
      <c r="C191" t="s">
        <v>375</v>
      </c>
      <c r="D191" t="s">
        <v>16</v>
      </c>
      <c r="E191" t="s">
        <v>2713</v>
      </c>
      <c r="F191">
        <v>5</v>
      </c>
      <c r="G191" t="s">
        <v>6194</v>
      </c>
      <c r="H191">
        <v>8.25</v>
      </c>
      <c r="I191">
        <v>41.25</v>
      </c>
      <c r="J191" t="s">
        <v>1940</v>
      </c>
      <c r="K191" t="s">
        <v>1941</v>
      </c>
      <c r="L191" t="s">
        <v>6190</v>
      </c>
      <c r="M191">
        <v>0.5</v>
      </c>
      <c r="N191">
        <v>2022</v>
      </c>
      <c r="O191">
        <v>0.49004999999999999</v>
      </c>
    </row>
    <row r="192" spans="1:15" x14ac:dyDescent="0.25">
      <c r="A192" t="s">
        <v>945</v>
      </c>
      <c r="B192" s="15">
        <v>44023</v>
      </c>
      <c r="C192" t="s">
        <v>946</v>
      </c>
      <c r="D192" t="s">
        <v>22</v>
      </c>
      <c r="E192" t="s">
        <v>4024</v>
      </c>
      <c r="F192">
        <v>3</v>
      </c>
      <c r="G192" t="s">
        <v>6194</v>
      </c>
      <c r="H192">
        <v>13.75</v>
      </c>
      <c r="I192">
        <v>41.25</v>
      </c>
      <c r="J192" t="s">
        <v>1940</v>
      </c>
      <c r="K192" t="s">
        <v>1941</v>
      </c>
      <c r="L192" t="s">
        <v>6190</v>
      </c>
      <c r="M192">
        <v>1</v>
      </c>
      <c r="N192">
        <v>2020</v>
      </c>
      <c r="O192">
        <v>0.49004999999999999</v>
      </c>
    </row>
    <row r="193" spans="1:15" x14ac:dyDescent="0.25">
      <c r="A193" t="s">
        <v>1637</v>
      </c>
      <c r="B193" s="15">
        <v>44521</v>
      </c>
      <c r="C193" t="s">
        <v>1638</v>
      </c>
      <c r="D193" t="s">
        <v>16</v>
      </c>
      <c r="E193" t="s">
        <v>5543</v>
      </c>
      <c r="F193">
        <v>5</v>
      </c>
      <c r="G193" t="s">
        <v>6194</v>
      </c>
      <c r="H193">
        <v>8.25</v>
      </c>
      <c r="I193">
        <v>41.25</v>
      </c>
      <c r="J193" t="s">
        <v>1940</v>
      </c>
      <c r="K193" t="s">
        <v>1950</v>
      </c>
      <c r="L193" t="s">
        <v>6190</v>
      </c>
      <c r="M193">
        <v>0.5</v>
      </c>
      <c r="N193">
        <v>2021</v>
      </c>
      <c r="O193">
        <v>0.49004999999999999</v>
      </c>
    </row>
    <row r="194" spans="1:15" x14ac:dyDescent="0.25">
      <c r="A194" t="s">
        <v>745</v>
      </c>
      <c r="B194" s="15">
        <v>43582</v>
      </c>
      <c r="C194" t="s">
        <v>746</v>
      </c>
      <c r="D194" t="s">
        <v>258</v>
      </c>
      <c r="E194" t="s">
        <v>3581</v>
      </c>
      <c r="F194">
        <v>6</v>
      </c>
      <c r="G194" t="s">
        <v>6194</v>
      </c>
      <c r="H194">
        <v>12.15</v>
      </c>
      <c r="I194">
        <v>72.900000000000006</v>
      </c>
      <c r="J194" t="s">
        <v>1940</v>
      </c>
      <c r="K194" t="s">
        <v>1941</v>
      </c>
      <c r="L194" t="s">
        <v>6191</v>
      </c>
      <c r="M194">
        <v>1</v>
      </c>
      <c r="N194">
        <v>2019</v>
      </c>
      <c r="O194">
        <v>0.49004999999999999</v>
      </c>
    </row>
    <row r="195" spans="1:15" x14ac:dyDescent="0.25">
      <c r="A195" t="s">
        <v>1305</v>
      </c>
      <c r="B195" s="15">
        <v>44549</v>
      </c>
      <c r="C195" t="s">
        <v>1306</v>
      </c>
      <c r="D195" t="s">
        <v>258</v>
      </c>
      <c r="E195" t="s">
        <v>4834</v>
      </c>
      <c r="F195">
        <v>6</v>
      </c>
      <c r="G195" t="s">
        <v>6194</v>
      </c>
      <c r="H195">
        <v>12.15</v>
      </c>
      <c r="I195">
        <v>72.900000000000006</v>
      </c>
      <c r="J195" t="s">
        <v>1940</v>
      </c>
      <c r="K195" t="s">
        <v>1950</v>
      </c>
      <c r="L195" t="s">
        <v>6191</v>
      </c>
      <c r="M195">
        <v>1</v>
      </c>
      <c r="N195">
        <v>2021</v>
      </c>
      <c r="O195">
        <v>0.49004999999999999</v>
      </c>
    </row>
    <row r="196" spans="1:15" x14ac:dyDescent="0.25">
      <c r="A196" t="s">
        <v>978</v>
      </c>
      <c r="B196" s="15">
        <v>44093</v>
      </c>
      <c r="C196" t="s">
        <v>979</v>
      </c>
      <c r="D196" t="s">
        <v>258</v>
      </c>
      <c r="E196" t="s">
        <v>4105</v>
      </c>
      <c r="F196">
        <v>6</v>
      </c>
      <c r="G196" t="s">
        <v>6194</v>
      </c>
      <c r="H196">
        <v>12.15</v>
      </c>
      <c r="I196">
        <v>72.900000000000006</v>
      </c>
      <c r="J196" t="s">
        <v>1948</v>
      </c>
      <c r="K196" t="s">
        <v>1950</v>
      </c>
      <c r="L196" t="s">
        <v>6191</v>
      </c>
      <c r="M196">
        <v>1</v>
      </c>
      <c r="N196">
        <v>2020</v>
      </c>
      <c r="O196">
        <v>0.49004999999999999</v>
      </c>
    </row>
    <row r="197" spans="1:15" x14ac:dyDescent="0.25">
      <c r="A197" t="s">
        <v>422</v>
      </c>
      <c r="B197" s="15">
        <v>43919</v>
      </c>
      <c r="C197" t="s">
        <v>423</v>
      </c>
      <c r="D197" t="s">
        <v>258</v>
      </c>
      <c r="E197" t="s">
        <v>2825</v>
      </c>
      <c r="F197">
        <v>6</v>
      </c>
      <c r="G197" t="s">
        <v>6194</v>
      </c>
      <c r="H197">
        <v>12.15</v>
      </c>
      <c r="I197">
        <v>72.900000000000006</v>
      </c>
      <c r="J197" t="s">
        <v>1948</v>
      </c>
      <c r="K197" t="s">
        <v>1941</v>
      </c>
      <c r="L197" t="s">
        <v>6191</v>
      </c>
      <c r="M197">
        <v>1</v>
      </c>
      <c r="N197">
        <v>2020</v>
      </c>
      <c r="O197">
        <v>0.49004999999999999</v>
      </c>
    </row>
    <row r="198" spans="1:15" x14ac:dyDescent="0.25">
      <c r="A198" t="s">
        <v>1220</v>
      </c>
      <c r="B198" s="15">
        <v>44469</v>
      </c>
      <c r="C198" t="s">
        <v>1221</v>
      </c>
      <c r="D198" t="s">
        <v>258</v>
      </c>
      <c r="E198" t="s">
        <v>4642</v>
      </c>
      <c r="F198">
        <v>6</v>
      </c>
      <c r="G198" t="s">
        <v>6194</v>
      </c>
      <c r="H198">
        <v>12.15</v>
      </c>
      <c r="I198">
        <v>72.900000000000006</v>
      </c>
      <c r="J198" t="s">
        <v>1940</v>
      </c>
      <c r="K198" t="s">
        <v>1941</v>
      </c>
      <c r="L198" t="s">
        <v>6191</v>
      </c>
      <c r="M198">
        <v>1</v>
      </c>
      <c r="N198">
        <v>2021</v>
      </c>
      <c r="O198">
        <v>0.49004999999999999</v>
      </c>
    </row>
    <row r="199" spans="1:15" x14ac:dyDescent="0.25">
      <c r="A199" t="s">
        <v>430</v>
      </c>
      <c r="B199" s="15">
        <v>44339</v>
      </c>
      <c r="C199" t="s">
        <v>431</v>
      </c>
      <c r="D199" t="s">
        <v>22</v>
      </c>
      <c r="E199" t="s">
        <v>2845</v>
      </c>
      <c r="F199">
        <v>3</v>
      </c>
      <c r="G199" t="s">
        <v>6194</v>
      </c>
      <c r="H199">
        <v>13.75</v>
      </c>
      <c r="I199">
        <v>41.25</v>
      </c>
      <c r="J199" t="s">
        <v>1940</v>
      </c>
      <c r="K199" t="s">
        <v>1950</v>
      </c>
      <c r="L199" t="s">
        <v>6190</v>
      </c>
      <c r="M199">
        <v>1</v>
      </c>
      <c r="N199">
        <v>2021</v>
      </c>
      <c r="O199">
        <v>0.49004999999999999</v>
      </c>
    </row>
    <row r="200" spans="1:15" x14ac:dyDescent="0.25">
      <c r="A200" t="s">
        <v>13</v>
      </c>
      <c r="B200" s="15">
        <v>43713</v>
      </c>
      <c r="C200" t="s">
        <v>14</v>
      </c>
      <c r="D200" t="s">
        <v>16</v>
      </c>
      <c r="E200" t="s">
        <v>1935</v>
      </c>
      <c r="F200">
        <v>5</v>
      </c>
      <c r="G200" t="s">
        <v>6194</v>
      </c>
      <c r="H200">
        <v>8.25</v>
      </c>
      <c r="I200">
        <v>41.25</v>
      </c>
      <c r="J200" t="s">
        <v>1940</v>
      </c>
      <c r="K200" t="s">
        <v>1941</v>
      </c>
      <c r="L200" t="s">
        <v>6190</v>
      </c>
      <c r="M200">
        <v>0.5</v>
      </c>
      <c r="N200">
        <v>2019</v>
      </c>
      <c r="O200">
        <v>0.49004999999999999</v>
      </c>
    </row>
    <row r="201" spans="1:15" x14ac:dyDescent="0.25">
      <c r="A201" t="s">
        <v>1691</v>
      </c>
      <c r="B201" s="15">
        <v>43526</v>
      </c>
      <c r="C201" t="s">
        <v>1692</v>
      </c>
      <c r="D201" t="s">
        <v>16</v>
      </c>
      <c r="E201" t="s">
        <v>5660</v>
      </c>
      <c r="F201">
        <v>5</v>
      </c>
      <c r="G201" t="s">
        <v>6194</v>
      </c>
      <c r="H201">
        <v>8.25</v>
      </c>
      <c r="I201">
        <v>41.25</v>
      </c>
      <c r="J201" t="s">
        <v>1940</v>
      </c>
      <c r="K201" t="s">
        <v>1941</v>
      </c>
      <c r="L201" t="s">
        <v>6190</v>
      </c>
      <c r="M201">
        <v>0.5</v>
      </c>
      <c r="N201">
        <v>2019</v>
      </c>
      <c r="O201">
        <v>0.49004999999999999</v>
      </c>
    </row>
    <row r="202" spans="1:15" x14ac:dyDescent="0.25">
      <c r="A202" t="s">
        <v>1526</v>
      </c>
      <c r="B202" s="15">
        <v>43883</v>
      </c>
      <c r="C202" t="s">
        <v>1527</v>
      </c>
      <c r="D202" t="s">
        <v>22</v>
      </c>
      <c r="E202" t="s">
        <v>5301</v>
      </c>
      <c r="F202">
        <v>3</v>
      </c>
      <c r="G202" t="s">
        <v>6194</v>
      </c>
      <c r="H202">
        <v>13.75</v>
      </c>
      <c r="I202">
        <v>41.25</v>
      </c>
      <c r="J202" t="s">
        <v>1940</v>
      </c>
      <c r="K202" t="s">
        <v>1950</v>
      </c>
      <c r="L202" t="s">
        <v>6190</v>
      </c>
      <c r="M202">
        <v>1</v>
      </c>
      <c r="N202">
        <v>2020</v>
      </c>
      <c r="O202">
        <v>0.49004999999999999</v>
      </c>
    </row>
    <row r="203" spans="1:15" x14ac:dyDescent="0.25">
      <c r="A203" t="s">
        <v>284</v>
      </c>
      <c r="B203" s="15">
        <v>44471</v>
      </c>
      <c r="C203" t="s">
        <v>285</v>
      </c>
      <c r="D203" t="s">
        <v>22</v>
      </c>
      <c r="E203" t="s">
        <v>2501</v>
      </c>
      <c r="F203">
        <v>5</v>
      </c>
      <c r="G203" t="s">
        <v>6194</v>
      </c>
      <c r="H203">
        <v>13.75</v>
      </c>
      <c r="I203">
        <v>68.75</v>
      </c>
      <c r="J203" t="s">
        <v>1940</v>
      </c>
      <c r="K203" t="s">
        <v>1950</v>
      </c>
      <c r="L203" t="s">
        <v>6190</v>
      </c>
      <c r="M203">
        <v>1</v>
      </c>
      <c r="N203">
        <v>2021</v>
      </c>
      <c r="O203">
        <v>0.49004999999999999</v>
      </c>
    </row>
    <row r="204" spans="1:15" x14ac:dyDescent="0.25">
      <c r="A204" t="s">
        <v>826</v>
      </c>
      <c r="B204" s="15">
        <v>44416</v>
      </c>
      <c r="C204" t="s">
        <v>827</v>
      </c>
      <c r="D204" t="s">
        <v>22</v>
      </c>
      <c r="E204" t="s">
        <v>3755</v>
      </c>
      <c r="F204">
        <v>5</v>
      </c>
      <c r="G204" t="s">
        <v>6194</v>
      </c>
      <c r="H204">
        <v>13.75</v>
      </c>
      <c r="I204">
        <v>68.75</v>
      </c>
      <c r="J204" t="s">
        <v>1940</v>
      </c>
      <c r="K204" t="s">
        <v>1941</v>
      </c>
      <c r="L204" t="s">
        <v>6190</v>
      </c>
      <c r="M204">
        <v>1</v>
      </c>
      <c r="N204">
        <v>2021</v>
      </c>
      <c r="O204">
        <v>0.49004999999999999</v>
      </c>
    </row>
    <row r="205" spans="1:15" x14ac:dyDescent="0.25">
      <c r="A205" t="s">
        <v>1098</v>
      </c>
      <c r="B205" s="15">
        <v>44085</v>
      </c>
      <c r="C205" t="s">
        <v>1099</v>
      </c>
      <c r="D205" t="s">
        <v>22</v>
      </c>
      <c r="E205" t="s">
        <v>4380</v>
      </c>
      <c r="F205">
        <v>5</v>
      </c>
      <c r="G205" t="s">
        <v>6194</v>
      </c>
      <c r="H205">
        <v>13.75</v>
      </c>
      <c r="I205">
        <v>68.75</v>
      </c>
      <c r="J205" t="s">
        <v>1940</v>
      </c>
      <c r="K205" t="s">
        <v>1950</v>
      </c>
      <c r="L205" t="s">
        <v>6190</v>
      </c>
      <c r="M205">
        <v>1</v>
      </c>
      <c r="N205">
        <v>2020</v>
      </c>
      <c r="O205">
        <v>0.49004999999999999</v>
      </c>
    </row>
    <row r="206" spans="1:15" x14ac:dyDescent="0.25">
      <c r="A206" t="s">
        <v>530</v>
      </c>
      <c r="B206" s="15">
        <v>44360</v>
      </c>
      <c r="C206" t="s">
        <v>531</v>
      </c>
      <c r="D206" t="s">
        <v>22</v>
      </c>
      <c r="E206" t="s">
        <v>3094</v>
      </c>
      <c r="F206">
        <v>5</v>
      </c>
      <c r="G206" t="s">
        <v>6194</v>
      </c>
      <c r="H206">
        <v>13.75</v>
      </c>
      <c r="I206">
        <v>68.75</v>
      </c>
      <c r="J206" t="s">
        <v>1940</v>
      </c>
      <c r="K206" t="s">
        <v>1941</v>
      </c>
      <c r="L206" t="s">
        <v>6190</v>
      </c>
      <c r="M206">
        <v>1</v>
      </c>
      <c r="N206">
        <v>2021</v>
      </c>
      <c r="O206">
        <v>0.49004999999999999</v>
      </c>
    </row>
    <row r="207" spans="1:15" x14ac:dyDescent="0.25">
      <c r="A207" t="s">
        <v>1614</v>
      </c>
      <c r="B207" s="15">
        <v>44283</v>
      </c>
      <c r="C207" t="s">
        <v>1615</v>
      </c>
      <c r="D207" t="s">
        <v>16</v>
      </c>
      <c r="E207" t="s">
        <v>5489</v>
      </c>
      <c r="F207">
        <v>5</v>
      </c>
      <c r="G207" t="s">
        <v>6194</v>
      </c>
      <c r="H207">
        <v>8.25</v>
      </c>
      <c r="I207">
        <v>41.25</v>
      </c>
      <c r="J207" t="s">
        <v>1940</v>
      </c>
      <c r="K207" t="s">
        <v>1941</v>
      </c>
      <c r="L207" t="s">
        <v>6190</v>
      </c>
      <c r="M207">
        <v>0.5</v>
      </c>
      <c r="N207">
        <v>2021</v>
      </c>
      <c r="O207">
        <v>0.49004999999999999</v>
      </c>
    </row>
    <row r="208" spans="1:15" x14ac:dyDescent="0.25">
      <c r="A208" t="s">
        <v>587</v>
      </c>
      <c r="B208" s="15">
        <v>44234</v>
      </c>
      <c r="C208" t="s">
        <v>588</v>
      </c>
      <c r="D208" t="s">
        <v>16</v>
      </c>
      <c r="E208" t="s">
        <v>3225</v>
      </c>
      <c r="F208">
        <v>5</v>
      </c>
      <c r="G208" t="s">
        <v>6194</v>
      </c>
      <c r="H208">
        <v>8.25</v>
      </c>
      <c r="I208">
        <v>41.25</v>
      </c>
      <c r="J208" t="s">
        <v>1940</v>
      </c>
      <c r="K208" t="s">
        <v>1941</v>
      </c>
      <c r="L208" t="s">
        <v>6190</v>
      </c>
      <c r="M208">
        <v>0.5</v>
      </c>
      <c r="N208">
        <v>2021</v>
      </c>
      <c r="O208">
        <v>0.49004999999999999</v>
      </c>
    </row>
    <row r="209" spans="1:15" x14ac:dyDescent="0.25">
      <c r="A209" t="s">
        <v>552</v>
      </c>
      <c r="B209" s="15">
        <v>43693</v>
      </c>
      <c r="C209" t="s">
        <v>553</v>
      </c>
      <c r="D209" t="s">
        <v>22</v>
      </c>
      <c r="E209" t="s">
        <v>3143</v>
      </c>
      <c r="F209">
        <v>3</v>
      </c>
      <c r="G209" t="s">
        <v>6194</v>
      </c>
      <c r="H209">
        <v>13.75</v>
      </c>
      <c r="I209">
        <v>41.25</v>
      </c>
      <c r="J209" t="s">
        <v>1940</v>
      </c>
      <c r="K209" t="s">
        <v>1950</v>
      </c>
      <c r="L209" t="s">
        <v>6190</v>
      </c>
      <c r="M209">
        <v>1</v>
      </c>
      <c r="N209">
        <v>2019</v>
      </c>
      <c r="O209">
        <v>0.49004999999999999</v>
      </c>
    </row>
    <row r="210" spans="1:15" x14ac:dyDescent="0.25">
      <c r="A210" t="s">
        <v>749</v>
      </c>
      <c r="B210" s="15">
        <v>43874</v>
      </c>
      <c r="C210" t="s">
        <v>750</v>
      </c>
      <c r="D210" t="s">
        <v>29</v>
      </c>
      <c r="E210" t="s">
        <v>3589</v>
      </c>
      <c r="F210">
        <v>6</v>
      </c>
      <c r="G210" t="s">
        <v>6194</v>
      </c>
      <c r="H210">
        <v>7.29</v>
      </c>
      <c r="I210">
        <v>43.74</v>
      </c>
      <c r="J210" t="s">
        <v>1940</v>
      </c>
      <c r="K210" t="s">
        <v>1950</v>
      </c>
      <c r="L210" t="s">
        <v>6191</v>
      </c>
      <c r="M210">
        <v>0.5</v>
      </c>
      <c r="N210">
        <v>2020</v>
      </c>
      <c r="O210">
        <v>0.49004999999999999</v>
      </c>
    </row>
    <row r="211" spans="1:15" x14ac:dyDescent="0.25">
      <c r="A211" t="s">
        <v>424</v>
      </c>
      <c r="B211" s="15">
        <v>44644</v>
      </c>
      <c r="C211" t="s">
        <v>425</v>
      </c>
      <c r="D211" t="s">
        <v>150</v>
      </c>
      <c r="E211" t="s">
        <v>2831</v>
      </c>
      <c r="F211">
        <v>3</v>
      </c>
      <c r="G211" t="s">
        <v>6194</v>
      </c>
      <c r="H211">
        <v>14.85</v>
      </c>
      <c r="I211">
        <v>44.55</v>
      </c>
      <c r="J211" t="s">
        <v>1940</v>
      </c>
      <c r="K211" t="s">
        <v>1950</v>
      </c>
      <c r="L211" t="s">
        <v>6189</v>
      </c>
      <c r="M211">
        <v>1</v>
      </c>
      <c r="N211">
        <v>2022</v>
      </c>
      <c r="O211">
        <v>0.49004999999999999</v>
      </c>
    </row>
    <row r="212" spans="1:15" x14ac:dyDescent="0.25">
      <c r="A212" t="s">
        <v>1207</v>
      </c>
      <c r="B212" s="15">
        <v>43739</v>
      </c>
      <c r="C212" t="s">
        <v>1208</v>
      </c>
      <c r="D212" t="s">
        <v>43</v>
      </c>
      <c r="E212" t="s">
        <v>4614</v>
      </c>
      <c r="F212">
        <v>2</v>
      </c>
      <c r="G212" t="s">
        <v>6194</v>
      </c>
      <c r="H212">
        <v>34.159999999999997</v>
      </c>
      <c r="I212">
        <v>68.31</v>
      </c>
      <c r="J212" t="s">
        <v>1940</v>
      </c>
      <c r="K212" t="s">
        <v>1950</v>
      </c>
      <c r="L212" t="s">
        <v>6189</v>
      </c>
      <c r="M212">
        <v>2.5</v>
      </c>
      <c r="N212">
        <v>2019</v>
      </c>
      <c r="O212">
        <v>0.49004999999999999</v>
      </c>
    </row>
    <row r="213" spans="1:15" x14ac:dyDescent="0.25">
      <c r="A213" t="s">
        <v>330</v>
      </c>
      <c r="B213" s="15">
        <v>44265</v>
      </c>
      <c r="C213" t="s">
        <v>331</v>
      </c>
      <c r="D213" t="s">
        <v>43</v>
      </c>
      <c r="E213" t="s">
        <v>2611</v>
      </c>
      <c r="F213">
        <v>2</v>
      </c>
      <c r="G213" t="s">
        <v>6194</v>
      </c>
      <c r="H213">
        <v>34.159999999999997</v>
      </c>
      <c r="I213">
        <v>68.31</v>
      </c>
      <c r="J213" t="s">
        <v>1940</v>
      </c>
      <c r="K213" t="s">
        <v>1941</v>
      </c>
      <c r="L213" t="s">
        <v>6189</v>
      </c>
      <c r="M213">
        <v>2.5</v>
      </c>
      <c r="N213">
        <v>2021</v>
      </c>
      <c r="O213">
        <v>0.49004999999999999</v>
      </c>
    </row>
    <row r="214" spans="1:15" x14ac:dyDescent="0.25">
      <c r="A214" t="s">
        <v>380</v>
      </c>
      <c r="B214" s="15">
        <v>44476</v>
      </c>
      <c r="C214" t="s">
        <v>381</v>
      </c>
      <c r="D214" t="s">
        <v>43</v>
      </c>
      <c r="E214" t="s">
        <v>2726</v>
      </c>
      <c r="F214">
        <v>2</v>
      </c>
      <c r="G214" t="s">
        <v>6194</v>
      </c>
      <c r="H214">
        <v>34.159999999999997</v>
      </c>
      <c r="I214">
        <v>68.31</v>
      </c>
      <c r="J214" t="s">
        <v>2115</v>
      </c>
      <c r="K214" t="s">
        <v>1950</v>
      </c>
      <c r="L214" t="s">
        <v>6189</v>
      </c>
      <c r="M214">
        <v>2.5</v>
      </c>
      <c r="N214">
        <v>2021</v>
      </c>
      <c r="O214">
        <v>0.49004999999999999</v>
      </c>
    </row>
    <row r="215" spans="1:15" x14ac:dyDescent="0.25">
      <c r="A215" t="s">
        <v>615</v>
      </c>
      <c r="B215" s="15">
        <v>44659</v>
      </c>
      <c r="C215" t="s">
        <v>616</v>
      </c>
      <c r="D215" t="s">
        <v>150</v>
      </c>
      <c r="E215" t="s">
        <v>3279</v>
      </c>
      <c r="F215">
        <v>3</v>
      </c>
      <c r="G215" t="s">
        <v>6194</v>
      </c>
      <c r="H215">
        <v>14.85</v>
      </c>
      <c r="I215">
        <v>44.55</v>
      </c>
      <c r="J215" t="s">
        <v>1940</v>
      </c>
      <c r="K215" t="s">
        <v>1950</v>
      </c>
      <c r="L215" t="s">
        <v>6189</v>
      </c>
      <c r="M215">
        <v>1</v>
      </c>
      <c r="N215">
        <v>2022</v>
      </c>
      <c r="O215">
        <v>0.49004999999999999</v>
      </c>
    </row>
    <row r="216" spans="1:15" x14ac:dyDescent="0.25">
      <c r="A216" t="s">
        <v>1149</v>
      </c>
      <c r="B216" s="15">
        <v>44190</v>
      </c>
      <c r="C216" t="s">
        <v>1150</v>
      </c>
      <c r="D216" t="s">
        <v>189</v>
      </c>
      <c r="E216" t="s">
        <v>4501</v>
      </c>
      <c r="F216">
        <v>5</v>
      </c>
      <c r="G216" t="s">
        <v>6194</v>
      </c>
      <c r="H216">
        <v>8.91</v>
      </c>
      <c r="I216">
        <v>44.55</v>
      </c>
      <c r="J216" t="s">
        <v>2115</v>
      </c>
      <c r="K216" t="s">
        <v>1941</v>
      </c>
      <c r="L216" t="s">
        <v>6189</v>
      </c>
      <c r="M216">
        <v>0.5</v>
      </c>
      <c r="N216">
        <v>2020</v>
      </c>
      <c r="O216">
        <v>0.49004999999999999</v>
      </c>
    </row>
    <row r="217" spans="1:15" x14ac:dyDescent="0.25">
      <c r="A217" t="s">
        <v>228</v>
      </c>
      <c r="B217" s="15">
        <v>44037</v>
      </c>
      <c r="C217" t="s">
        <v>229</v>
      </c>
      <c r="D217" t="s">
        <v>150</v>
      </c>
      <c r="E217" t="s">
        <v>2383</v>
      </c>
      <c r="F217">
        <v>3</v>
      </c>
      <c r="G217" t="s">
        <v>6194</v>
      </c>
      <c r="H217">
        <v>14.85</v>
      </c>
      <c r="I217">
        <v>44.55</v>
      </c>
      <c r="J217" t="s">
        <v>1940</v>
      </c>
      <c r="K217" t="s">
        <v>1941</v>
      </c>
      <c r="L217" t="s">
        <v>6189</v>
      </c>
      <c r="M217">
        <v>1</v>
      </c>
      <c r="N217">
        <v>2020</v>
      </c>
      <c r="O217">
        <v>0.49004999999999999</v>
      </c>
    </row>
    <row r="218" spans="1:15" x14ac:dyDescent="0.25">
      <c r="A218" t="s">
        <v>1147</v>
      </c>
      <c r="B218" s="15">
        <v>43965</v>
      </c>
      <c r="C218" t="s">
        <v>1148</v>
      </c>
      <c r="D218" t="s">
        <v>150</v>
      </c>
      <c r="E218" t="s">
        <v>4497</v>
      </c>
      <c r="F218">
        <v>3</v>
      </c>
      <c r="G218" t="s">
        <v>6194</v>
      </c>
      <c r="H218">
        <v>14.85</v>
      </c>
      <c r="I218">
        <v>44.55</v>
      </c>
      <c r="J218" t="s">
        <v>1940</v>
      </c>
      <c r="K218" t="s">
        <v>1941</v>
      </c>
      <c r="L218" t="s">
        <v>6189</v>
      </c>
      <c r="M218">
        <v>1</v>
      </c>
      <c r="N218">
        <v>2020</v>
      </c>
      <c r="O218">
        <v>0.49004999999999999</v>
      </c>
    </row>
    <row r="219" spans="1:15" x14ac:dyDescent="0.25">
      <c r="A219" t="s">
        <v>1490</v>
      </c>
      <c r="B219" s="15">
        <v>44189</v>
      </c>
      <c r="C219" t="s">
        <v>1491</v>
      </c>
      <c r="D219" t="s">
        <v>189</v>
      </c>
      <c r="E219" t="s">
        <v>5223</v>
      </c>
      <c r="F219">
        <v>5</v>
      </c>
      <c r="G219" t="s">
        <v>6194</v>
      </c>
      <c r="H219">
        <v>8.91</v>
      </c>
      <c r="I219">
        <v>44.55</v>
      </c>
      <c r="J219" t="s">
        <v>1940</v>
      </c>
      <c r="K219" t="s">
        <v>1950</v>
      </c>
      <c r="L219" t="s">
        <v>6189</v>
      </c>
      <c r="M219">
        <v>0.5</v>
      </c>
      <c r="N219">
        <v>2020</v>
      </c>
      <c r="O219">
        <v>0.49004999999999999</v>
      </c>
    </row>
    <row r="220" spans="1:15" x14ac:dyDescent="0.25">
      <c r="A220" t="s">
        <v>318</v>
      </c>
      <c r="B220" s="15">
        <v>44238</v>
      </c>
      <c r="C220" t="s">
        <v>319</v>
      </c>
      <c r="D220" t="s">
        <v>258</v>
      </c>
      <c r="E220" t="s">
        <v>2588</v>
      </c>
      <c r="F220">
        <v>4</v>
      </c>
      <c r="G220" t="s">
        <v>6194</v>
      </c>
      <c r="H220">
        <v>12.15</v>
      </c>
      <c r="I220">
        <v>48.6</v>
      </c>
      <c r="J220" t="s">
        <v>1940</v>
      </c>
      <c r="K220" t="s">
        <v>1950</v>
      </c>
      <c r="L220" t="s">
        <v>6191</v>
      </c>
      <c r="M220">
        <v>1</v>
      </c>
      <c r="N220">
        <v>2021</v>
      </c>
      <c r="O220">
        <v>0.49004999999999999</v>
      </c>
    </row>
    <row r="221" spans="1:15" x14ac:dyDescent="0.25">
      <c r="A221" t="s">
        <v>828</v>
      </c>
      <c r="B221" s="15">
        <v>44595</v>
      </c>
      <c r="C221" t="s">
        <v>829</v>
      </c>
      <c r="D221" t="s">
        <v>16</v>
      </c>
      <c r="E221" t="s">
        <v>3759</v>
      </c>
      <c r="F221">
        <v>6</v>
      </c>
      <c r="G221" t="s">
        <v>6194</v>
      </c>
      <c r="H221">
        <v>8.25</v>
      </c>
      <c r="I221">
        <v>49.5</v>
      </c>
      <c r="J221" t="s">
        <v>1948</v>
      </c>
      <c r="K221" t="s">
        <v>1950</v>
      </c>
      <c r="L221" t="s">
        <v>6190</v>
      </c>
      <c r="M221">
        <v>0.5</v>
      </c>
      <c r="N221">
        <v>2022</v>
      </c>
      <c r="O221">
        <v>0.49004999999999999</v>
      </c>
    </row>
    <row r="222" spans="1:15" x14ac:dyDescent="0.25">
      <c r="A222" t="s">
        <v>1868</v>
      </c>
      <c r="B222" s="15">
        <v>43491</v>
      </c>
      <c r="C222" t="s">
        <v>1869</v>
      </c>
      <c r="D222" t="s">
        <v>189</v>
      </c>
      <c r="E222" t="s">
        <v>6049</v>
      </c>
      <c r="F222">
        <v>6</v>
      </c>
      <c r="G222" t="s">
        <v>6194</v>
      </c>
      <c r="H222">
        <v>8.91</v>
      </c>
      <c r="I222">
        <v>53.46</v>
      </c>
      <c r="J222" t="s">
        <v>1940</v>
      </c>
      <c r="K222" t="s">
        <v>1941</v>
      </c>
      <c r="L222" t="s">
        <v>6189</v>
      </c>
      <c r="M222">
        <v>0.5</v>
      </c>
      <c r="N222">
        <v>2019</v>
      </c>
      <c r="O222">
        <v>0.49004999999999999</v>
      </c>
    </row>
    <row r="223" spans="1:15" x14ac:dyDescent="0.25">
      <c r="A223" t="s">
        <v>430</v>
      </c>
      <c r="B223" s="15">
        <v>44339</v>
      </c>
      <c r="C223" t="s">
        <v>431</v>
      </c>
      <c r="D223" t="s">
        <v>189</v>
      </c>
      <c r="E223" t="s">
        <v>2845</v>
      </c>
      <c r="F223">
        <v>6</v>
      </c>
      <c r="G223" t="s">
        <v>6194</v>
      </c>
      <c r="H223">
        <v>8.91</v>
      </c>
      <c r="I223">
        <v>53.46</v>
      </c>
      <c r="J223" t="s">
        <v>1940</v>
      </c>
      <c r="K223" t="s">
        <v>1950</v>
      </c>
      <c r="L223" t="s">
        <v>6189</v>
      </c>
      <c r="M223">
        <v>0.5</v>
      </c>
      <c r="N223">
        <v>2021</v>
      </c>
      <c r="O223">
        <v>0.49004999999999999</v>
      </c>
    </row>
    <row r="224" spans="1:15" x14ac:dyDescent="0.25">
      <c r="A224" t="s">
        <v>452</v>
      </c>
      <c r="B224" s="15">
        <v>44283</v>
      </c>
      <c r="C224" t="s">
        <v>453</v>
      </c>
      <c r="D224" t="s">
        <v>189</v>
      </c>
      <c r="E224" t="s">
        <v>2917</v>
      </c>
      <c r="F224">
        <v>6</v>
      </c>
      <c r="G224" t="s">
        <v>6194</v>
      </c>
      <c r="H224">
        <v>8.91</v>
      </c>
      <c r="I224">
        <v>53.46</v>
      </c>
      <c r="J224" t="s">
        <v>1940</v>
      </c>
      <c r="K224" t="s">
        <v>1950</v>
      </c>
      <c r="L224" t="s">
        <v>6189</v>
      </c>
      <c r="M224">
        <v>0.5</v>
      </c>
      <c r="N224">
        <v>2021</v>
      </c>
      <c r="O224">
        <v>0.49004999999999999</v>
      </c>
    </row>
    <row r="225" spans="1:15" x14ac:dyDescent="0.25">
      <c r="A225" t="s">
        <v>1297</v>
      </c>
      <c r="B225" s="15">
        <v>44084</v>
      </c>
      <c r="C225" t="s">
        <v>1298</v>
      </c>
      <c r="D225" t="s">
        <v>189</v>
      </c>
      <c r="E225" t="s">
        <v>4819</v>
      </c>
      <c r="F225">
        <v>6</v>
      </c>
      <c r="G225" t="s">
        <v>6194</v>
      </c>
      <c r="H225">
        <v>8.91</v>
      </c>
      <c r="I225">
        <v>53.46</v>
      </c>
      <c r="J225" t="s">
        <v>1940</v>
      </c>
      <c r="K225" t="s">
        <v>1950</v>
      </c>
      <c r="L225" t="s">
        <v>6189</v>
      </c>
      <c r="M225">
        <v>0.5</v>
      </c>
      <c r="N225">
        <v>2020</v>
      </c>
      <c r="O225">
        <v>0.49004999999999999</v>
      </c>
    </row>
    <row r="226" spans="1:15" x14ac:dyDescent="0.25">
      <c r="A226" t="s">
        <v>1654</v>
      </c>
      <c r="B226" s="15">
        <v>43468</v>
      </c>
      <c r="C226" t="s">
        <v>1655</v>
      </c>
      <c r="D226" t="s">
        <v>189</v>
      </c>
      <c r="E226" t="s">
        <v>5578</v>
      </c>
      <c r="F226">
        <v>6</v>
      </c>
      <c r="G226" t="s">
        <v>6194</v>
      </c>
      <c r="H226">
        <v>8.91</v>
      </c>
      <c r="I226">
        <v>53.46</v>
      </c>
      <c r="J226" t="s">
        <v>1940</v>
      </c>
      <c r="K226" t="s">
        <v>1950</v>
      </c>
      <c r="L226" t="s">
        <v>6189</v>
      </c>
      <c r="M226">
        <v>0.5</v>
      </c>
      <c r="N226">
        <v>2019</v>
      </c>
      <c r="O226">
        <v>0.49004999999999999</v>
      </c>
    </row>
    <row r="227" spans="1:15" x14ac:dyDescent="0.25">
      <c r="A227" t="s">
        <v>753</v>
      </c>
      <c r="B227" s="15">
        <v>44692</v>
      </c>
      <c r="C227" t="s">
        <v>754</v>
      </c>
      <c r="D227" t="s">
        <v>125</v>
      </c>
      <c r="E227" t="s">
        <v>3594</v>
      </c>
      <c r="F227">
        <v>2</v>
      </c>
      <c r="G227" t="s">
        <v>6194</v>
      </c>
      <c r="H227">
        <v>31.62</v>
      </c>
      <c r="I227">
        <v>63.25</v>
      </c>
      <c r="J227" t="s">
        <v>1940</v>
      </c>
      <c r="K227" t="s">
        <v>1950</v>
      </c>
      <c r="L227" t="s">
        <v>6190</v>
      </c>
      <c r="M227">
        <v>2.5</v>
      </c>
      <c r="N227">
        <v>2022</v>
      </c>
      <c r="O227">
        <v>0.49004999999999999</v>
      </c>
    </row>
    <row r="228" spans="1:15" x14ac:dyDescent="0.25">
      <c r="A228" t="s">
        <v>1167</v>
      </c>
      <c r="B228" s="15">
        <v>43950</v>
      </c>
      <c r="C228" t="s">
        <v>1168</v>
      </c>
      <c r="D228" t="s">
        <v>125</v>
      </c>
      <c r="E228" t="s">
        <v>4535</v>
      </c>
      <c r="F228">
        <v>2</v>
      </c>
      <c r="G228" t="s">
        <v>6194</v>
      </c>
      <c r="H228">
        <v>31.62</v>
      </c>
      <c r="I228">
        <v>63.25</v>
      </c>
      <c r="J228" t="s">
        <v>1940</v>
      </c>
      <c r="K228" t="s">
        <v>1941</v>
      </c>
      <c r="L228" t="s">
        <v>6190</v>
      </c>
      <c r="M228">
        <v>2.5</v>
      </c>
      <c r="N228">
        <v>2020</v>
      </c>
      <c r="O228">
        <v>0.49004999999999999</v>
      </c>
    </row>
    <row r="229" spans="1:15" x14ac:dyDescent="0.25">
      <c r="A229" t="s">
        <v>382</v>
      </c>
      <c r="B229" s="15">
        <v>43544</v>
      </c>
      <c r="C229" t="s">
        <v>383</v>
      </c>
      <c r="D229" t="s">
        <v>125</v>
      </c>
      <c r="E229" t="s">
        <v>2731</v>
      </c>
      <c r="F229">
        <v>2</v>
      </c>
      <c r="G229" t="s">
        <v>6194</v>
      </c>
      <c r="H229">
        <v>31.62</v>
      </c>
      <c r="I229">
        <v>63.25</v>
      </c>
      <c r="J229" t="s">
        <v>1940</v>
      </c>
      <c r="K229" t="s">
        <v>1941</v>
      </c>
      <c r="L229" t="s">
        <v>6190</v>
      </c>
      <c r="M229">
        <v>2.5</v>
      </c>
      <c r="N229">
        <v>2019</v>
      </c>
      <c r="O229">
        <v>0.49004999999999999</v>
      </c>
    </row>
    <row r="230" spans="1:15" x14ac:dyDescent="0.25">
      <c r="A230" t="s">
        <v>1232</v>
      </c>
      <c r="B230" s="15">
        <v>44010</v>
      </c>
      <c r="C230" t="s">
        <v>1233</v>
      </c>
      <c r="D230" t="s">
        <v>125</v>
      </c>
      <c r="E230" t="s">
        <v>4668</v>
      </c>
      <c r="F230">
        <v>2</v>
      </c>
      <c r="G230" t="s">
        <v>6194</v>
      </c>
      <c r="H230">
        <v>31.62</v>
      </c>
      <c r="I230">
        <v>63.25</v>
      </c>
      <c r="J230" t="s">
        <v>1948</v>
      </c>
      <c r="K230" t="s">
        <v>1941</v>
      </c>
      <c r="L230" t="s">
        <v>6190</v>
      </c>
      <c r="M230">
        <v>2.5</v>
      </c>
      <c r="N230">
        <v>2020</v>
      </c>
      <c r="O230">
        <v>0.49004999999999999</v>
      </c>
    </row>
    <row r="231" spans="1:15" x14ac:dyDescent="0.25">
      <c r="A231" t="s">
        <v>1238</v>
      </c>
      <c r="B231" s="15">
        <v>44682</v>
      </c>
      <c r="C231" t="s">
        <v>1239</v>
      </c>
      <c r="D231" t="s">
        <v>125</v>
      </c>
      <c r="E231" t="s">
        <v>4681</v>
      </c>
      <c r="F231">
        <v>2</v>
      </c>
      <c r="G231" t="s">
        <v>6194</v>
      </c>
      <c r="H231">
        <v>31.62</v>
      </c>
      <c r="I231">
        <v>63.25</v>
      </c>
      <c r="J231" t="s">
        <v>1940</v>
      </c>
      <c r="K231" t="s">
        <v>1941</v>
      </c>
      <c r="L231" t="s">
        <v>6190</v>
      </c>
      <c r="M231">
        <v>2.5</v>
      </c>
      <c r="N231">
        <v>2022</v>
      </c>
      <c r="O231">
        <v>0.49004999999999999</v>
      </c>
    </row>
    <row r="232" spans="1:15" x14ac:dyDescent="0.25">
      <c r="A232" t="s">
        <v>390</v>
      </c>
      <c r="B232" s="15">
        <v>44296</v>
      </c>
      <c r="C232" t="s">
        <v>391</v>
      </c>
      <c r="D232" t="s">
        <v>125</v>
      </c>
      <c r="E232" t="s">
        <v>2748</v>
      </c>
      <c r="F232">
        <v>2</v>
      </c>
      <c r="G232" t="s">
        <v>6194</v>
      </c>
      <c r="H232">
        <v>31.62</v>
      </c>
      <c r="I232">
        <v>63.25</v>
      </c>
      <c r="J232" t="s">
        <v>1940</v>
      </c>
      <c r="K232" t="s">
        <v>1941</v>
      </c>
      <c r="L232" t="s">
        <v>6190</v>
      </c>
      <c r="M232">
        <v>2.5</v>
      </c>
      <c r="N232">
        <v>2021</v>
      </c>
      <c r="O232">
        <v>0.49004999999999999</v>
      </c>
    </row>
    <row r="233" spans="1:15" x14ac:dyDescent="0.25">
      <c r="A233" t="s">
        <v>123</v>
      </c>
      <c r="B233" s="15">
        <v>43776</v>
      </c>
      <c r="C233" t="s">
        <v>124</v>
      </c>
      <c r="D233" t="s">
        <v>125</v>
      </c>
      <c r="E233" t="s">
        <v>2168</v>
      </c>
      <c r="F233">
        <v>2</v>
      </c>
      <c r="G233" t="s">
        <v>6194</v>
      </c>
      <c r="H233">
        <v>31.62</v>
      </c>
      <c r="I233">
        <v>63.25</v>
      </c>
      <c r="J233" t="s">
        <v>1940</v>
      </c>
      <c r="K233" t="s">
        <v>1941</v>
      </c>
      <c r="L233" t="s">
        <v>6190</v>
      </c>
      <c r="M233">
        <v>2.5</v>
      </c>
      <c r="N233">
        <v>2019</v>
      </c>
      <c r="O233">
        <v>0.49004999999999999</v>
      </c>
    </row>
    <row r="234" spans="1:15" x14ac:dyDescent="0.25">
      <c r="A234" t="s">
        <v>1803</v>
      </c>
      <c r="B234" s="15">
        <v>44754</v>
      </c>
      <c r="C234" t="s">
        <v>1804</v>
      </c>
      <c r="D234" t="s">
        <v>125</v>
      </c>
      <c r="E234" t="s">
        <v>5895</v>
      </c>
      <c r="F234">
        <v>2</v>
      </c>
      <c r="G234" t="s">
        <v>6194</v>
      </c>
      <c r="H234">
        <v>31.62</v>
      </c>
      <c r="I234">
        <v>63.25</v>
      </c>
      <c r="J234" t="s">
        <v>1940</v>
      </c>
      <c r="K234" t="s">
        <v>1941</v>
      </c>
      <c r="L234" t="s">
        <v>6190</v>
      </c>
      <c r="M234">
        <v>2.5</v>
      </c>
      <c r="N234">
        <v>2022</v>
      </c>
      <c r="O234">
        <v>0.49004999999999999</v>
      </c>
    </row>
    <row r="235" spans="1:15" x14ac:dyDescent="0.25">
      <c r="A235" t="s">
        <v>1418</v>
      </c>
      <c r="B235" s="15">
        <v>44470</v>
      </c>
      <c r="C235" t="s">
        <v>1419</v>
      </c>
      <c r="D235" t="s">
        <v>125</v>
      </c>
      <c r="E235" t="s">
        <v>5070</v>
      </c>
      <c r="F235">
        <v>2</v>
      </c>
      <c r="G235" t="s">
        <v>6194</v>
      </c>
      <c r="H235">
        <v>31.62</v>
      </c>
      <c r="I235">
        <v>63.25</v>
      </c>
      <c r="J235" t="s">
        <v>1940</v>
      </c>
      <c r="K235" t="s">
        <v>1950</v>
      </c>
      <c r="L235" t="s">
        <v>6190</v>
      </c>
      <c r="M235">
        <v>2.5</v>
      </c>
      <c r="N235">
        <v>2021</v>
      </c>
      <c r="O235">
        <v>0.49004999999999999</v>
      </c>
    </row>
    <row r="236" spans="1:15" x14ac:dyDescent="0.25">
      <c r="A236" t="s">
        <v>1050</v>
      </c>
      <c r="B236" s="15">
        <v>43926</v>
      </c>
      <c r="C236" t="s">
        <v>1051</v>
      </c>
      <c r="D236" t="s">
        <v>189</v>
      </c>
      <c r="E236" t="s">
        <v>4280</v>
      </c>
      <c r="F236">
        <v>6</v>
      </c>
      <c r="G236" t="s">
        <v>6194</v>
      </c>
      <c r="H236">
        <v>8.91</v>
      </c>
      <c r="I236">
        <v>53.46</v>
      </c>
      <c r="J236" t="s">
        <v>1940</v>
      </c>
      <c r="K236" t="s">
        <v>1950</v>
      </c>
      <c r="L236" t="s">
        <v>6189</v>
      </c>
      <c r="M236">
        <v>0.5</v>
      </c>
      <c r="N236">
        <v>2020</v>
      </c>
      <c r="O236">
        <v>0.49004999999999999</v>
      </c>
    </row>
    <row r="237" spans="1:15" x14ac:dyDescent="0.25">
      <c r="A237" t="s">
        <v>1151</v>
      </c>
      <c r="B237" s="15">
        <v>44382</v>
      </c>
      <c r="C237" t="s">
        <v>1152</v>
      </c>
      <c r="D237" t="s">
        <v>258</v>
      </c>
      <c r="E237" t="s">
        <v>4504</v>
      </c>
      <c r="F237">
        <v>5</v>
      </c>
      <c r="G237" t="s">
        <v>6194</v>
      </c>
      <c r="H237">
        <v>12.15</v>
      </c>
      <c r="I237">
        <v>60.75</v>
      </c>
      <c r="J237" t="s">
        <v>1940</v>
      </c>
      <c r="K237" t="s">
        <v>1950</v>
      </c>
      <c r="L237" t="s">
        <v>6191</v>
      </c>
      <c r="M237">
        <v>1</v>
      </c>
      <c r="N237">
        <v>2021</v>
      </c>
      <c r="O237">
        <v>0.49004999999999999</v>
      </c>
    </row>
    <row r="238" spans="1:15" x14ac:dyDescent="0.25">
      <c r="A238" t="s">
        <v>782</v>
      </c>
      <c r="B238" s="15">
        <v>43586</v>
      </c>
      <c r="C238" t="s">
        <v>783</v>
      </c>
      <c r="D238" t="s">
        <v>189</v>
      </c>
      <c r="E238" t="s">
        <v>3658</v>
      </c>
      <c r="F238">
        <v>6</v>
      </c>
      <c r="G238" t="s">
        <v>6194</v>
      </c>
      <c r="H238">
        <v>8.91</v>
      </c>
      <c r="I238">
        <v>53.46</v>
      </c>
      <c r="J238" t="s">
        <v>1940</v>
      </c>
      <c r="K238" t="s">
        <v>1941</v>
      </c>
      <c r="L238" t="s">
        <v>6189</v>
      </c>
      <c r="M238">
        <v>0.5</v>
      </c>
      <c r="N238">
        <v>2019</v>
      </c>
      <c r="O238">
        <v>0.49004999999999999</v>
      </c>
    </row>
    <row r="239" spans="1:15" x14ac:dyDescent="0.25">
      <c r="A239" t="s">
        <v>1811</v>
      </c>
      <c r="B239" s="15">
        <v>44117</v>
      </c>
      <c r="C239" t="s">
        <v>1812</v>
      </c>
      <c r="D239" t="s">
        <v>22</v>
      </c>
      <c r="E239" t="s">
        <v>5907</v>
      </c>
      <c r="F239">
        <v>4</v>
      </c>
      <c r="G239" t="s">
        <v>6194</v>
      </c>
      <c r="H239">
        <v>13.75</v>
      </c>
      <c r="I239">
        <v>55</v>
      </c>
      <c r="J239" t="s">
        <v>1940</v>
      </c>
      <c r="K239" t="s">
        <v>1950</v>
      </c>
      <c r="L239" t="s">
        <v>6190</v>
      </c>
      <c r="M239">
        <v>1</v>
      </c>
      <c r="N239">
        <v>2020</v>
      </c>
      <c r="O239">
        <v>0.49004999999999999</v>
      </c>
    </row>
    <row r="240" spans="1:15" x14ac:dyDescent="0.25">
      <c r="A240" t="s">
        <v>1602</v>
      </c>
      <c r="B240" s="15">
        <v>43510</v>
      </c>
      <c r="C240" t="s">
        <v>1603</v>
      </c>
      <c r="D240" t="s">
        <v>22</v>
      </c>
      <c r="E240" t="s">
        <v>5463</v>
      </c>
      <c r="F240">
        <v>4</v>
      </c>
      <c r="G240" t="s">
        <v>6194</v>
      </c>
      <c r="H240">
        <v>13.75</v>
      </c>
      <c r="I240">
        <v>55</v>
      </c>
      <c r="J240" t="s">
        <v>1940</v>
      </c>
      <c r="K240" t="s">
        <v>1941</v>
      </c>
      <c r="L240" t="s">
        <v>6190</v>
      </c>
      <c r="M240">
        <v>1</v>
      </c>
      <c r="N240">
        <v>2019</v>
      </c>
      <c r="O240">
        <v>0.49004999999999999</v>
      </c>
    </row>
    <row r="241" spans="1:15" x14ac:dyDescent="0.25">
      <c r="A241" t="s">
        <v>1201</v>
      </c>
      <c r="B241" s="15">
        <v>44608</v>
      </c>
      <c r="C241" t="s">
        <v>1202</v>
      </c>
      <c r="D241" t="s">
        <v>543</v>
      </c>
      <c r="E241" t="s">
        <v>4604</v>
      </c>
      <c r="F241">
        <v>2</v>
      </c>
      <c r="G241" t="s">
        <v>6194</v>
      </c>
      <c r="H241">
        <v>27.94</v>
      </c>
      <c r="I241">
        <v>55.89</v>
      </c>
      <c r="J241" t="s">
        <v>1940</v>
      </c>
      <c r="K241" t="s">
        <v>1950</v>
      </c>
      <c r="L241" t="s">
        <v>6191</v>
      </c>
      <c r="M241">
        <v>2.5</v>
      </c>
      <c r="N241">
        <v>2022</v>
      </c>
      <c r="O241">
        <v>0.49004999999999999</v>
      </c>
    </row>
    <row r="242" spans="1:15" x14ac:dyDescent="0.25">
      <c r="A242" t="s">
        <v>697</v>
      </c>
      <c r="B242" s="15">
        <v>44472</v>
      </c>
      <c r="C242" t="s">
        <v>677</v>
      </c>
      <c r="D242" t="s">
        <v>543</v>
      </c>
      <c r="E242" t="s">
        <v>3419</v>
      </c>
      <c r="F242">
        <v>2</v>
      </c>
      <c r="G242" t="s">
        <v>6194</v>
      </c>
      <c r="H242">
        <v>27.94</v>
      </c>
      <c r="I242">
        <v>55.89</v>
      </c>
      <c r="J242" t="s">
        <v>1940</v>
      </c>
      <c r="K242" t="s">
        <v>1950</v>
      </c>
      <c r="L242" t="s">
        <v>6191</v>
      </c>
      <c r="M242">
        <v>2.5</v>
      </c>
      <c r="N242">
        <v>2021</v>
      </c>
      <c r="O242">
        <v>0.49004999999999999</v>
      </c>
    </row>
    <row r="243" spans="1:15" x14ac:dyDescent="0.25">
      <c r="A243" t="s">
        <v>506</v>
      </c>
      <c r="B243" s="15">
        <v>43881</v>
      </c>
      <c r="C243" t="s">
        <v>507</v>
      </c>
      <c r="D243" t="s">
        <v>150</v>
      </c>
      <c r="E243" t="s">
        <v>3041</v>
      </c>
      <c r="F243">
        <v>4</v>
      </c>
      <c r="G243" t="s">
        <v>6194</v>
      </c>
      <c r="H243">
        <v>14.85</v>
      </c>
      <c r="I243">
        <v>59.4</v>
      </c>
      <c r="J243" t="s">
        <v>1940</v>
      </c>
      <c r="K243" t="s">
        <v>1950</v>
      </c>
      <c r="L243" t="s">
        <v>6189</v>
      </c>
      <c r="M243">
        <v>1</v>
      </c>
      <c r="N243">
        <v>2020</v>
      </c>
      <c r="O243">
        <v>0.49004999999999999</v>
      </c>
    </row>
    <row r="244" spans="1:15" x14ac:dyDescent="0.25">
      <c r="A244" t="s">
        <v>1106</v>
      </c>
      <c r="B244" s="15">
        <v>44506</v>
      </c>
      <c r="C244" t="s">
        <v>1001</v>
      </c>
      <c r="D244" t="s">
        <v>150</v>
      </c>
      <c r="E244" t="s">
        <v>4199</v>
      </c>
      <c r="F244">
        <v>4</v>
      </c>
      <c r="G244" t="s">
        <v>6194</v>
      </c>
      <c r="H244">
        <v>14.85</v>
      </c>
      <c r="I244">
        <v>59.4</v>
      </c>
      <c r="J244" t="s">
        <v>1948</v>
      </c>
      <c r="K244" t="s">
        <v>1941</v>
      </c>
      <c r="L244" t="s">
        <v>6189</v>
      </c>
      <c r="M244">
        <v>1</v>
      </c>
      <c r="N244">
        <v>2021</v>
      </c>
      <c r="O244">
        <v>0.49004999999999999</v>
      </c>
    </row>
    <row r="245" spans="1:15" x14ac:dyDescent="0.25">
      <c r="A245" t="s">
        <v>698</v>
      </c>
      <c r="B245" s="15">
        <v>43995</v>
      </c>
      <c r="C245" t="s">
        <v>699</v>
      </c>
      <c r="D245" t="s">
        <v>150</v>
      </c>
      <c r="E245" t="s">
        <v>3466</v>
      </c>
      <c r="F245">
        <v>4</v>
      </c>
      <c r="G245" t="s">
        <v>6194</v>
      </c>
      <c r="H245">
        <v>14.85</v>
      </c>
      <c r="I245">
        <v>59.4</v>
      </c>
      <c r="J245" t="s">
        <v>1940</v>
      </c>
      <c r="K245" t="s">
        <v>1950</v>
      </c>
      <c r="L245" t="s">
        <v>6189</v>
      </c>
      <c r="M245">
        <v>1</v>
      </c>
      <c r="N245">
        <v>2020</v>
      </c>
      <c r="O245">
        <v>0.49004999999999999</v>
      </c>
    </row>
    <row r="246" spans="1:15" x14ac:dyDescent="0.25">
      <c r="A246" t="s">
        <v>589</v>
      </c>
      <c r="B246" s="15">
        <v>44210</v>
      </c>
      <c r="C246" t="s">
        <v>590</v>
      </c>
      <c r="D246" t="s">
        <v>150</v>
      </c>
      <c r="E246" t="s">
        <v>3228</v>
      </c>
      <c r="F246">
        <v>4</v>
      </c>
      <c r="G246" t="s">
        <v>6194</v>
      </c>
      <c r="H246">
        <v>14.85</v>
      </c>
      <c r="I246">
        <v>59.4</v>
      </c>
      <c r="J246" t="s">
        <v>1940</v>
      </c>
      <c r="K246" t="s">
        <v>1941</v>
      </c>
      <c r="L246" t="s">
        <v>6189</v>
      </c>
      <c r="M246">
        <v>1</v>
      </c>
      <c r="N246">
        <v>2021</v>
      </c>
      <c r="O246">
        <v>0.49004999999999999</v>
      </c>
    </row>
    <row r="247" spans="1:15" x14ac:dyDescent="0.25">
      <c r="A247" t="s">
        <v>474</v>
      </c>
      <c r="B247" s="15">
        <v>44109</v>
      </c>
      <c r="C247" t="s">
        <v>475</v>
      </c>
      <c r="D247" t="s">
        <v>150</v>
      </c>
      <c r="E247" t="s">
        <v>2972</v>
      </c>
      <c r="F247">
        <v>4</v>
      </c>
      <c r="G247" t="s">
        <v>6194</v>
      </c>
      <c r="H247">
        <v>14.85</v>
      </c>
      <c r="I247">
        <v>59.4</v>
      </c>
      <c r="J247" t="s">
        <v>1940</v>
      </c>
      <c r="K247" t="s">
        <v>1941</v>
      </c>
      <c r="L247" t="s">
        <v>6189</v>
      </c>
      <c r="M247">
        <v>1</v>
      </c>
      <c r="N247">
        <v>2020</v>
      </c>
      <c r="O247">
        <v>0.49004999999999999</v>
      </c>
    </row>
    <row r="248" spans="1:15" x14ac:dyDescent="0.25">
      <c r="A248" t="s">
        <v>148</v>
      </c>
      <c r="B248" s="15">
        <v>44759</v>
      </c>
      <c r="C248" t="s">
        <v>149</v>
      </c>
      <c r="D248" t="s">
        <v>150</v>
      </c>
      <c r="E248" t="s">
        <v>2220</v>
      </c>
      <c r="F248">
        <v>4</v>
      </c>
      <c r="G248" t="s">
        <v>6194</v>
      </c>
      <c r="H248">
        <v>14.85</v>
      </c>
      <c r="I248">
        <v>59.4</v>
      </c>
      <c r="J248" t="s">
        <v>1940</v>
      </c>
      <c r="K248" t="s">
        <v>1950</v>
      </c>
      <c r="L248" t="s">
        <v>6189</v>
      </c>
      <c r="M248">
        <v>1</v>
      </c>
      <c r="N248">
        <v>2022</v>
      </c>
      <c r="O248">
        <v>0.49004999999999999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C9EDE-DC15-4075-AA6D-D5519B461470}">
  <dimension ref="A1:H69"/>
  <sheetViews>
    <sheetView showGridLines="0" zoomScaleNormal="100" workbookViewId="0">
      <selection activeCell="K8" sqref="K8"/>
    </sheetView>
  </sheetViews>
  <sheetFormatPr defaultColWidth="19.85546875" defaultRowHeight="15" x14ac:dyDescent="0.25"/>
  <cols>
    <col min="1" max="1" width="22.140625" bestFit="1" customWidth="1"/>
    <col min="2" max="4" width="9" bestFit="1" customWidth="1"/>
    <col min="5" max="5" width="20" customWidth="1"/>
    <col min="6" max="6" width="22.140625" bestFit="1" customWidth="1"/>
    <col min="8" max="8" width="19.85546875" style="9"/>
  </cols>
  <sheetData>
    <row r="1" spans="1:6" x14ac:dyDescent="0.25">
      <c r="E1" s="4" t="s">
        <v>12</v>
      </c>
      <c r="F1" t="s">
        <v>6752</v>
      </c>
    </row>
    <row r="3" spans="1:6" x14ac:dyDescent="0.25">
      <c r="A3" s="4" t="s">
        <v>8</v>
      </c>
      <c r="B3" t="s">
        <v>6725</v>
      </c>
      <c r="E3" s="4" t="s">
        <v>6751</v>
      </c>
      <c r="F3" t="s">
        <v>6725</v>
      </c>
    </row>
    <row r="4" spans="1:6" x14ac:dyDescent="0.25">
      <c r="A4" s="5" t="s">
        <v>6194</v>
      </c>
      <c r="B4">
        <v>12306.390000000009</v>
      </c>
      <c r="E4" s="5" t="s">
        <v>5456</v>
      </c>
      <c r="F4">
        <v>317.07</v>
      </c>
    </row>
    <row r="5" spans="1:6" x14ac:dyDescent="0.25">
      <c r="A5" s="5" t="s">
        <v>6193</v>
      </c>
      <c r="B5">
        <v>12054.100000000017</v>
      </c>
      <c r="E5" s="5" t="s">
        <v>5911</v>
      </c>
      <c r="F5">
        <v>307.04000000000002</v>
      </c>
    </row>
    <row r="6" spans="1:6" x14ac:dyDescent="0.25">
      <c r="A6" s="5" t="s">
        <v>6188</v>
      </c>
      <c r="B6">
        <v>11768.409999999985</v>
      </c>
      <c r="E6" s="5" t="s">
        <v>3608</v>
      </c>
      <c r="F6">
        <v>289.10999999999996</v>
      </c>
    </row>
    <row r="7" spans="1:6" x14ac:dyDescent="0.25">
      <c r="A7" s="5" t="s">
        <v>6192</v>
      </c>
      <c r="B7">
        <v>9005.1700000000146</v>
      </c>
      <c r="E7" s="5" t="s">
        <v>2845</v>
      </c>
      <c r="F7">
        <v>281.68</v>
      </c>
    </row>
    <row r="8" spans="1:6" x14ac:dyDescent="0.25">
      <c r="A8" s="5" t="s">
        <v>6719</v>
      </c>
      <c r="B8">
        <v>45134.070000000022</v>
      </c>
      <c r="E8" s="5" t="s">
        <v>4481</v>
      </c>
      <c r="F8">
        <v>278.01</v>
      </c>
    </row>
    <row r="9" spans="1:6" x14ac:dyDescent="0.25">
      <c r="E9" s="5" t="s">
        <v>5769</v>
      </c>
      <c r="F9">
        <v>251.12</v>
      </c>
    </row>
    <row r="10" spans="1:6" x14ac:dyDescent="0.25">
      <c r="E10" s="5" t="s">
        <v>5425</v>
      </c>
      <c r="F10">
        <v>246.21</v>
      </c>
    </row>
    <row r="11" spans="1:6" x14ac:dyDescent="0.25">
      <c r="E11" s="5" t="s">
        <v>2678</v>
      </c>
      <c r="F11">
        <v>218.73</v>
      </c>
    </row>
    <row r="12" spans="1:6" x14ac:dyDescent="0.25">
      <c r="E12" s="5" t="s">
        <v>4064</v>
      </c>
      <c r="F12">
        <v>206.6</v>
      </c>
    </row>
    <row r="13" spans="1:6" x14ac:dyDescent="0.25">
      <c r="E13" s="5" t="s">
        <v>3374</v>
      </c>
      <c r="F13">
        <v>204.93</v>
      </c>
    </row>
    <row r="14" spans="1:6" x14ac:dyDescent="0.25">
      <c r="E14" s="5" t="s">
        <v>3510</v>
      </c>
      <c r="F14">
        <v>204.93</v>
      </c>
    </row>
    <row r="15" spans="1:6" x14ac:dyDescent="0.25">
      <c r="E15" s="5" t="s">
        <v>3202</v>
      </c>
      <c r="F15">
        <v>204.93</v>
      </c>
    </row>
    <row r="16" spans="1:6" x14ac:dyDescent="0.25">
      <c r="E16" s="5" t="s">
        <v>2744</v>
      </c>
      <c r="F16">
        <v>204.93</v>
      </c>
    </row>
    <row r="17" spans="1:6" x14ac:dyDescent="0.25">
      <c r="E17" s="5" t="s">
        <v>4531</v>
      </c>
      <c r="F17">
        <v>204.93</v>
      </c>
    </row>
    <row r="18" spans="1:6" x14ac:dyDescent="0.25">
      <c r="E18" s="5" t="s">
        <v>3298</v>
      </c>
      <c r="F18">
        <v>204.93</v>
      </c>
    </row>
    <row r="19" spans="1:6" x14ac:dyDescent="0.25">
      <c r="E19" s="5" t="s">
        <v>6719</v>
      </c>
      <c r="F19">
        <v>3625.1499999999996</v>
      </c>
    </row>
    <row r="23" spans="1:6" x14ac:dyDescent="0.25">
      <c r="A23" s="4" t="s">
        <v>7</v>
      </c>
      <c r="B23" t="s">
        <v>6725</v>
      </c>
      <c r="E23" s="4" t="s">
        <v>6721</v>
      </c>
      <c r="F23" t="s">
        <v>6726</v>
      </c>
    </row>
    <row r="24" spans="1:6" x14ac:dyDescent="0.25">
      <c r="A24" s="5" t="s">
        <v>1940</v>
      </c>
      <c r="B24">
        <v>35638.740000000027</v>
      </c>
      <c r="E24" s="5">
        <v>2019</v>
      </c>
      <c r="F24">
        <v>107.55374999999999</v>
      </c>
    </row>
    <row r="25" spans="1:6" x14ac:dyDescent="0.25">
      <c r="A25" s="5" t="s">
        <v>1948</v>
      </c>
      <c r="B25">
        <v>6696.8400000000011</v>
      </c>
      <c r="E25" s="5">
        <v>2020</v>
      </c>
      <c r="F25">
        <v>110.09729999999986</v>
      </c>
    </row>
    <row r="26" spans="1:6" x14ac:dyDescent="0.25">
      <c r="A26" s="5" t="s">
        <v>2115</v>
      </c>
      <c r="B26">
        <v>2798.4900000000016</v>
      </c>
      <c r="E26" s="5">
        <v>2021</v>
      </c>
      <c r="F26">
        <v>133.04534999999987</v>
      </c>
    </row>
    <row r="27" spans="1:6" x14ac:dyDescent="0.25">
      <c r="A27" s="5" t="s">
        <v>6719</v>
      </c>
      <c r="B27">
        <v>45134.070000000029</v>
      </c>
      <c r="E27" s="5">
        <v>2022</v>
      </c>
      <c r="F27">
        <v>67.79384999999985</v>
      </c>
    </row>
    <row r="28" spans="1:6" x14ac:dyDescent="0.25">
      <c r="E28" s="5" t="s">
        <v>6719</v>
      </c>
      <c r="F28">
        <v>418.49024999999955</v>
      </c>
    </row>
    <row r="30" spans="1:6" x14ac:dyDescent="0.25">
      <c r="A30" s="4" t="s">
        <v>8</v>
      </c>
      <c r="B30" t="s">
        <v>6720</v>
      </c>
    </row>
    <row r="31" spans="1:6" x14ac:dyDescent="0.25">
      <c r="A31" s="5" t="s">
        <v>6188</v>
      </c>
      <c r="B31">
        <v>947</v>
      </c>
      <c r="E31" s="4" t="s">
        <v>6747</v>
      </c>
      <c r="F31" t="s">
        <v>6725</v>
      </c>
    </row>
    <row r="32" spans="1:6" x14ac:dyDescent="0.25">
      <c r="A32" s="5" t="s">
        <v>6192</v>
      </c>
      <c r="B32">
        <v>878</v>
      </c>
      <c r="E32" s="5" t="s">
        <v>6731</v>
      </c>
    </row>
    <row r="33" spans="1:6" x14ac:dyDescent="0.25">
      <c r="A33" s="5" t="s">
        <v>6194</v>
      </c>
      <c r="B33">
        <v>872</v>
      </c>
      <c r="E33" s="8" t="s">
        <v>6735</v>
      </c>
      <c r="F33">
        <v>3503.02</v>
      </c>
    </row>
    <row r="34" spans="1:6" x14ac:dyDescent="0.25">
      <c r="A34" s="5" t="s">
        <v>6193</v>
      </c>
      <c r="B34">
        <v>854</v>
      </c>
      <c r="E34" s="8" t="s">
        <v>6736</v>
      </c>
      <c r="F34">
        <v>4138.2100000000019</v>
      </c>
    </row>
    <row r="35" spans="1:6" x14ac:dyDescent="0.25">
      <c r="A35" s="5" t="s">
        <v>6719</v>
      </c>
      <c r="B35">
        <v>3551</v>
      </c>
      <c r="E35" s="8" t="s">
        <v>6737</v>
      </c>
      <c r="F35">
        <v>4795.7400000000007</v>
      </c>
    </row>
    <row r="36" spans="1:6" x14ac:dyDescent="0.25">
      <c r="E36" s="5" t="s">
        <v>6732</v>
      </c>
    </row>
    <row r="37" spans="1:6" x14ac:dyDescent="0.25">
      <c r="E37" s="8" t="s">
        <v>6738</v>
      </c>
      <c r="F37">
        <v>4224.590000000002</v>
      </c>
    </row>
    <row r="38" spans="1:6" x14ac:dyDescent="0.25">
      <c r="E38" s="8" t="s">
        <v>6739</v>
      </c>
      <c r="F38">
        <v>3248.0000000000014</v>
      </c>
    </row>
    <row r="39" spans="1:6" x14ac:dyDescent="0.25">
      <c r="E39" s="8" t="s">
        <v>6740</v>
      </c>
      <c r="F39">
        <v>4842.9699999999993</v>
      </c>
    </row>
    <row r="40" spans="1:6" x14ac:dyDescent="0.25">
      <c r="A40" s="4" t="s">
        <v>12</v>
      </c>
      <c r="B40" t="s">
        <v>6720</v>
      </c>
      <c r="E40" s="5" t="s">
        <v>6733</v>
      </c>
    </row>
    <row r="41" spans="1:6" x14ac:dyDescent="0.25">
      <c r="A41" s="5" t="s">
        <v>1950</v>
      </c>
      <c r="B41">
        <v>1886</v>
      </c>
      <c r="E41" s="8" t="s">
        <v>6741</v>
      </c>
      <c r="F41">
        <v>3982.89</v>
      </c>
    </row>
    <row r="42" spans="1:6" x14ac:dyDescent="0.25">
      <c r="A42" s="5" t="s">
        <v>1941</v>
      </c>
      <c r="B42">
        <v>1665</v>
      </c>
      <c r="E42" s="8" t="s">
        <v>6742</v>
      </c>
      <c r="F42">
        <v>2326.889999999999</v>
      </c>
    </row>
    <row r="43" spans="1:6" x14ac:dyDescent="0.25">
      <c r="A43" s="5" t="s">
        <v>6719</v>
      </c>
      <c r="B43">
        <v>3551</v>
      </c>
      <c r="E43" s="8" t="s">
        <v>6743</v>
      </c>
      <c r="F43">
        <v>3633.6399999999994</v>
      </c>
    </row>
    <row r="44" spans="1:6" x14ac:dyDescent="0.25">
      <c r="E44" s="5" t="s">
        <v>6734</v>
      </c>
    </row>
    <row r="45" spans="1:6" x14ac:dyDescent="0.25">
      <c r="E45" s="8" t="s">
        <v>6744</v>
      </c>
      <c r="F45">
        <v>3800.0600000000009</v>
      </c>
    </row>
    <row r="46" spans="1:6" x14ac:dyDescent="0.25">
      <c r="E46" s="8" t="s">
        <v>6745</v>
      </c>
      <c r="F46">
        <v>3548.4099999999989</v>
      </c>
    </row>
    <row r="47" spans="1:6" x14ac:dyDescent="0.25">
      <c r="A47" s="4" t="s">
        <v>6748</v>
      </c>
      <c r="B47" t="s">
        <v>6725</v>
      </c>
      <c r="E47" s="8" t="s">
        <v>6746</v>
      </c>
      <c r="F47">
        <v>3089.65</v>
      </c>
    </row>
    <row r="48" spans="1:6" x14ac:dyDescent="0.25">
      <c r="A48" s="5">
        <v>2.5</v>
      </c>
      <c r="B48">
        <v>23785.389999999985</v>
      </c>
      <c r="E48" s="5" t="s">
        <v>6719</v>
      </c>
      <c r="F48">
        <v>45134.07</v>
      </c>
    </row>
    <row r="49" spans="1:5" x14ac:dyDescent="0.25">
      <c r="A49" s="5">
        <v>1</v>
      </c>
      <c r="B49">
        <v>11010.750000000002</v>
      </c>
    </row>
    <row r="50" spans="1:5" x14ac:dyDescent="0.25">
      <c r="A50" s="5">
        <v>0.5</v>
      </c>
      <c r="B50">
        <v>7029.9900000000043</v>
      </c>
    </row>
    <row r="51" spans="1:5" x14ac:dyDescent="0.25">
      <c r="A51" s="5">
        <v>0.2</v>
      </c>
      <c r="B51">
        <v>3307.9400000000023</v>
      </c>
    </row>
    <row r="52" spans="1:5" x14ac:dyDescent="0.25">
      <c r="A52" s="5" t="s">
        <v>6719</v>
      </c>
      <c r="B52">
        <v>45134.069999999992</v>
      </c>
    </row>
    <row r="55" spans="1:5" x14ac:dyDescent="0.25">
      <c r="A55" s="4" t="s">
        <v>6725</v>
      </c>
      <c r="B55" s="4" t="s">
        <v>6749</v>
      </c>
    </row>
    <row r="56" spans="1:5" x14ac:dyDescent="0.25">
      <c r="A56" s="4" t="s">
        <v>6750</v>
      </c>
      <c r="B56" t="s">
        <v>6727</v>
      </c>
      <c r="C56" t="s">
        <v>6728</v>
      </c>
      <c r="D56" t="s">
        <v>6729</v>
      </c>
      <c r="E56" t="s">
        <v>6730</v>
      </c>
    </row>
    <row r="57" spans="1:5" x14ac:dyDescent="0.25">
      <c r="A57" s="5" t="s">
        <v>6735</v>
      </c>
      <c r="B57">
        <v>828.99000000000012</v>
      </c>
      <c r="C57">
        <v>566.95000000000005</v>
      </c>
      <c r="D57">
        <v>837.66999999999985</v>
      </c>
      <c r="E57">
        <v>1269.4099999999999</v>
      </c>
    </row>
    <row r="58" spans="1:5" x14ac:dyDescent="0.25">
      <c r="A58" s="5" t="s">
        <v>6736</v>
      </c>
      <c r="B58">
        <v>987.40999999999985</v>
      </c>
      <c r="C58">
        <v>1798.3299999999995</v>
      </c>
      <c r="D58">
        <v>958.82999999999993</v>
      </c>
      <c r="E58">
        <v>393.64000000000004</v>
      </c>
    </row>
    <row r="59" spans="1:5" x14ac:dyDescent="0.25">
      <c r="A59" s="5" t="s">
        <v>6737</v>
      </c>
      <c r="B59">
        <v>1021.1399999999996</v>
      </c>
      <c r="C59">
        <v>914.79000000000008</v>
      </c>
      <c r="D59">
        <v>1544.6399999999996</v>
      </c>
      <c r="E59">
        <v>1315.1699999999998</v>
      </c>
    </row>
    <row r="60" spans="1:5" x14ac:dyDescent="0.25">
      <c r="A60" s="5" t="s">
        <v>6738</v>
      </c>
      <c r="B60">
        <v>1680.7500000000002</v>
      </c>
      <c r="C60">
        <v>761.80999999999983</v>
      </c>
      <c r="D60">
        <v>1005.5899999999998</v>
      </c>
      <c r="E60">
        <v>776.44</v>
      </c>
    </row>
    <row r="61" spans="1:5" x14ac:dyDescent="0.25">
      <c r="A61" s="5" t="s">
        <v>6739</v>
      </c>
      <c r="B61">
        <v>398.5800000000001</v>
      </c>
      <c r="C61">
        <v>939.3499999999998</v>
      </c>
      <c r="D61">
        <v>907.69000000000017</v>
      </c>
      <c r="E61">
        <v>1002.38</v>
      </c>
    </row>
    <row r="62" spans="1:5" x14ac:dyDescent="0.25">
      <c r="A62" s="5" t="s">
        <v>6740</v>
      </c>
      <c r="B62">
        <v>1384.6599999999996</v>
      </c>
      <c r="C62">
        <v>1438.4400000000003</v>
      </c>
      <c r="D62">
        <v>864.51</v>
      </c>
      <c r="E62">
        <v>1155.3599999999999</v>
      </c>
    </row>
    <row r="63" spans="1:5" x14ac:dyDescent="0.25">
      <c r="A63" s="5" t="s">
        <v>6741</v>
      </c>
      <c r="B63">
        <v>1004.14</v>
      </c>
      <c r="C63">
        <v>1308.9299999999998</v>
      </c>
      <c r="D63">
        <v>763.10000000000025</v>
      </c>
      <c r="E63">
        <v>906.72</v>
      </c>
    </row>
    <row r="64" spans="1:5" x14ac:dyDescent="0.25">
      <c r="A64" s="5" t="s">
        <v>6742</v>
      </c>
      <c r="B64">
        <v>706.34</v>
      </c>
      <c r="C64">
        <v>300.40000000000003</v>
      </c>
      <c r="D64">
        <v>1075.9100000000001</v>
      </c>
      <c r="E64">
        <v>244.23999999999995</v>
      </c>
    </row>
    <row r="65" spans="1:5" x14ac:dyDescent="0.25">
      <c r="A65" s="5" t="s">
        <v>6743</v>
      </c>
      <c r="B65">
        <v>1277.03</v>
      </c>
      <c r="C65">
        <v>713.05</v>
      </c>
      <c r="D65">
        <v>1643.5599999999997</v>
      </c>
    </row>
    <row r="66" spans="1:5" x14ac:dyDescent="0.25">
      <c r="A66" s="5" t="s">
        <v>6744</v>
      </c>
      <c r="B66">
        <v>884.95000000000016</v>
      </c>
      <c r="C66">
        <v>1514.7200000000003</v>
      </c>
      <c r="D66">
        <v>1400.3899999999999</v>
      </c>
    </row>
    <row r="67" spans="1:5" x14ac:dyDescent="0.25">
      <c r="A67" s="5" t="s">
        <v>6745</v>
      </c>
      <c r="B67">
        <v>823.38000000000011</v>
      </c>
      <c r="C67">
        <v>1108.8499999999999</v>
      </c>
      <c r="D67">
        <v>1616.1800000000003</v>
      </c>
    </row>
    <row r="68" spans="1:5" x14ac:dyDescent="0.25">
      <c r="A68" s="5" t="s">
        <v>6746</v>
      </c>
      <c r="B68">
        <v>1189.79</v>
      </c>
      <c r="C68">
        <v>751.89</v>
      </c>
      <c r="D68">
        <v>1147.97</v>
      </c>
    </row>
    <row r="69" spans="1:5" x14ac:dyDescent="0.25">
      <c r="A69" s="5" t="s">
        <v>6719</v>
      </c>
      <c r="B69">
        <v>12187.160000000003</v>
      </c>
      <c r="C69">
        <v>12117.51</v>
      </c>
      <c r="D69">
        <v>13766.039999999999</v>
      </c>
      <c r="E69">
        <v>7063.36</v>
      </c>
    </row>
  </sheetData>
  <pageMargins left="0.7" right="0.7" top="0.75" bottom="0.75" header="0.3" footer="0.3"/>
  <drawing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1FD89-75AF-4BBA-BBDB-476369A914D0}">
  <dimension ref="A10:Y11"/>
  <sheetViews>
    <sheetView showGridLines="0" showRowColHeaders="0" zoomScale="70" zoomScaleNormal="70" workbookViewId="0"/>
  </sheetViews>
  <sheetFormatPr defaultRowHeight="15" x14ac:dyDescent="0.25"/>
  <cols>
    <col min="1" max="1" width="17.140625" style="9" customWidth="1"/>
    <col min="2" max="2" width="9.140625" style="9"/>
    <col min="3" max="3" width="14.5703125" style="9" bestFit="1" customWidth="1"/>
    <col min="4" max="4" width="17.7109375" style="9" bestFit="1" customWidth="1"/>
    <col min="5" max="13" width="9.140625" style="9"/>
    <col min="14" max="14" width="16" style="9" bestFit="1" customWidth="1"/>
    <col min="15" max="25" width="9.140625" style="9"/>
  </cols>
  <sheetData>
    <row r="10" spans="3:14" ht="23.25" x14ac:dyDescent="0.35">
      <c r="C10" s="10"/>
    </row>
    <row r="11" spans="3:14" ht="31.5" x14ac:dyDescent="0.5">
      <c r="C11" s="11"/>
      <c r="D11" s="13">
        <f>GETPIVOTDATA("Total Sale (USD)",Report!$A$3)</f>
        <v>45134.070000000022</v>
      </c>
      <c r="H11" s="12"/>
      <c r="I11" s="14">
        <f>GETPIVOTDATA("Profit (USD)",Report!$E$23)</f>
        <v>418.49024999999955</v>
      </c>
      <c r="N11" s="13">
        <f>GETPIVOTDATA("Quantity",Report!$A$30)</f>
        <v>3551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7A8E5-D883-46A2-8AF2-2326577E0E49}">
  <dimension ref="M15"/>
  <sheetViews>
    <sheetView showGridLines="0" showRowColHeaders="0" tabSelected="1" workbookViewId="0">
      <selection activeCell="U25" sqref="U25"/>
    </sheetView>
  </sheetViews>
  <sheetFormatPr defaultRowHeight="15" x14ac:dyDescent="0.25"/>
  <sheetData>
    <row r="15" spans="13:13" x14ac:dyDescent="0.25">
      <c r="M15" s="16" t="s">
        <v>6753</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E67B97-83F2-48F5-A55D-CFF9038BDF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orders</vt:lpstr>
      <vt:lpstr>OrderData</vt:lpstr>
      <vt:lpstr>Customers Sheet</vt:lpstr>
      <vt:lpstr>products</vt:lpstr>
      <vt:lpstr>Sheet1</vt:lpstr>
      <vt:lpstr>Report</vt:lpstr>
      <vt:lpstr>Dashboard</vt:lpstr>
      <vt:lpstr>Documentation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od hill</dc:creator>
  <cp:keywords/>
  <dc:description/>
  <cp:lastModifiedBy>od hill</cp:lastModifiedBy>
  <cp:revision/>
  <dcterms:created xsi:type="dcterms:W3CDTF">2022-11-26T09:51:45Z</dcterms:created>
  <dcterms:modified xsi:type="dcterms:W3CDTF">2024-10-23T15:51:41Z</dcterms:modified>
  <cp:category/>
  <cp:contentStatus/>
</cp:coreProperties>
</file>