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BA6D90D-EB03-4200-9182-9EBC09E16822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7" l="1"/>
  <c r="R7" i="7"/>
  <c r="R6" i="7"/>
  <c r="Q8" i="7"/>
  <c r="Q7" i="7"/>
  <c r="Q6" i="7"/>
  <c r="P8" i="7"/>
  <c r="P7" i="7"/>
  <c r="P6" i="7"/>
  <c r="M55" i="7"/>
  <c r="M54" i="7"/>
  <c r="M53" i="7"/>
  <c r="L55" i="7"/>
  <c r="L54" i="7"/>
  <c r="I55" i="7"/>
  <c r="I54" i="7"/>
  <c r="I53" i="7"/>
  <c r="H55" i="7"/>
  <c r="H54" i="7"/>
  <c r="E55" i="7"/>
  <c r="E54" i="7"/>
  <c r="C49" i="7"/>
  <c r="C50" i="7"/>
  <c r="C51" i="7" s="1"/>
  <c r="C52" i="7" s="1"/>
  <c r="C53" i="7" s="1"/>
  <c r="C48" i="7"/>
  <c r="D55" i="7"/>
  <c r="D54" i="7"/>
  <c r="CC4" i="6"/>
  <c r="CB4" i="6"/>
  <c r="CB7" i="6"/>
  <c r="CB10" i="6"/>
  <c r="C54" i="7" l="1"/>
  <c r="C55" i="7" s="1"/>
  <c r="L51" i="4" l="1"/>
  <c r="L50" i="4" s="1"/>
  <c r="L49" i="4" s="1"/>
  <c r="K51" i="4"/>
  <c r="K50" i="4"/>
  <c r="K49" i="4"/>
  <c r="L40" i="4"/>
  <c r="K40" i="4"/>
  <c r="L39" i="4"/>
  <c r="L38" i="4" s="1"/>
  <c r="K39" i="4"/>
  <c r="K38" i="4"/>
  <c r="L29" i="4"/>
  <c r="L28" i="4" s="1"/>
  <c r="L27" i="4" s="1"/>
  <c r="K29" i="4"/>
  <c r="K28" i="4"/>
  <c r="K27" i="4"/>
  <c r="K18" i="4"/>
  <c r="L18" i="4" s="1"/>
  <c r="L17" i="4" s="1"/>
  <c r="L16" i="4" s="1"/>
  <c r="K17" i="4"/>
  <c r="K16" i="4"/>
  <c r="L7" i="4"/>
  <c r="L6" i="4" s="1"/>
  <c r="L5" i="4" s="1"/>
  <c r="K7" i="4"/>
  <c r="K6" i="4"/>
  <c r="K5" i="4"/>
  <c r="AN16" i="5" l="1"/>
  <c r="AN15" i="5"/>
  <c r="AN14" i="5"/>
  <c r="AN13" i="5"/>
  <c r="P226" i="4" l="1"/>
  <c r="U32" i="7" s="1"/>
  <c r="P227" i="4" l="1"/>
  <c r="U33" i="7" s="1"/>
  <c r="P228" i="4" l="1"/>
  <c r="U34" i="7" s="1"/>
  <c r="P233" i="4" l="1"/>
  <c r="Q233" i="4"/>
  <c r="P234" i="4"/>
  <c r="Q234" i="4"/>
  <c r="P235" i="4"/>
  <c r="Q235" i="4"/>
  <c r="K233" i="4"/>
  <c r="L233" i="4"/>
  <c r="K234" i="4"/>
  <c r="L234" i="4"/>
  <c r="K235" i="4"/>
  <c r="L235" i="4"/>
  <c r="J226" i="4"/>
  <c r="K226" i="4"/>
  <c r="L226" i="4"/>
  <c r="M226" i="4"/>
  <c r="N226" i="4"/>
  <c r="J227" i="4"/>
  <c r="K227" i="4"/>
  <c r="L227" i="4"/>
  <c r="M227" i="4"/>
  <c r="N227" i="4"/>
  <c r="J228" i="4"/>
  <c r="K228" i="4"/>
  <c r="L228" i="4"/>
  <c r="M228" i="4"/>
  <c r="N228" i="4"/>
  <c r="N229" i="4" s="1"/>
  <c r="M229" i="4" l="1"/>
  <c r="O229" i="4" s="1"/>
  <c r="E129" i="4" l="1"/>
  <c r="E128" i="4"/>
  <c r="E127" i="4"/>
  <c r="E126" i="4"/>
  <c r="G129" i="4" l="1"/>
  <c r="G128" i="4"/>
  <c r="G127" i="4"/>
  <c r="G126" i="4"/>
  <c r="F129" i="4"/>
  <c r="F128" i="4"/>
  <c r="F127" i="4"/>
  <c r="F126" i="4"/>
  <c r="D129" i="4" l="1"/>
  <c r="D128" i="4"/>
  <c r="D127" i="4"/>
  <c r="D126" i="4"/>
  <c r="E125" i="4" l="1"/>
  <c r="G125" i="4"/>
  <c r="R233" i="4"/>
  <c r="M233" i="4"/>
  <c r="D125" i="4"/>
  <c r="E186" i="4" s="1"/>
  <c r="O226" i="4"/>
  <c r="U6" i="7" s="1"/>
  <c r="F125" i="4"/>
  <c r="M234" i="4"/>
  <c r="R234" i="4" l="1"/>
  <c r="O227" i="4"/>
  <c r="U7" i="7" s="1"/>
  <c r="M235" i="4" l="1"/>
  <c r="R235" i="4"/>
  <c r="O228" i="4"/>
  <c r="U8" i="7" s="1"/>
  <c r="D7" i="4" l="1"/>
  <c r="D6" i="4"/>
  <c r="D5" i="4" l="1"/>
  <c r="C7" i="4"/>
  <c r="C6" i="4"/>
  <c r="C5" i="4"/>
  <c r="AP20" i="5"/>
  <c r="AP17" i="5"/>
  <c r="AP18" i="5"/>
  <c r="AP19" i="5"/>
  <c r="AO17" i="5"/>
  <c r="AO20" i="5"/>
  <c r="AO19" i="5"/>
  <c r="AO18" i="5"/>
  <c r="AO15" i="5"/>
  <c r="AO14" i="5"/>
  <c r="AO11" i="5"/>
  <c r="AO10" i="5"/>
  <c r="C140" i="4"/>
  <c r="D140" i="4"/>
  <c r="E140" i="4"/>
  <c r="F140" i="4"/>
  <c r="G140" i="4"/>
  <c r="H140" i="4"/>
  <c r="Y216" i="4"/>
  <c r="K216" i="4"/>
  <c r="L216" i="4" s="1"/>
  <c r="L215" i="4" s="1"/>
  <c r="L214" i="4" s="1"/>
  <c r="Y215" i="4"/>
  <c r="K215" i="4"/>
  <c r="K214" i="4"/>
  <c r="Y205" i="4"/>
  <c r="K205" i="4"/>
  <c r="L205" i="4" s="1"/>
  <c r="L204" i="4" s="1"/>
  <c r="Y204" i="4"/>
  <c r="K204" i="4"/>
  <c r="K203" i="4"/>
  <c r="Y194" i="4"/>
  <c r="K194" i="4"/>
  <c r="L194" i="4" s="1"/>
  <c r="Y193" i="4"/>
  <c r="K193" i="4"/>
  <c r="K192" i="4"/>
  <c r="Y183" i="4"/>
  <c r="K183" i="4"/>
  <c r="L183" i="4" s="1"/>
  <c r="Y182" i="4"/>
  <c r="K182" i="4"/>
  <c r="K181" i="4"/>
  <c r="Y172" i="4"/>
  <c r="K172" i="4"/>
  <c r="L172" i="4" s="1"/>
  <c r="L171" i="4" s="1"/>
  <c r="L170" i="4" s="1"/>
  <c r="Y171" i="4"/>
  <c r="K171" i="4"/>
  <c r="K170" i="4"/>
  <c r="Y161" i="4"/>
  <c r="L161" i="4"/>
  <c r="L160" i="4" s="1"/>
  <c r="L159" i="4" s="1"/>
  <c r="K161" i="4"/>
  <c r="Y160" i="4"/>
  <c r="K160" i="4"/>
  <c r="K159" i="4"/>
  <c r="Y150" i="4"/>
  <c r="K150" i="4"/>
  <c r="L150" i="4" s="1"/>
  <c r="L149" i="4" s="1"/>
  <c r="L148" i="4" s="1"/>
  <c r="Y149" i="4"/>
  <c r="K149" i="4"/>
  <c r="K148" i="4"/>
  <c r="Y139" i="4"/>
  <c r="K139" i="4"/>
  <c r="L139" i="4" s="1"/>
  <c r="L138" i="4" s="1"/>
  <c r="Y138" i="4"/>
  <c r="K138" i="4"/>
  <c r="K137" i="4"/>
  <c r="Y128" i="4"/>
  <c r="K128" i="4"/>
  <c r="L128" i="4" s="1"/>
  <c r="L127" i="4" s="1"/>
  <c r="L126" i="4" s="1"/>
  <c r="Y127" i="4"/>
  <c r="K127" i="4"/>
  <c r="K126" i="4"/>
  <c r="Y117" i="4"/>
  <c r="K117" i="4"/>
  <c r="L117" i="4" s="1"/>
  <c r="L116" i="4" s="1"/>
  <c r="L115" i="4" s="1"/>
  <c r="Y116" i="4"/>
  <c r="K116" i="4"/>
  <c r="K115" i="4"/>
  <c r="Y106" i="4"/>
  <c r="L106" i="4"/>
  <c r="L105" i="4" s="1"/>
  <c r="L104" i="4" s="1"/>
  <c r="K106" i="4"/>
  <c r="Y105" i="4"/>
  <c r="K105" i="4"/>
  <c r="K104" i="4"/>
  <c r="Y95" i="4"/>
  <c r="L95" i="4"/>
  <c r="K95" i="4"/>
  <c r="Y94" i="4"/>
  <c r="L94" i="4"/>
  <c r="L93" i="4" s="1"/>
  <c r="K94" i="4"/>
  <c r="K93" i="4"/>
  <c r="Y84" i="4"/>
  <c r="K84" i="4"/>
  <c r="L84" i="4" s="1"/>
  <c r="L83" i="4" s="1"/>
  <c r="L82" i="4" s="1"/>
  <c r="Y83" i="4"/>
  <c r="K83" i="4"/>
  <c r="K82" i="4"/>
  <c r="Y73" i="4"/>
  <c r="K73" i="4"/>
  <c r="L73" i="4" s="1"/>
  <c r="L72" i="4" s="1"/>
  <c r="Y72" i="4"/>
  <c r="K72" i="4"/>
  <c r="K71" i="4"/>
  <c r="Y62" i="4"/>
  <c r="K62" i="4"/>
  <c r="L62" i="4" s="1"/>
  <c r="Y61" i="4"/>
  <c r="K61" i="4"/>
  <c r="K60" i="4"/>
  <c r="Y51" i="4"/>
  <c r="Y50" i="4"/>
  <c r="Y40" i="4"/>
  <c r="Y39" i="4"/>
  <c r="Y29" i="4"/>
  <c r="Y28" i="4"/>
  <c r="Y18" i="4"/>
  <c r="Y17" i="4"/>
  <c r="AR20" i="5" l="1"/>
  <c r="AR17" i="5"/>
  <c r="AR19" i="5"/>
  <c r="L71" i="4"/>
  <c r="L137" i="4"/>
  <c r="L182" i="4"/>
  <c r="L181" i="4" s="1"/>
  <c r="L193" i="4"/>
  <c r="L192" i="4" s="1"/>
  <c r="L61" i="4"/>
  <c r="L60" i="4" s="1"/>
  <c r="L203" i="4"/>
  <c r="AQ17" i="5"/>
  <c r="AQ20" i="5"/>
  <c r="N18" i="5"/>
  <c r="O18" i="5"/>
  <c r="N19" i="5"/>
  <c r="O19" i="5"/>
  <c r="N20" i="5"/>
  <c r="O20" i="5"/>
  <c r="N21" i="5"/>
  <c r="O21" i="5"/>
  <c r="N22" i="5"/>
  <c r="O22" i="5"/>
  <c r="N23" i="5"/>
  <c r="O23" i="5"/>
  <c r="AT17" i="5" l="1"/>
  <c r="CT13" i="6"/>
  <c r="CT12" i="6"/>
  <c r="CT11" i="6"/>
  <c r="E188" i="4" l="1"/>
  <c r="E190" i="4"/>
  <c r="E191" i="4"/>
  <c r="E189" i="4" l="1"/>
  <c r="BO16" i="6"/>
  <c r="BO15" i="6"/>
  <c r="BO14" i="6"/>
  <c r="BO13" i="6"/>
  <c r="BO12" i="6"/>
  <c r="BO11" i="6"/>
  <c r="BO10" i="6"/>
  <c r="BO9" i="6"/>
  <c r="BO8" i="6"/>
  <c r="BO7" i="6"/>
  <c r="BO6" i="6"/>
  <c r="BO5" i="6"/>
  <c r="D52" i="7" l="1"/>
  <c r="H53" i="7"/>
  <c r="L53" i="7"/>
  <c r="C24" i="3" l="1"/>
  <c r="AP16" i="5" l="1"/>
  <c r="AP15" i="5"/>
  <c r="AP14" i="5"/>
  <c r="AP13" i="5"/>
  <c r="AQ16" i="5" l="1"/>
  <c r="AQ15" i="5"/>
  <c r="AR15" i="5"/>
  <c r="AQ14" i="5"/>
  <c r="AR14" i="5"/>
  <c r="AQ13" i="5"/>
  <c r="BC6" i="5"/>
  <c r="BC5" i="5"/>
  <c r="AO16" i="5"/>
  <c r="AR16" i="5" s="1"/>
  <c r="AO13" i="5"/>
  <c r="AR13" i="5" s="1"/>
  <c r="AT15" i="5" l="1"/>
  <c r="AT13" i="5"/>
  <c r="AT14" i="5"/>
  <c r="AT16" i="5"/>
  <c r="BA12" i="6" l="1"/>
  <c r="AV12" i="6"/>
  <c r="AR12" i="6"/>
  <c r="BA11" i="6"/>
  <c r="AV11" i="6"/>
  <c r="AR11" i="6"/>
  <c r="BA10" i="6"/>
  <c r="AV10" i="6"/>
  <c r="AR10" i="6"/>
  <c r="BA9" i="6"/>
  <c r="AV9" i="6"/>
  <c r="AR9" i="6"/>
  <c r="BA8" i="6"/>
  <c r="AV8" i="6"/>
  <c r="AR8" i="6"/>
  <c r="BA7" i="6"/>
  <c r="AV7" i="6"/>
  <c r="AR7" i="6"/>
  <c r="BA6" i="6"/>
  <c r="AV6" i="6"/>
  <c r="AR6" i="6"/>
  <c r="BA5" i="6"/>
  <c r="AV5" i="6"/>
  <c r="AR5" i="6"/>
  <c r="BA4" i="6"/>
  <c r="AV4" i="6"/>
  <c r="AR4" i="6"/>
  <c r="J12" i="3" l="1"/>
  <c r="O58" i="5" l="1"/>
  <c r="N58" i="5"/>
  <c r="O57" i="5"/>
  <c r="N57" i="5"/>
  <c r="O56" i="5"/>
  <c r="AX16" i="5" s="1"/>
  <c r="N56" i="5"/>
  <c r="O55" i="5"/>
  <c r="N55" i="5"/>
  <c r="O54" i="5"/>
  <c r="N54" i="5"/>
  <c r="O53" i="5"/>
  <c r="AX15" i="5" s="1"/>
  <c r="N53" i="5"/>
  <c r="AU15" i="5" s="1"/>
  <c r="O52" i="5"/>
  <c r="N52" i="5"/>
  <c r="O51" i="5"/>
  <c r="N51" i="5"/>
  <c r="O50" i="5"/>
  <c r="AX14" i="5" s="1"/>
  <c r="N50" i="5"/>
  <c r="AU14" i="5" s="1"/>
  <c r="O49" i="5"/>
  <c r="N49" i="5"/>
  <c r="O48" i="5"/>
  <c r="N48" i="5"/>
  <c r="O47" i="5"/>
  <c r="AX13" i="5" s="1"/>
  <c r="N47" i="5"/>
  <c r="O26" i="5"/>
  <c r="N26" i="5"/>
  <c r="O25" i="5"/>
  <c r="N25" i="5"/>
  <c r="O24" i="5"/>
  <c r="N24" i="5"/>
  <c r="AU17" i="5" l="1"/>
  <c r="AU13" i="5"/>
  <c r="AU20" i="5"/>
  <c r="AU16" i="5"/>
  <c r="AW16" i="5" s="1"/>
  <c r="AZ16" i="5"/>
  <c r="AG6" i="5"/>
  <c r="AB6" i="5"/>
  <c r="AG5" i="5"/>
  <c r="AB5" i="5"/>
  <c r="W5" i="5"/>
  <c r="AQ18" i="5" l="1"/>
  <c r="AR18" i="5"/>
  <c r="AU18" i="5" s="1"/>
  <c r="W6" i="5"/>
  <c r="AG24" i="5" l="1"/>
  <c r="AB24" i="5"/>
  <c r="W24" i="5"/>
  <c r="AG23" i="5"/>
  <c r="AB23" i="5"/>
  <c r="W23" i="5"/>
  <c r="BB3" i="5" l="1"/>
  <c r="BC3" i="5"/>
  <c r="BF3" i="5"/>
  <c r="BG3" i="5"/>
  <c r="BH3" i="5"/>
  <c r="BI3" i="5"/>
  <c r="BB4" i="5"/>
  <c r="BC4" i="5"/>
  <c r="BB5" i="5"/>
  <c r="BB6" i="5"/>
  <c r="CF3" i="6"/>
  <c r="CG3" i="6"/>
  <c r="CJ3" i="6"/>
  <c r="CK3" i="6"/>
  <c r="CL3" i="6"/>
  <c r="CM3" i="6"/>
  <c r="CF4" i="6"/>
  <c r="CG4" i="6"/>
  <c r="CF5" i="6"/>
  <c r="CG5" i="6"/>
  <c r="CF6" i="6"/>
  <c r="CG6" i="6"/>
  <c r="D186" i="4"/>
  <c r="AC19" i="1" l="1"/>
  <c r="Q236" i="4"/>
  <c r="M236" i="4"/>
  <c r="P236" i="4" l="1"/>
  <c r="R236" i="4" s="1"/>
  <c r="L236" i="4"/>
  <c r="N236" i="4" s="1"/>
  <c r="F41" i="4" s="1"/>
  <c r="J223" i="4"/>
  <c r="J224" i="4" l="1"/>
  <c r="K224" i="4"/>
  <c r="L224" i="4"/>
  <c r="M224" i="4"/>
  <c r="N224" i="4"/>
  <c r="O224" i="4"/>
  <c r="J225" i="4"/>
  <c r="K225" i="4"/>
  <c r="L225" i="4"/>
  <c r="M225" i="4"/>
  <c r="N225" i="4"/>
  <c r="O225" i="4"/>
  <c r="J229" i="4"/>
  <c r="J236" i="4" s="1"/>
  <c r="K229" i="4"/>
  <c r="L229" i="4"/>
  <c r="Y27" i="6" l="1"/>
  <c r="Z27" i="6" s="1"/>
  <c r="Y26" i="6"/>
  <c r="Z26" i="6" s="1"/>
  <c r="Y25" i="6"/>
  <c r="Z25" i="6" s="1"/>
  <c r="Y24" i="6"/>
  <c r="Z24" i="6" s="1"/>
  <c r="Y23" i="6"/>
  <c r="Z23" i="6" s="1"/>
  <c r="Y22" i="6"/>
  <c r="Z22" i="6" s="1"/>
  <c r="Y21" i="6"/>
  <c r="Z21" i="6" s="1"/>
  <c r="Y20" i="6"/>
  <c r="Z20" i="6" s="1"/>
  <c r="Y19" i="6"/>
  <c r="Z19" i="6" s="1"/>
  <c r="B127" i="4" l="1"/>
  <c r="B126" i="4" s="1"/>
  <c r="W60" i="3"/>
  <c r="Q60" i="3"/>
  <c r="V60" i="3" s="1"/>
  <c r="W47" i="3"/>
  <c r="Q47" i="3"/>
  <c r="V47" i="3" s="1"/>
  <c r="W34" i="3"/>
  <c r="Q34" i="3"/>
  <c r="W21" i="3"/>
  <c r="Q21" i="3"/>
  <c r="V21" i="3" s="1"/>
  <c r="W8" i="3"/>
  <c r="Q8" i="3"/>
  <c r="V8" i="3" s="1"/>
  <c r="J12" i="6"/>
  <c r="F12" i="6"/>
  <c r="K12" i="6" s="1"/>
  <c r="J11" i="6"/>
  <c r="F11" i="6"/>
  <c r="K11" i="6" s="1"/>
  <c r="J10" i="6"/>
  <c r="F10" i="6"/>
  <c r="K10" i="6" s="1"/>
  <c r="J9" i="6"/>
  <c r="F9" i="6"/>
  <c r="J8" i="6"/>
  <c r="F8" i="6"/>
  <c r="J7" i="6"/>
  <c r="F7" i="6"/>
  <c r="J6" i="6"/>
  <c r="F6" i="6"/>
  <c r="J5" i="6"/>
  <c r="F5" i="6"/>
  <c r="J4" i="6"/>
  <c r="F4" i="6"/>
  <c r="AG18" i="5"/>
  <c r="AB18" i="5"/>
  <c r="AG17" i="5"/>
  <c r="AB17" i="5"/>
  <c r="W17" i="5"/>
  <c r="AO12" i="5"/>
  <c r="AO9" i="5"/>
  <c r="AO8" i="5"/>
  <c r="AO7" i="5"/>
  <c r="AO6" i="5"/>
  <c r="AO5" i="5"/>
  <c r="AG12" i="5"/>
  <c r="AB12" i="5"/>
  <c r="AG11" i="5"/>
  <c r="AB11" i="5"/>
  <c r="W11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9" i="1"/>
  <c r="U9" i="1"/>
  <c r="B8" i="3" s="1"/>
  <c r="Z8" i="1"/>
  <c r="U8" i="1"/>
  <c r="Z7" i="1"/>
  <c r="U7" i="1"/>
  <c r="Z6" i="1"/>
  <c r="U6" i="1"/>
  <c r="Y93" i="4" l="1"/>
  <c r="Y71" i="4"/>
  <c r="Y27" i="4"/>
  <c r="Y203" i="4"/>
  <c r="Y38" i="4"/>
  <c r="Y60" i="4"/>
  <c r="Y16" i="4"/>
  <c r="Y214" i="4"/>
  <c r="Y192" i="4"/>
  <c r="Y170" i="4"/>
  <c r="Y181" i="4"/>
  <c r="Y159" i="4"/>
  <c r="Y148" i="4"/>
  <c r="Y126" i="4"/>
  <c r="Y82" i="4"/>
  <c r="Y115" i="4"/>
  <c r="Y49" i="4"/>
  <c r="Y104" i="4"/>
  <c r="Y137" i="4"/>
  <c r="K4" i="6"/>
  <c r="AQ19" i="5"/>
  <c r="AU19" i="5" s="1"/>
  <c r="BR4" i="6"/>
  <c r="BI13" i="6"/>
  <c r="BI14" i="6"/>
  <c r="BI15" i="6"/>
  <c r="BI12" i="6"/>
  <c r="CK6" i="6"/>
  <c r="H34" i="7"/>
  <c r="H21" i="7"/>
  <c r="BG6" i="5"/>
  <c r="W59" i="3"/>
  <c r="W20" i="3"/>
  <c r="W33" i="3"/>
  <c r="E7" i="3"/>
  <c r="W46" i="3"/>
  <c r="W7" i="3"/>
  <c r="BP4" i="6"/>
  <c r="BI5" i="6"/>
  <c r="BI6" i="6"/>
  <c r="BI7" i="6"/>
  <c r="BI4" i="6"/>
  <c r="BK4" i="6" s="1"/>
  <c r="BG4" i="5"/>
  <c r="H19" i="7"/>
  <c r="CK4" i="6"/>
  <c r="H32" i="7"/>
  <c r="BQ4" i="6"/>
  <c r="BI8" i="6"/>
  <c r="BI10" i="6"/>
  <c r="BI9" i="6"/>
  <c r="BI11" i="6"/>
  <c r="BG5" i="5"/>
  <c r="H20" i="7"/>
  <c r="CK5" i="6"/>
  <c r="H33" i="7"/>
  <c r="E12" i="6"/>
  <c r="L12" i="6" s="1"/>
  <c r="N12" i="6" s="1"/>
  <c r="E5" i="3"/>
  <c r="W5" i="3"/>
  <c r="W57" i="3"/>
  <c r="W18" i="3"/>
  <c r="W31" i="3"/>
  <c r="W44" i="3"/>
  <c r="W58" i="3"/>
  <c r="W6" i="3"/>
  <c r="W19" i="3"/>
  <c r="W32" i="3"/>
  <c r="W45" i="3"/>
  <c r="E6" i="3"/>
  <c r="E5" i="6"/>
  <c r="L5" i="6" s="1"/>
  <c r="K9" i="6"/>
  <c r="K5" i="6"/>
  <c r="AW15" i="5"/>
  <c r="AX17" i="5"/>
  <c r="AT19" i="5"/>
  <c r="E5" i="4"/>
  <c r="E6" i="4"/>
  <c r="W12" i="5"/>
  <c r="E7" i="4"/>
  <c r="K6" i="6"/>
  <c r="K7" i="6"/>
  <c r="K8" i="6"/>
  <c r="Y5" i="4"/>
  <c r="D6" i="7"/>
  <c r="E4" i="6"/>
  <c r="L4" i="6" s="1"/>
  <c r="N4" i="6" s="1"/>
  <c r="E6" i="6"/>
  <c r="L6" i="6" s="1"/>
  <c r="AN8" i="5"/>
  <c r="AP8" i="5" s="1"/>
  <c r="AR8" i="5" s="1"/>
  <c r="AN7" i="5"/>
  <c r="AP7" i="5" s="1"/>
  <c r="AR7" i="5" s="1"/>
  <c r="AN6" i="5"/>
  <c r="AP6" i="5" s="1"/>
  <c r="AR6" i="5" s="1"/>
  <c r="AN5" i="5"/>
  <c r="AP5" i="5" s="1"/>
  <c r="D7" i="7"/>
  <c r="E9" i="6"/>
  <c r="L9" i="6" s="1"/>
  <c r="E8" i="6"/>
  <c r="L8" i="6" s="1"/>
  <c r="Y6" i="4"/>
  <c r="D8" i="7"/>
  <c r="E11" i="6"/>
  <c r="L11" i="6" s="1"/>
  <c r="N11" i="6" s="1"/>
  <c r="E10" i="6"/>
  <c r="L10" i="6" s="1"/>
  <c r="N10" i="6" s="1"/>
  <c r="AN17" i="5"/>
  <c r="AN18" i="5"/>
  <c r="AN19" i="5"/>
  <c r="AN20" i="5"/>
  <c r="AN10" i="5"/>
  <c r="AP10" i="5" s="1"/>
  <c r="AR10" i="5" s="1"/>
  <c r="AN12" i="5"/>
  <c r="AP12" i="5" s="1"/>
  <c r="AR12" i="5" s="1"/>
  <c r="W18" i="5"/>
  <c r="E7" i="6"/>
  <c r="L7" i="6" s="1"/>
  <c r="Y7" i="4"/>
  <c r="AN11" i="5"/>
  <c r="AP11" i="5" s="1"/>
  <c r="AR11" i="5" s="1"/>
  <c r="B7" i="3"/>
  <c r="T8" i="3"/>
  <c r="AN9" i="5"/>
  <c r="AP9" i="5" s="1"/>
  <c r="AR9" i="5" s="1"/>
  <c r="V34" i="3"/>
  <c r="BJ12" i="6" l="1"/>
  <c r="BK12" i="6"/>
  <c r="BJ15" i="6"/>
  <c r="BK15" i="6"/>
  <c r="BJ7" i="6"/>
  <c r="BK7" i="6"/>
  <c r="BJ11" i="6"/>
  <c r="BK11" i="6"/>
  <c r="BJ9" i="6"/>
  <c r="BK9" i="6"/>
  <c r="BJ10" i="6"/>
  <c r="BK10" i="6"/>
  <c r="BJ14" i="6"/>
  <c r="BK14" i="6"/>
  <c r="BJ6" i="6"/>
  <c r="BK6" i="6"/>
  <c r="BJ5" i="6"/>
  <c r="BK5" i="6"/>
  <c r="BJ13" i="6"/>
  <c r="BK13" i="6"/>
  <c r="BJ8" i="6"/>
  <c r="BK8" i="6"/>
  <c r="BE12" i="5"/>
  <c r="BG12" i="5"/>
  <c r="BC11" i="5"/>
  <c r="G32" i="7" s="1"/>
  <c r="BG11" i="5"/>
  <c r="BC13" i="5"/>
  <c r="G34" i="7" s="1"/>
  <c r="N8" i="7" s="1"/>
  <c r="F28" i="4" s="1"/>
  <c r="BG13" i="5"/>
  <c r="AR5" i="5"/>
  <c r="AT5" i="5" s="1"/>
  <c r="AQ5" i="5"/>
  <c r="N5" i="6"/>
  <c r="X5" i="6" s="1"/>
  <c r="M12" i="6"/>
  <c r="BD11" i="5"/>
  <c r="BD12" i="5"/>
  <c r="BC12" i="5"/>
  <c r="G33" i="7" s="1"/>
  <c r="N7" i="7" s="1"/>
  <c r="F27" i="4" s="1"/>
  <c r="BE11" i="5"/>
  <c r="BE13" i="5"/>
  <c r="BD13" i="5"/>
  <c r="M5" i="6"/>
  <c r="BF12" i="5"/>
  <c r="BQ9" i="6"/>
  <c r="BQ5" i="6"/>
  <c r="BQ11" i="6"/>
  <c r="BQ7" i="6"/>
  <c r="BQ15" i="6"/>
  <c r="BQ13" i="6"/>
  <c r="BF13" i="5"/>
  <c r="BF11" i="5"/>
  <c r="BP7" i="6"/>
  <c r="BP13" i="6"/>
  <c r="BP15" i="6"/>
  <c r="BP5" i="6"/>
  <c r="BP9" i="6"/>
  <c r="BP11" i="6"/>
  <c r="BR11" i="6"/>
  <c r="BR12" i="6" s="1"/>
  <c r="BQ12" i="6" s="1"/>
  <c r="BP12" i="6" s="1"/>
  <c r="BR5" i="6"/>
  <c r="BX4" i="6" s="1"/>
  <c r="BR13" i="6"/>
  <c r="BR14" i="6" s="1"/>
  <c r="BR9" i="6"/>
  <c r="BR10" i="6" s="1"/>
  <c r="BR15" i="6"/>
  <c r="BR16" i="6" s="1"/>
  <c r="BR7" i="6"/>
  <c r="BR8" i="6" s="1"/>
  <c r="AQ9" i="5"/>
  <c r="AU9" i="5" s="1"/>
  <c r="AQ12" i="5"/>
  <c r="AU12" i="5" s="1"/>
  <c r="AQ11" i="5"/>
  <c r="AQ6" i="5"/>
  <c r="AQ10" i="5"/>
  <c r="AQ7" i="5"/>
  <c r="AQ8" i="5"/>
  <c r="AU8" i="5" s="1"/>
  <c r="X12" i="6"/>
  <c r="X11" i="6"/>
  <c r="X10" i="6"/>
  <c r="AX19" i="5"/>
  <c r="AW13" i="5"/>
  <c r="AZ13" i="5"/>
  <c r="AX20" i="5"/>
  <c r="AZ15" i="5"/>
  <c r="AW14" i="5"/>
  <c r="AZ14" i="5"/>
  <c r="AW19" i="5"/>
  <c r="AT20" i="5"/>
  <c r="AW17" i="5"/>
  <c r="N6" i="6"/>
  <c r="BJ4" i="6"/>
  <c r="N8" i="6"/>
  <c r="M11" i="6"/>
  <c r="M6" i="6"/>
  <c r="N7" i="6"/>
  <c r="M7" i="6"/>
  <c r="M8" i="6"/>
  <c r="N9" i="6"/>
  <c r="M9" i="6"/>
  <c r="M4" i="6"/>
  <c r="T60" i="3"/>
  <c r="T47" i="3"/>
  <c r="T34" i="3"/>
  <c r="T21" i="3"/>
  <c r="T7" i="3"/>
  <c r="B6" i="3"/>
  <c r="M10" i="6"/>
  <c r="AU5" i="5" l="1"/>
  <c r="AW5" i="5" s="1"/>
  <c r="AX9" i="5"/>
  <c r="BR6" i="6"/>
  <c r="BQ8" i="6"/>
  <c r="BP8" i="6" s="1"/>
  <c r="AU10" i="5"/>
  <c r="AW10" i="5" s="1"/>
  <c r="BQ16" i="6"/>
  <c r="BQ10" i="6"/>
  <c r="BP10" i="6" s="1"/>
  <c r="AX12" i="5"/>
  <c r="AW9" i="5"/>
  <c r="AU11" i="5"/>
  <c r="AW11" i="5" s="1"/>
  <c r="BP16" i="6"/>
  <c r="BF6" i="5"/>
  <c r="E8" i="7"/>
  <c r="AX11" i="5"/>
  <c r="BQ14" i="6"/>
  <c r="BP14" i="6" s="1"/>
  <c r="BQ6" i="6"/>
  <c r="BP6" i="6" s="1"/>
  <c r="BF4" i="5"/>
  <c r="E6" i="7"/>
  <c r="N6" i="7"/>
  <c r="E7" i="7"/>
  <c r="BF5" i="5"/>
  <c r="AX10" i="5"/>
  <c r="X7" i="6"/>
  <c r="X4" i="6"/>
  <c r="X6" i="6"/>
  <c r="X9" i="6"/>
  <c r="X8" i="6"/>
  <c r="Y10" i="6"/>
  <c r="Z10" i="6" s="1"/>
  <c r="Y11" i="6"/>
  <c r="Z11" i="6" s="1"/>
  <c r="Y12" i="6"/>
  <c r="Z12" i="6" s="1"/>
  <c r="Y5" i="6"/>
  <c r="Z5" i="6" s="1"/>
  <c r="AZ19" i="5"/>
  <c r="AW8" i="5"/>
  <c r="AX8" i="5"/>
  <c r="AZ8" i="5" s="1"/>
  <c r="AU7" i="5"/>
  <c r="AW7" i="5" s="1"/>
  <c r="AX7" i="5"/>
  <c r="AX5" i="5"/>
  <c r="AZ5" i="5" s="1"/>
  <c r="AU6" i="5"/>
  <c r="AW6" i="5" s="1"/>
  <c r="AX6" i="5"/>
  <c r="AZ6" i="5" s="1"/>
  <c r="AX18" i="5"/>
  <c r="AW20" i="5"/>
  <c r="AZ20" i="5"/>
  <c r="AT8" i="5"/>
  <c r="AT9" i="5"/>
  <c r="AT18" i="5"/>
  <c r="BO13" i="5" s="1"/>
  <c r="AT11" i="5"/>
  <c r="AT6" i="5"/>
  <c r="BO11" i="5" s="1"/>
  <c r="AT7" i="5"/>
  <c r="AT10" i="5"/>
  <c r="AT12" i="5"/>
  <c r="AW12" i="5"/>
  <c r="AZ17" i="5"/>
  <c r="C15" i="3"/>
  <c r="T6" i="3"/>
  <c r="B5" i="3"/>
  <c r="C14" i="3"/>
  <c r="T20" i="3"/>
  <c r="T59" i="3"/>
  <c r="T46" i="3"/>
  <c r="T33" i="3"/>
  <c r="BI13" i="5" l="1"/>
  <c r="BS20" i="5"/>
  <c r="BI11" i="5"/>
  <c r="BS18" i="5"/>
  <c r="BP11" i="5"/>
  <c r="BO12" i="5"/>
  <c r="F26" i="4"/>
  <c r="C13" i="3"/>
  <c r="D16" i="4" s="1"/>
  <c r="AA12" i="6"/>
  <c r="AB12" i="6"/>
  <c r="Y6" i="6"/>
  <c r="Z6" i="6" s="1"/>
  <c r="Y4" i="6"/>
  <c r="Z4" i="6" s="1"/>
  <c r="Y7" i="6"/>
  <c r="Z7" i="6" s="1"/>
  <c r="Y8" i="6"/>
  <c r="Z8" i="6" s="1"/>
  <c r="AB11" i="6"/>
  <c r="AA11" i="6"/>
  <c r="AA10" i="6"/>
  <c r="AB10" i="6"/>
  <c r="Y9" i="6"/>
  <c r="Z9" i="6" s="1"/>
  <c r="AA5" i="6"/>
  <c r="AB5" i="6"/>
  <c r="BP12" i="5"/>
  <c r="L49" i="7"/>
  <c r="AZ11" i="5"/>
  <c r="AZ7" i="5"/>
  <c r="AZ9" i="5"/>
  <c r="AW18" i="5"/>
  <c r="BP13" i="5" s="1"/>
  <c r="AZ12" i="5"/>
  <c r="AZ10" i="5"/>
  <c r="I34" i="7"/>
  <c r="F8" i="7" s="1"/>
  <c r="G8" i="7" s="1"/>
  <c r="C28" i="4"/>
  <c r="BO20" i="5"/>
  <c r="D17" i="4"/>
  <c r="T19" i="3"/>
  <c r="T45" i="3"/>
  <c r="T58" i="3"/>
  <c r="T32" i="3"/>
  <c r="T5" i="3"/>
  <c r="D18" i="4"/>
  <c r="BQ11" i="5" l="1"/>
  <c r="BI12" i="5"/>
  <c r="BS19" i="5"/>
  <c r="P18" i="4"/>
  <c r="P40" i="4"/>
  <c r="P29" i="4"/>
  <c r="P51" i="4"/>
  <c r="P7" i="4"/>
  <c r="BJ11" i="5"/>
  <c r="E51" i="7" s="1"/>
  <c r="BJ13" i="5"/>
  <c r="M51" i="7" s="1"/>
  <c r="P128" i="4"/>
  <c r="P84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1" i="7"/>
  <c r="I33" i="7"/>
  <c r="F7" i="7" s="1"/>
  <c r="G7" i="7" s="1"/>
  <c r="H49" i="7"/>
  <c r="H51" i="7"/>
  <c r="BJ12" i="5"/>
  <c r="I51" i="7" s="1"/>
  <c r="AC12" i="6"/>
  <c r="AG12" i="6"/>
  <c r="AF12" i="6"/>
  <c r="AC10" i="6"/>
  <c r="AG10" i="6"/>
  <c r="AF10" i="6"/>
  <c r="AB7" i="6"/>
  <c r="AA7" i="6"/>
  <c r="AC11" i="6"/>
  <c r="AG11" i="6"/>
  <c r="AF11" i="6"/>
  <c r="AC5" i="6"/>
  <c r="AG5" i="6"/>
  <c r="AF5" i="6"/>
  <c r="AA9" i="6"/>
  <c r="AB9" i="6"/>
  <c r="AA8" i="6"/>
  <c r="AB8" i="6"/>
  <c r="AA4" i="6"/>
  <c r="AB4" i="6"/>
  <c r="AA6" i="6"/>
  <c r="AB6" i="6"/>
  <c r="C27" i="4"/>
  <c r="BQ12" i="5"/>
  <c r="D49" i="7"/>
  <c r="BO19" i="5"/>
  <c r="J34" i="7"/>
  <c r="V34" i="7" s="1"/>
  <c r="AZ18" i="5"/>
  <c r="BQ13" i="5" s="1"/>
  <c r="BK13" i="5" s="1"/>
  <c r="BL13" i="5" s="1"/>
  <c r="BR13" i="5" s="1"/>
  <c r="BP18" i="5"/>
  <c r="BP19" i="5"/>
  <c r="C26" i="4"/>
  <c r="BO18" i="5"/>
  <c r="I32" i="7"/>
  <c r="L51" i="7"/>
  <c r="BH6" i="5"/>
  <c r="T31" i="3"/>
  <c r="T57" i="3"/>
  <c r="T18" i="3"/>
  <c r="T44" i="3"/>
  <c r="P28" i="4" l="1"/>
  <c r="P17" i="4"/>
  <c r="P6" i="4"/>
  <c r="P39" i="4"/>
  <c r="P50" i="4"/>
  <c r="P49" i="4"/>
  <c r="P27" i="4"/>
  <c r="P5" i="4"/>
  <c r="P38" i="4"/>
  <c r="P16" i="4"/>
  <c r="P15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138" i="4"/>
  <c r="P83" i="4"/>
  <c r="P215" i="4"/>
  <c r="P204" i="4"/>
  <c r="P193" i="4"/>
  <c r="P149" i="4"/>
  <c r="P116" i="4"/>
  <c r="BH5" i="5"/>
  <c r="AD10" i="6"/>
  <c r="AE10" i="6"/>
  <c r="AC7" i="6"/>
  <c r="AG7" i="6"/>
  <c r="AF7" i="6"/>
  <c r="AD12" i="6"/>
  <c r="AE12" i="6"/>
  <c r="AC9" i="6"/>
  <c r="AF9" i="6"/>
  <c r="AG9" i="6"/>
  <c r="AC6" i="6"/>
  <c r="AF6" i="6"/>
  <c r="AG6" i="6"/>
  <c r="AD5" i="6"/>
  <c r="AE5" i="6"/>
  <c r="AC4" i="6"/>
  <c r="AG4" i="6"/>
  <c r="AF4" i="6"/>
  <c r="AC8" i="6"/>
  <c r="AG8" i="6"/>
  <c r="AF8" i="6"/>
  <c r="AD11" i="6"/>
  <c r="AE11" i="6"/>
  <c r="J33" i="7"/>
  <c r="BQ20" i="5"/>
  <c r="L52" i="7"/>
  <c r="BQ18" i="5"/>
  <c r="D53" i="7"/>
  <c r="BQ19" i="5"/>
  <c r="H52" i="7"/>
  <c r="BI6" i="5"/>
  <c r="J32" i="7"/>
  <c r="BK12" i="5"/>
  <c r="BP20" i="5"/>
  <c r="BK11" i="5"/>
  <c r="M52" i="7"/>
  <c r="F6" i="7"/>
  <c r="G6" i="7" s="1"/>
  <c r="BH4" i="5"/>
  <c r="BL11" i="5" l="1"/>
  <c r="BR11" i="5" s="1"/>
  <c r="BR18" i="5" s="1"/>
  <c r="I52" i="7"/>
  <c r="BL12" i="5"/>
  <c r="BR12" i="5" s="1"/>
  <c r="E53" i="7"/>
  <c r="E52" i="7"/>
  <c r="BV18" i="6"/>
  <c r="BX18" i="6"/>
  <c r="BW4" i="6"/>
  <c r="BI4" i="5"/>
  <c r="V32" i="7"/>
  <c r="BI5" i="5"/>
  <c r="V33" i="7"/>
  <c r="AH5" i="6"/>
  <c r="AI5" i="6" s="1"/>
  <c r="AJ5" i="6" s="1"/>
  <c r="AQ5" i="6" s="1"/>
  <c r="AS5" i="6" s="1"/>
  <c r="AT5" i="6" s="1"/>
  <c r="BV10" i="6" s="1"/>
  <c r="AH10" i="6"/>
  <c r="AI10" i="6" s="1"/>
  <c r="AJ10" i="6" s="1"/>
  <c r="AH12" i="6"/>
  <c r="AI12" i="6" s="1"/>
  <c r="AJ12" i="6" s="1"/>
  <c r="AQ12" i="6" s="1"/>
  <c r="AS12" i="6" s="1"/>
  <c r="AT12" i="6" s="1"/>
  <c r="BX15" i="6" s="1"/>
  <c r="AD7" i="6"/>
  <c r="AE7" i="6"/>
  <c r="AH11" i="6"/>
  <c r="AI11" i="6" s="1"/>
  <c r="AD6" i="6"/>
  <c r="AE6" i="6"/>
  <c r="AD4" i="6"/>
  <c r="AE4" i="6"/>
  <c r="AD8" i="6"/>
  <c r="AE8" i="6"/>
  <c r="AD9" i="6"/>
  <c r="AE9" i="6"/>
  <c r="D8" i="3"/>
  <c r="D7" i="3"/>
  <c r="D6" i="3"/>
  <c r="D5" i="3"/>
  <c r="BR19" i="5"/>
  <c r="BR20" i="5"/>
  <c r="BV4" i="6"/>
  <c r="BW18" i="6"/>
  <c r="BV8" i="6" l="1"/>
  <c r="BV9" i="6"/>
  <c r="AU12" i="6"/>
  <c r="AX12" i="6" s="1"/>
  <c r="AY12" i="6" s="1"/>
  <c r="BX16" i="6" s="1"/>
  <c r="AU5" i="6"/>
  <c r="AX5" i="6" s="1"/>
  <c r="AY5" i="6" s="1"/>
  <c r="BV11" i="6" s="1"/>
  <c r="AU10" i="6"/>
  <c r="AW10" i="6" s="1"/>
  <c r="AK12" i="6"/>
  <c r="AZ12" i="6" s="1"/>
  <c r="AK10" i="6"/>
  <c r="AZ10" i="6" s="1"/>
  <c r="BX8" i="6"/>
  <c r="BX9" i="6"/>
  <c r="BW13" i="6"/>
  <c r="BW14" i="6"/>
  <c r="BW8" i="6"/>
  <c r="BW9" i="6"/>
  <c r="BV14" i="6"/>
  <c r="BV13" i="6"/>
  <c r="AK5" i="6"/>
  <c r="AZ5" i="6" s="1"/>
  <c r="BC5" i="6" s="1"/>
  <c r="BV12" i="6" s="1"/>
  <c r="BX14" i="6"/>
  <c r="BX13" i="6"/>
  <c r="AH8" i="6"/>
  <c r="AI8" i="6" s="1"/>
  <c r="AJ8" i="6" s="1"/>
  <c r="AQ8" i="6" s="1"/>
  <c r="AS8" i="6" s="1"/>
  <c r="AT8" i="6" s="1"/>
  <c r="BW10" i="6" s="1"/>
  <c r="AH4" i="6"/>
  <c r="AI4" i="6" s="1"/>
  <c r="AU4" i="6" s="1"/>
  <c r="AH7" i="6"/>
  <c r="AI7" i="6" s="1"/>
  <c r="AJ7" i="6" s="1"/>
  <c r="AH9" i="6"/>
  <c r="AI9" i="6" s="1"/>
  <c r="AK11" i="6"/>
  <c r="AJ11" i="6"/>
  <c r="AQ11" i="6" s="1"/>
  <c r="AS11" i="6" s="1"/>
  <c r="AT11" i="6" s="1"/>
  <c r="BX10" i="6" s="1"/>
  <c r="AH6" i="6"/>
  <c r="AI6" i="6" s="1"/>
  <c r="C7" i="3"/>
  <c r="C5" i="3"/>
  <c r="C6" i="3"/>
  <c r="AU11" i="6"/>
  <c r="AQ10" i="6"/>
  <c r="AW5" i="6" l="1"/>
  <c r="BC12" i="6"/>
  <c r="BX17" i="6" s="1"/>
  <c r="AW12" i="6"/>
  <c r="CH13" i="6"/>
  <c r="AX10" i="6"/>
  <c r="AY10" i="6" s="1"/>
  <c r="BX6" i="6" s="1"/>
  <c r="CG13" i="6"/>
  <c r="AW11" i="6"/>
  <c r="AX11" i="6"/>
  <c r="AY11" i="6" s="1"/>
  <c r="BX11" i="6" s="1"/>
  <c r="AW4" i="6"/>
  <c r="AK8" i="6"/>
  <c r="AZ8" i="6" s="1"/>
  <c r="AU8" i="6"/>
  <c r="AK4" i="6"/>
  <c r="AZ4" i="6" s="1"/>
  <c r="AJ4" i="6"/>
  <c r="AQ4" i="6" s="1"/>
  <c r="AU7" i="6"/>
  <c r="AK7" i="6"/>
  <c r="AZ7" i="6" s="1"/>
  <c r="AJ9" i="6"/>
  <c r="AQ9" i="6" s="1"/>
  <c r="AS9" i="6" s="1"/>
  <c r="AT9" i="6" s="1"/>
  <c r="BW15" i="6" s="1"/>
  <c r="AK9" i="6"/>
  <c r="BB5" i="6"/>
  <c r="AJ6" i="6"/>
  <c r="AQ6" i="6" s="1"/>
  <c r="AS6" i="6" s="1"/>
  <c r="AT6" i="6" s="1"/>
  <c r="BV15" i="6" s="1"/>
  <c r="AK6" i="6"/>
  <c r="AZ6" i="6" s="1"/>
  <c r="BC10" i="6"/>
  <c r="BX7" i="6" s="1"/>
  <c r="AU6" i="6"/>
  <c r="CH11" i="6" s="1"/>
  <c r="AS10" i="6"/>
  <c r="AT10" i="6" s="1"/>
  <c r="BX5" i="6" s="1"/>
  <c r="AZ11" i="6"/>
  <c r="BC11" i="6" s="1"/>
  <c r="BX12" i="6" s="1"/>
  <c r="AU9" i="6"/>
  <c r="AQ7" i="6"/>
  <c r="BB12" i="6" l="1"/>
  <c r="CL13" i="6"/>
  <c r="CQ13" i="6" s="1"/>
  <c r="CD10" i="6"/>
  <c r="CN13" i="6" s="1"/>
  <c r="CH12" i="6"/>
  <c r="AS7" i="6"/>
  <c r="AT7" i="6" s="1"/>
  <c r="BW5" i="6" s="1"/>
  <c r="CL12" i="6" s="1"/>
  <c r="CG12" i="6"/>
  <c r="CJ13" i="6"/>
  <c r="AS4" i="6"/>
  <c r="AT4" i="6" s="1"/>
  <c r="CG11" i="6"/>
  <c r="G19" i="7" s="1"/>
  <c r="CI13" i="6"/>
  <c r="G21" i="7" s="1"/>
  <c r="BC4" i="6"/>
  <c r="BV7" i="6" s="1"/>
  <c r="CI11" i="6"/>
  <c r="CJ11" i="6"/>
  <c r="CC10" i="6"/>
  <c r="CM13" i="6" s="1"/>
  <c r="AW8" i="6"/>
  <c r="AX8" i="6"/>
  <c r="AY8" i="6" s="1"/>
  <c r="BW11" i="6" s="1"/>
  <c r="AW9" i="6"/>
  <c r="AX9" i="6"/>
  <c r="AY9" i="6" s="1"/>
  <c r="BW16" i="6" s="1"/>
  <c r="AW6" i="6"/>
  <c r="AX6" i="6"/>
  <c r="AY6" i="6" s="1"/>
  <c r="BV16" i="6" s="1"/>
  <c r="AX4" i="6"/>
  <c r="AY4" i="6" s="1"/>
  <c r="BV6" i="6" s="1"/>
  <c r="AW7" i="6"/>
  <c r="AX7" i="6"/>
  <c r="AY7" i="6" s="1"/>
  <c r="BW6" i="6" s="1"/>
  <c r="BC8" i="6"/>
  <c r="BC6" i="6"/>
  <c r="BV17" i="6" s="1"/>
  <c r="BC7" i="6"/>
  <c r="BW7" i="6" s="1"/>
  <c r="BB10" i="6"/>
  <c r="BB11" i="6"/>
  <c r="AZ9" i="6"/>
  <c r="BC9" i="6" s="1"/>
  <c r="BW17" i="6" s="1"/>
  <c r="BV5" i="6" l="1"/>
  <c r="CL11" i="6" s="1"/>
  <c r="CQ11" i="6" s="1"/>
  <c r="BB4" i="6"/>
  <c r="CC7" i="6"/>
  <c r="CM12" i="6" s="1"/>
  <c r="CR13" i="6"/>
  <c r="CS13" i="6" s="1"/>
  <c r="CQ12" i="6"/>
  <c r="CI12" i="6"/>
  <c r="CJ12" i="6"/>
  <c r="BB8" i="6"/>
  <c r="BW12" i="6"/>
  <c r="CD7" i="6" s="1"/>
  <c r="CN12" i="6" s="1"/>
  <c r="CD4" i="6"/>
  <c r="CN11" i="6" s="1"/>
  <c r="CM11" i="6"/>
  <c r="M47" i="7"/>
  <c r="J21" i="7"/>
  <c r="BB6" i="6"/>
  <c r="BB9" i="6"/>
  <c r="BB7" i="6"/>
  <c r="CJ6" i="6"/>
  <c r="H8" i="7"/>
  <c r="CJ4" i="6"/>
  <c r="H6" i="7"/>
  <c r="G20" i="7"/>
  <c r="L48" i="7" l="1"/>
  <c r="CR12" i="6"/>
  <c r="CS12" i="6" s="1"/>
  <c r="CR11" i="6"/>
  <c r="CS11" i="6" s="1"/>
  <c r="D50" i="7" s="1"/>
  <c r="J19" i="7"/>
  <c r="E47" i="7"/>
  <c r="E50" i="7"/>
  <c r="E49" i="7"/>
  <c r="L50" i="7"/>
  <c r="M50" i="7"/>
  <c r="M49" i="7"/>
  <c r="M48" i="7"/>
  <c r="I21" i="7"/>
  <c r="L47" i="7"/>
  <c r="CJ5" i="6"/>
  <c r="H7" i="7"/>
  <c r="H48" i="7" l="1"/>
  <c r="D48" i="7"/>
  <c r="E48" i="7"/>
  <c r="D47" i="7"/>
  <c r="I19" i="7"/>
  <c r="H50" i="7"/>
  <c r="I50" i="7"/>
  <c r="I49" i="7"/>
  <c r="J20" i="7"/>
  <c r="I47" i="7"/>
  <c r="CL6" i="6"/>
  <c r="K47" i="7"/>
  <c r="CQ20" i="6"/>
  <c r="CT20" i="6"/>
  <c r="CR20" i="6"/>
  <c r="D28" i="4"/>
  <c r="O6" i="7"/>
  <c r="G26" i="4" s="1"/>
  <c r="O8" i="7"/>
  <c r="G28" i="4" s="1"/>
  <c r="Q18" i="4" l="1"/>
  <c r="Q51" i="4"/>
  <c r="Q29" i="4"/>
  <c r="Q7" i="4"/>
  <c r="Q40" i="4"/>
  <c r="Q194" i="4"/>
  <c r="Q95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8" i="7"/>
  <c r="H47" i="7"/>
  <c r="I20" i="7"/>
  <c r="K48" i="7"/>
  <c r="K49" i="7" s="1"/>
  <c r="K50" i="7" s="1"/>
  <c r="K51" i="7" s="1"/>
  <c r="K52" i="7" s="1"/>
  <c r="K53" i="7" s="1"/>
  <c r="K54" i="7" s="1"/>
  <c r="K55" i="7" s="1"/>
  <c r="C47" i="7"/>
  <c r="CL4" i="6"/>
  <c r="CR18" i="6"/>
  <c r="CQ18" i="6"/>
  <c r="CT18" i="6"/>
  <c r="D26" i="4"/>
  <c r="V8" i="7"/>
  <c r="I8" i="7"/>
  <c r="J8" i="7" s="1"/>
  <c r="D15" i="3"/>
  <c r="D13" i="3"/>
  <c r="Q27" i="4" l="1"/>
  <c r="Q49" i="4"/>
  <c r="Q5" i="4"/>
  <c r="Q38" i="4"/>
  <c r="Q16" i="4"/>
  <c r="Q93" i="4"/>
  <c r="Q115" i="4"/>
  <c r="Q60" i="4"/>
  <c r="Q170" i="4"/>
  <c r="Q148" i="4"/>
  <c r="Q137" i="4"/>
  <c r="Q104" i="4"/>
  <c r="Q82" i="4"/>
  <c r="Q214" i="4"/>
  <c r="Q203" i="4"/>
  <c r="Q192" i="4"/>
  <c r="Q159" i="4"/>
  <c r="Q71" i="4"/>
  <c r="Q181" i="4"/>
  <c r="Q126" i="4"/>
  <c r="CS20" i="6"/>
  <c r="G47" i="7"/>
  <c r="V7" i="7"/>
  <c r="CT19" i="6"/>
  <c r="D27" i="4"/>
  <c r="CQ19" i="6"/>
  <c r="I6" i="7"/>
  <c r="J6" i="7" s="1"/>
  <c r="CL5" i="6"/>
  <c r="CR19" i="6"/>
  <c r="CM4" i="6"/>
  <c r="R228" i="4"/>
  <c r="O235" i="4" s="1"/>
  <c r="R226" i="4"/>
  <c r="S233" i="4" s="1"/>
  <c r="G15" i="3"/>
  <c r="CM6" i="6"/>
  <c r="R227" i="4"/>
  <c r="O234" i="4" s="1"/>
  <c r="F13" i="3"/>
  <c r="E28" i="4"/>
  <c r="E26" i="4"/>
  <c r="F15" i="3"/>
  <c r="Q50" i="4" l="1"/>
  <c r="Q39" i="4"/>
  <c r="Q28" i="4"/>
  <c r="Q17" i="4"/>
  <c r="Q6" i="4"/>
  <c r="G13" i="3"/>
  <c r="V6" i="7"/>
  <c r="Q105" i="4"/>
  <c r="Q94" i="4"/>
  <c r="Q215" i="4"/>
  <c r="Q138" i="4"/>
  <c r="Q72" i="4"/>
  <c r="Q204" i="4"/>
  <c r="Q160" i="4"/>
  <c r="Q61" i="4"/>
  <c r="Q193" i="4"/>
  <c r="Q127" i="4"/>
  <c r="Q182" i="4"/>
  <c r="Q171" i="4"/>
  <c r="Q149" i="4"/>
  <c r="Q116" i="4"/>
  <c r="Q83" i="4"/>
  <c r="G48" i="7"/>
  <c r="G49" i="7" s="1"/>
  <c r="G50" i="7" s="1"/>
  <c r="G51" i="7" s="1"/>
  <c r="G52" i="7" s="1"/>
  <c r="G53" i="7" s="1"/>
  <c r="G54" i="7" s="1"/>
  <c r="G55" i="7" s="1"/>
  <c r="CS18" i="6"/>
  <c r="S235" i="4"/>
  <c r="O233" i="4"/>
  <c r="CM5" i="6"/>
  <c r="S234" i="4"/>
  <c r="CS19" i="6" l="1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I6" i="3" l="1"/>
  <c r="J6" i="3"/>
  <c r="L6" i="3" s="1"/>
  <c r="K6" i="3" l="1"/>
  <c r="M6" i="3"/>
  <c r="I5" i="3"/>
  <c r="J5" i="3"/>
  <c r="L5" i="3" s="1"/>
  <c r="J7" i="3"/>
  <c r="L7" i="3" s="1"/>
  <c r="I7" i="3"/>
  <c r="F6" i="3"/>
  <c r="K5" i="3" l="1"/>
  <c r="M5" i="3"/>
  <c r="K7" i="3"/>
  <c r="M7" i="3"/>
  <c r="F5" i="3"/>
  <c r="F7" i="3"/>
  <c r="F9" i="3" l="1"/>
  <c r="G6" i="3" l="1"/>
  <c r="G5" i="3"/>
  <c r="H5" i="3" s="1"/>
  <c r="G7" i="3"/>
  <c r="P5" i="3" l="1"/>
  <c r="N5" i="3"/>
  <c r="U5" i="3" l="1"/>
  <c r="H6" i="3"/>
  <c r="N6" i="3" l="1"/>
  <c r="P6" i="3"/>
  <c r="U6" i="3" s="1"/>
  <c r="H7" i="3"/>
  <c r="AB5" i="3"/>
  <c r="AD5" i="3" s="1"/>
  <c r="AA5" i="3"/>
  <c r="N7" i="3" l="1"/>
  <c r="P7" i="3"/>
  <c r="U7" i="3" s="1"/>
  <c r="AC5" i="3"/>
  <c r="AE5" i="3"/>
  <c r="AA6" i="3"/>
  <c r="AB6" i="3"/>
  <c r="AD6" i="3" s="1"/>
  <c r="Q7" i="3" l="1"/>
  <c r="V7" i="3" s="1"/>
  <c r="AE6" i="3"/>
  <c r="AC6" i="3"/>
  <c r="AB7" i="3"/>
  <c r="AD7" i="3" s="1"/>
  <c r="AA7" i="3"/>
  <c r="Q6" i="3" l="1"/>
  <c r="V6" i="3" s="1"/>
  <c r="AC7" i="3"/>
  <c r="AE7" i="3"/>
  <c r="X7" i="3"/>
  <c r="Q5" i="3" l="1"/>
  <c r="X6" i="3"/>
  <c r="V5" i="3" l="1"/>
  <c r="X5" i="3" s="1"/>
  <c r="X9" i="3" l="1"/>
  <c r="Y7" i="3" s="1"/>
  <c r="Y5" i="3" l="1"/>
  <c r="Z5" i="3" s="1"/>
  <c r="Y6" i="3"/>
  <c r="Z6" i="3" l="1"/>
  <c r="AF5" i="3"/>
  <c r="P18" i="3" s="1"/>
  <c r="Z7" i="3" l="1"/>
  <c r="P19" i="3"/>
  <c r="U18" i="3"/>
  <c r="AA18" i="3" s="1"/>
  <c r="AF6" i="3"/>
  <c r="AG5" i="3"/>
  <c r="AF7" i="3" l="1"/>
  <c r="P20" i="3"/>
  <c r="U19" i="3"/>
  <c r="AA19" i="3" s="1"/>
  <c r="AG6" i="3"/>
  <c r="AB18" i="3"/>
  <c r="AD18" i="3" s="1"/>
  <c r="AC18" i="3"/>
  <c r="U20" i="3" l="1"/>
  <c r="AB19" i="3"/>
  <c r="AD19" i="3" s="1"/>
  <c r="AG7" i="3"/>
  <c r="AE18" i="3"/>
  <c r="AC19" i="3"/>
  <c r="AE19" i="3" l="1"/>
  <c r="Q20" i="3"/>
  <c r="V20" i="3" s="1"/>
  <c r="AB20" i="3"/>
  <c r="AD20" i="3" s="1"/>
  <c r="AA20" i="3"/>
  <c r="Q19" i="3" l="1"/>
  <c r="V19" i="3" s="1"/>
  <c r="X20" i="3"/>
  <c r="AE20" i="3"/>
  <c r="AC20" i="3"/>
  <c r="Q18" i="3" l="1"/>
  <c r="V18" i="3" s="1"/>
  <c r="X19" i="3"/>
  <c r="X18" i="3" l="1"/>
  <c r="X22" i="3" l="1"/>
  <c r="Y20" i="3" l="1"/>
  <c r="Y18" i="3"/>
  <c r="Z18" i="3" s="1"/>
  <c r="Y19" i="3"/>
  <c r="P31" i="3" l="1"/>
  <c r="Z19" i="3"/>
  <c r="AF18" i="3"/>
  <c r="Z20" i="3" l="1"/>
  <c r="U31" i="3"/>
  <c r="AB31" i="3" s="1"/>
  <c r="AD31" i="3" s="1"/>
  <c r="AF19" i="3"/>
  <c r="P32" i="3" s="1"/>
  <c r="AG18" i="3"/>
  <c r="AF20" i="3" l="1"/>
  <c r="P33" i="3"/>
  <c r="U32" i="3"/>
  <c r="AA32" i="3" s="1"/>
  <c r="AG19" i="3"/>
  <c r="AA31" i="3"/>
  <c r="AC31" i="3" s="1"/>
  <c r="U33" i="3" l="1"/>
  <c r="AG20" i="3"/>
  <c r="AB32" i="3"/>
  <c r="AD32" i="3" s="1"/>
  <c r="AE31" i="3"/>
  <c r="AC32" i="3"/>
  <c r="Q33" i="3" l="1"/>
  <c r="V33" i="3" s="1"/>
  <c r="AE32" i="3"/>
  <c r="AA33" i="3"/>
  <c r="AB33" i="3"/>
  <c r="AD33" i="3" s="1"/>
  <c r="Q32" i="3" l="1"/>
  <c r="V32" i="3" s="1"/>
  <c r="AC33" i="3"/>
  <c r="AE33" i="3"/>
  <c r="X33" i="3"/>
  <c r="Q31" i="3" l="1"/>
  <c r="X32" i="3"/>
  <c r="V31" i="3" l="1"/>
  <c r="X31" i="3" s="1"/>
  <c r="X35" i="3" l="1"/>
  <c r="Y31" i="3" l="1"/>
  <c r="Z31" i="3" s="1"/>
  <c r="Y32" i="3"/>
  <c r="Y33" i="3"/>
  <c r="P44" i="3" l="1"/>
  <c r="Z32" i="3"/>
  <c r="AF31" i="3"/>
  <c r="Z33" i="3" l="1"/>
  <c r="U44" i="3"/>
  <c r="AA44" i="3" s="1"/>
  <c r="AF32" i="3"/>
  <c r="P45" i="3" s="1"/>
  <c r="AG31" i="3"/>
  <c r="AF33" i="3" l="1"/>
  <c r="P46" i="3"/>
  <c r="U45" i="3"/>
  <c r="AB45" i="3" s="1"/>
  <c r="AD45" i="3" s="1"/>
  <c r="AG32" i="3"/>
  <c r="AB44" i="3"/>
  <c r="AD44" i="3" s="1"/>
  <c r="AC44" i="3"/>
  <c r="Q46" i="3" l="1"/>
  <c r="AA45" i="3"/>
  <c r="AE45" i="3" s="1"/>
  <c r="AE44" i="3"/>
  <c r="AG33" i="3"/>
  <c r="AC45" i="3" l="1"/>
  <c r="U46" i="3"/>
  <c r="AA46" i="3" s="1"/>
  <c r="V46" i="3"/>
  <c r="Q45" i="3"/>
  <c r="AB46" i="3" l="1"/>
  <c r="AD46" i="3" s="1"/>
  <c r="X46" i="3"/>
  <c r="AC46" i="3"/>
  <c r="V45" i="3"/>
  <c r="Q44" i="3"/>
  <c r="AE46" i="3" l="1"/>
  <c r="V44" i="3"/>
  <c r="X45" i="3"/>
  <c r="X44" i="3" l="1"/>
  <c r="X48" i="3" l="1"/>
  <c r="Y46" i="3" l="1"/>
  <c r="Y45" i="3"/>
  <c r="Y44" i="3"/>
  <c r="Z44" i="3" s="1"/>
  <c r="P57" i="3" l="1"/>
  <c r="Z45" i="3"/>
  <c r="AF44" i="3"/>
  <c r="Z46" i="3" l="1"/>
  <c r="P58" i="3"/>
  <c r="U57" i="3"/>
  <c r="AG44" i="3"/>
  <c r="AF45" i="3"/>
  <c r="AF46" i="3" l="1"/>
  <c r="P59" i="3"/>
  <c r="U58" i="3"/>
  <c r="AB57" i="3"/>
  <c r="AD57" i="3" s="1"/>
  <c r="AA57" i="3"/>
  <c r="AG45" i="3"/>
  <c r="AG46" i="3" l="1"/>
  <c r="AB58" i="3"/>
  <c r="AD58" i="3" s="1"/>
  <c r="AA58" i="3"/>
  <c r="AC58" i="3" s="1"/>
  <c r="AE57" i="3"/>
  <c r="AC57" i="3"/>
  <c r="C16" i="4"/>
  <c r="E16" i="4" s="1"/>
  <c r="AE58" i="3" l="1"/>
  <c r="C17" i="4"/>
  <c r="E17" i="4" s="1"/>
  <c r="U59" i="3"/>
  <c r="Q59" i="3"/>
  <c r="V59" i="3" l="1"/>
  <c r="Q58" i="3"/>
  <c r="AA59" i="3"/>
  <c r="AB59" i="3"/>
  <c r="AD59" i="3" s="1"/>
  <c r="M7" i="4" l="1"/>
  <c r="M51" i="4"/>
  <c r="M29" i="4"/>
  <c r="M40" i="4"/>
  <c r="N40" i="4" s="1"/>
  <c r="O40" i="4" s="1"/>
  <c r="M18" i="4"/>
  <c r="N18" i="4" s="1"/>
  <c r="O18" i="4" s="1"/>
  <c r="M84" i="4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X59" i="3"/>
  <c r="C18" i="4"/>
  <c r="E18" i="4" s="1"/>
  <c r="AE59" i="3"/>
  <c r="AC59" i="3"/>
  <c r="V58" i="3"/>
  <c r="Q57" i="3"/>
  <c r="R18" i="4" l="1"/>
  <c r="S18" i="4"/>
  <c r="T18" i="4"/>
  <c r="T40" i="4"/>
  <c r="S40" i="4"/>
  <c r="R40" i="4"/>
  <c r="N29" i="4"/>
  <c r="O29" i="4" s="1"/>
  <c r="N51" i="4"/>
  <c r="O51" i="4" s="1"/>
  <c r="M17" i="4"/>
  <c r="N17" i="4" s="1"/>
  <c r="O17" i="4" s="1"/>
  <c r="M28" i="4"/>
  <c r="N28" i="4" s="1"/>
  <c r="O28" i="4" s="1"/>
  <c r="M39" i="4"/>
  <c r="N39" i="4" s="1"/>
  <c r="O39" i="4" s="1"/>
  <c r="M6" i="4"/>
  <c r="N6" i="4" s="1"/>
  <c r="O6" i="4" s="1"/>
  <c r="M50" i="4"/>
  <c r="N50" i="4" s="1"/>
  <c r="O50" i="4" s="1"/>
  <c r="N7" i="4"/>
  <c r="O7" i="4" s="1"/>
  <c r="H139" i="4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V57" i="3"/>
  <c r="X58" i="3"/>
  <c r="S50" i="4" l="1"/>
  <c r="T50" i="4"/>
  <c r="R50" i="4"/>
  <c r="T28" i="4"/>
  <c r="R28" i="4"/>
  <c r="S28" i="4"/>
  <c r="S6" i="4"/>
  <c r="T6" i="4"/>
  <c r="R6" i="4"/>
  <c r="T29" i="4"/>
  <c r="S29" i="4"/>
  <c r="R29" i="4"/>
  <c r="R39" i="4"/>
  <c r="T39" i="4"/>
  <c r="S39" i="4"/>
  <c r="M38" i="4"/>
  <c r="N38" i="4" s="1"/>
  <c r="O38" i="4" s="1"/>
  <c r="M5" i="4"/>
  <c r="N5" i="4" s="1"/>
  <c r="O5" i="4" s="1"/>
  <c r="M49" i="4"/>
  <c r="N49" i="4" s="1"/>
  <c r="O49" i="4" s="1"/>
  <c r="M16" i="4"/>
  <c r="N16" i="4" s="1"/>
  <c r="O16" i="4" s="1"/>
  <c r="M27" i="4"/>
  <c r="N27" i="4" s="1"/>
  <c r="O27" i="4" s="1"/>
  <c r="T51" i="4"/>
  <c r="S51" i="4"/>
  <c r="R51" i="4"/>
  <c r="T17" i="4"/>
  <c r="S17" i="4"/>
  <c r="R17" i="4"/>
  <c r="R7" i="4"/>
  <c r="S7" i="4"/>
  <c r="T7" i="4"/>
  <c r="Z39" i="4"/>
  <c r="AA39" i="4" s="1"/>
  <c r="F138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X57" i="3"/>
  <c r="S38" i="4" l="1"/>
  <c r="R38" i="4"/>
  <c r="T38" i="4"/>
  <c r="U38" i="4" s="1"/>
  <c r="U39" i="4" s="1"/>
  <c r="U40" i="4" s="1"/>
  <c r="T27" i="4"/>
  <c r="U27" i="4" s="1"/>
  <c r="U28" i="4" s="1"/>
  <c r="U29" i="4" s="1"/>
  <c r="R27" i="4"/>
  <c r="S27" i="4"/>
  <c r="T16" i="4"/>
  <c r="U16" i="4" s="1"/>
  <c r="U17" i="4" s="1"/>
  <c r="U18" i="4" s="1"/>
  <c r="S16" i="4"/>
  <c r="R16" i="4"/>
  <c r="R49" i="4"/>
  <c r="S49" i="4"/>
  <c r="T49" i="4"/>
  <c r="U49" i="4" s="1"/>
  <c r="U50" i="4" s="1"/>
  <c r="U51" i="4" s="1"/>
  <c r="R5" i="4"/>
  <c r="T5" i="4"/>
  <c r="U5" i="4" s="1"/>
  <c r="U6" i="4" s="1"/>
  <c r="U7" i="4" s="1"/>
  <c r="S5" i="4"/>
  <c r="AB106" i="4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N82" i="4"/>
  <c r="O82" i="4" s="1"/>
  <c r="Z82" i="4"/>
  <c r="AB108" i="4"/>
  <c r="AB110" i="4" s="1"/>
  <c r="H137" i="4"/>
  <c r="N104" i="4"/>
  <c r="O104" i="4" s="1"/>
  <c r="Z104" i="4"/>
  <c r="N93" i="4"/>
  <c r="O93" i="4" s="1"/>
  <c r="Z93" i="4"/>
  <c r="AB97" i="4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198" i="4" l="1"/>
  <c r="AB154" i="4"/>
  <c r="AB88" i="4"/>
  <c r="AB99" i="4"/>
  <c r="AB33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V38" i="4" s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V27" i="4" s="1"/>
  <c r="AB49" i="4"/>
  <c r="V49" i="4" s="1"/>
  <c r="AB181" i="4"/>
  <c r="V181" i="4" s="1"/>
  <c r="AB16" i="4"/>
  <c r="V16" i="4" s="1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X61" i="3"/>
  <c r="D45" i="4"/>
  <c r="D56" i="4"/>
  <c r="D50" i="4"/>
  <c r="D54" i="4"/>
  <c r="D51" i="4"/>
  <c r="D53" i="4"/>
  <c r="D49" i="4"/>
  <c r="Y59" i="3" l="1"/>
  <c r="G50" i="3" s="1"/>
  <c r="Y58" i="3"/>
  <c r="G49" i="3" s="1"/>
  <c r="Y57" i="3"/>
  <c r="F190" i="4"/>
  <c r="F189" i="4"/>
  <c r="F188" i="4"/>
  <c r="G48" i="3" l="1"/>
  <c r="Z57" i="3"/>
  <c r="Z58" i="3" s="1"/>
  <c r="AB5" i="4"/>
  <c r="V5" i="4" s="1"/>
  <c r="Z59" i="3" l="1"/>
  <c r="AF59" i="3" s="1"/>
  <c r="AF58" i="3"/>
  <c r="C44" i="4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F57" i="3" l="1"/>
  <c r="AG57" i="3" l="1"/>
  <c r="AG58" i="3" l="1"/>
  <c r="H49" i="3" l="1"/>
  <c r="H50" i="3"/>
  <c r="H48" i="3"/>
  <c r="H51" i="3"/>
  <c r="AG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<sst xmlns="http://schemas.openxmlformats.org/spreadsheetml/2006/main" count="1439" uniqueCount="412">
  <si>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</si>
  <si>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</si>
  <si>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</si>
  <si>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</si>
  <si>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</si>
  <si>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</si>
  <si>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</si>
  <si>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</si>
  <si>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</si>
  <si>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</si>
  <si>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</si>
  <si>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</si>
  <si>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</si>
  <si>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</si>
  <si>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</si>
  <si>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</si>
  <si>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</si>
  <si>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</si>
  <si>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</si>
  <si>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</si>
  <si>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</si>
  <si>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</si>
  <si>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</si>
  <si>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</si>
  <si>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</si>
  <si>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</si>
  <si>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</si>
  <si>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</si>
  <si>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</si>
  <si>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</si>
  <si>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</si>
  <si>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</si>
  <si>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</si>
  <si>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</si>
  <si>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</si>
  <si>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</si>
  <si>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</si>
  <si>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</si>
  <si>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</si>
  <si>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</si>
  <si>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</si>
  <si>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</si>
  <si>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</si>
  <si>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</si>
  <si>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</si>
  <si>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</si>
  <si>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</si>
  <si>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</si>
  <si>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</si>
  <si>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</si>
  <si>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</si>
  <si>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</si>
  <si>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</si>
  <si>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</si>
  <si>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</si>
  <si>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</si>
  <si>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</si>
  <si>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</si>
  <si>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</si>
  <si>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</si>
  <si>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</si>
  <si>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</si>
  <si>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</si>
  <si>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</si>
  <si>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</si>
  <si>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</si>
  <si>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</si>
  <si>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</si>
  <si>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</si>
  <si>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</si>
  <si>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</si>
  <si>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</si>
  <si>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</si>
  <si>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</si>
  <si>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</si>
  <si>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</si>
  <si>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</si>
  <si>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</si>
  <si>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</si>
  <si>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</si>
  <si>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</si>
  <si>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</si>
  <si>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</si>
  <si>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</si>
  <si>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</si>
  <si>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</si>
  <si>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</si>
  <si>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</si>
  <si>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</si>
  <si>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</si>
  <si>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</si>
  <si>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</si>
  <si>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</si>
  <si>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</si>
  <si>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</si>
  <si>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</si>
  <si>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</si>
  <si>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</si>
  <si>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</si>
  <si>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</si>
  <si>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</si>
  <si>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</si>
  <si>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</si>
  <si>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</si>
  <si>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</si>
  <si>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</si>
  <si>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</si>
  <si>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</si>
  <si>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</si>
  <si>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</si>
  <si>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</si>
  <si>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</si>
  <si>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</si>
  <si>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</si>
  <si>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</si>
  <si>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</si>
  <si>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</si>
  <si>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</si>
  <si>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</si>
  <si>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</si>
  <si>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</si>
  <si>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</si>
  <si>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</si>
  <si>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</si>
  <si>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</si>
  <si>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</si>
  <si>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</si>
  <si>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</si>
  <si>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</si>
  <si>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</si>
  <si>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</si>
  <si>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</si>
  <si>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</si>
  <si>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</si>
  <si>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</si>
  <si>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</si>
  <si>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</si>
  <si>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</si>
  <si>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</si>
  <si>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</si>
  <si>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</si>
  <si>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</si>
  <si>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</si>
  <si>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</si>
  <si>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</si>
  <si>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</si>
  <si>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</si>
  <si>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</si>
  <si>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</si>
  <si>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</si>
  <si>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</si>
  <si>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</si>
  <si>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</si>
  <si>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</si>
  <si>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</si>
  <si>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</si>
  <si>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</si>
  <si>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</si>
  <si>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</si>
  <si>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</si>
  <si>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</si>
  <si>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</si>
  <si>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</si>
  <si>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</si>
  <si>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</si>
  <si>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Fcr [kN]</t>
  </si>
  <si>
    <t>Fult [kN]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</si>
  <si>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</si>
  <si>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</si>
  <si>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</si>
  <si>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</si>
  <si>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</si>
  <si>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</si>
  <si>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</si>
  <si>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</si>
  <si>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</si>
  <si>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</si>
  <si>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</si>
  <si>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</si>
  <si>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</si>
  <si>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</si>
  <si>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</si>
  <si>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(Weak) (Bertoldi et al., 1993)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</si>
  <si>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</si>
  <si>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</si>
  <si>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</si>
  <si>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</si>
  <si>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</si>
  <si>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</si>
  <si>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</si>
  <si>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</si>
  <si>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</si>
  <si>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</si>
  <si>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</si>
  <si>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</si>
  <si>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</si>
  <si>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</si>
  <si>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</si>
  <si>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</si>
  <si>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</si>
  <si>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</si>
  <si>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</si>
  <si>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</si>
  <si>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</si>
  <si>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</si>
  <si>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</si>
  <si>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</si>
  <si>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</si>
  <si>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</si>
  <si>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</si>
  <si>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</si>
  <si>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</si>
  <si>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</si>
  <si>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</si>
  <si>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</si>
  <si>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</si>
  <si>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</si>
  <si>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</si>
  <si>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</si>
  <si>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</si>
  <si>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</si>
  <si>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</si>
  <si>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</si>
  <si>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</si>
  <si>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</si>
  <si>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</si>
  <si>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</si>
  <si>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</si>
  <si>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</si>
  <si>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</si>
  <si>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</si>
  <si>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</si>
  <si>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</si>
  <si>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</si>
  <si>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</si>
  <si>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</si>
  <si>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</si>
  <si>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</si>
  <si>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</si>
  <si>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</si>
  <si>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</si>
  <si>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</si>
  <si>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</si>
  <si>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</si>
  <si>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</si>
  <si>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</si>
  <si>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</si>
  <si>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</si>
  <si>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</si>
  <si>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</si>
  <si>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</si>
  <si>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</si>
  <si>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</si>
  <si>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</si>
  <si>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</si>
  <si>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</si>
  <si>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</si>
  <si>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</si>
  <si>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</si>
  <si>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</si>
  <si>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</si>
  <si>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</si>
  <si>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</si>
  <si>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</si>
  <si>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</si>
  <si>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</si>
  <si>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</si>
  <si>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</si>
  <si>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</si>
  <si>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</si>
  <si>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</si>
  <si>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</si>
  <si>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</si>
  <si>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</si>
  <si>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</si>
  <si>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</si>
  <si>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</si>
  <si>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</si>
  <si>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</si>
  <si>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</si>
  <si>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</si>
  <si>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</si>
  <si>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</si>
  <si>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</si>
  <si>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</si>
  <si>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</si>
  <si>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</si>
  <si>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</si>
  <si>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</si>
  <si>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</si>
  <si>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</si>
  <si>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</si>
  <si>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</si>
  <si>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</si>
  <si>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</si>
  <si>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</si>
  <si>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</si>
  <si>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</si>
  <si>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</si>
  <si>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</si>
  <si>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</si>
  <si>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</si>
  <si>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</si>
  <si>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</si>
  <si>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</si>
  <si>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</si>
  <si>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</si>
  <si>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</si>
  <si>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</si>
  <si>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</si>
  <si>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</si>
  <si>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</si>
  <si>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</si>
  <si>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</si>
  <si>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</si>
  <si>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</si>
  <si>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</si>
  <si>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</si>
  <si>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</si>
  <si>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</si>
  <si>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</si>
  <si>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</si>
  <si>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</si>
  <si>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</si>
  <si>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</si>
  <si>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</si>
  <si>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</si>
  <si>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</si>
  <si>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</si>
  <si>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</si>
  <si>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</si>
  <si>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</si>
  <si>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</si>
  <si>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</si>
  <si>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</si>
  <si>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</si>
  <si>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</si>
  <si>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</si>
  <si>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</si>
  <si>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</si>
  <si>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</si>
  <si>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</si>
  <si>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</si>
  <si>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</si>
  <si>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</si>
  <si>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</si>
  <si>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</si>
  <si>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</si>
  <si>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</si>
  <si>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</si>
  <si>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</si>
  <si>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</si>
  <si>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</si>
  <si>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</si>
  <si>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</si>
  <si>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</si>
  <si>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</si>
  <si>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</si>
  <si>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</si>
  <si>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</si>
  <si>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</si>
  <si>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</si>
  <si>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</si>
  <si>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</si>
  <si>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</si>
  <si>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</si>
  <si>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</si>
  <si>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</si>
  <si>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</si>
  <si>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</si>
  <si>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</si>
  <si>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</si>
  <si>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</si>
  <si>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</si>
  <si>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</si>
  <si>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</si>
  <si>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</si>
  <si>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</si>
  <si>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</si>
  <si>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</si>
  <si>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</si>
  <si>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Cumul.</t>
  </si>
  <si>
    <t>2a</t>
  </si>
  <si>
    <t>2b</t>
  </si>
  <si>
    <t>3a</t>
  </si>
  <si>
    <t>3b</t>
  </si>
  <si>
    <t>Storey Shear Resistance and Stiffness (Weak Single Infill)</t>
  </si>
  <si>
    <t>Storey Shear Resistance and Stiffness (Weak)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</si>
  <si>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</si>
  <si>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</si>
  <si>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</si>
  <si>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</si>
  <si>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</si>
  <si>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</si>
  <si>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</si>
  <si>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</si>
  <si>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</si>
  <si>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</si>
  <si>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</si>
  <si>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</si>
  <si>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</si>
  <si>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</si>
  <si>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</si>
  <si>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</si>
  <si>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</si>
  <si>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r>
      <t xml:space="preserve">Notes:     </t>
    </r>
    <r>
      <rPr>
        <b/>
        <sz val="12"/>
        <color theme="1"/>
        <rFont val="Times New Roman"/>
        <family val="1"/>
      </rPr>
      <t>Overestimates</t>
    </r>
  </si>
  <si>
    <r>
      <t xml:space="preserve">Notes:     </t>
    </r>
    <r>
      <rPr>
        <b/>
        <sz val="12"/>
        <color theme="1"/>
        <rFont val="Times New Roman"/>
        <family val="1"/>
      </rPr>
      <t>Underestimates</t>
    </r>
  </si>
  <si>
    <t>DS5</t>
  </si>
  <si>
    <t>Kcr. [kN/m]</t>
  </si>
  <si>
    <t>DSf 4</t>
  </si>
  <si>
    <t>Initial</t>
  </si>
  <si>
    <t>DSf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</si>
</sst>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890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15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44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9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9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2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2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59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2" fontId="3" fillId="0" borderId="44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4" fillId="29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2" fontId="15" fillId="0" borderId="59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/>
    </xf>
    <xf numFmtId="11" fontId="3" fillId="0" borderId="5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2" borderId="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2" fontId="14" fillId="0" borderId="36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2" borderId="56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16" borderId="17" xfId="0" applyFont="1" applyFill="1" applyBorder="1" applyAlignment="1">
      <alignment horizontal="center" vertical="center"/>
    </xf>
    <xf numFmtId="0" fontId="4" fillId="28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4" fillId="0" borderId="5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 wrapText="1"/>
    </xf>
    <xf numFmtId="0" fontId="4" fillId="17" borderId="38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4" fillId="0" borderId="28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0" fontId="1" fillId="30" borderId="46" xfId="0" applyFont="1" applyFill="1" applyBorder="1" applyAlignment="1">
      <alignment horizontal="center"/>
    </xf>
    <xf numFmtId="0" fontId="1" fillId="30" borderId="47" xfId="0" applyFont="1" applyFill="1" applyBorder="1" applyAlignment="1">
      <alignment horizontal="center"/>
    </xf>
    <xf numFmtId="0" fontId="1" fillId="30" borderId="48" xfId="0" applyFont="1" applyFill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3" fillId="0" borderId="28" xfId="0" applyFont="1" applyBorder="1" applyAlignment="1">
      <alignment horizontal="left"/>
    </xf>
    <xf numFmtId="0" fontId="4" fillId="0" borderId="3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2" fontId="3" fillId="0" borderId="6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3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7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0" fillId="24" borderId="1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7" borderId="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4" fillId="12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4" fillId="23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23" borderId="8" xfId="0" applyFont="1" applyFill="1" applyBorder="1" applyAlignment="1">
      <alignment horizontal="center" vertical="center" wrapText="1"/>
    </xf>
    <xf numFmtId="0" fontId="1" fillId="23" borderId="7" xfId="0" applyFont="1" applyFill="1" applyBorder="1" applyAlignment="1">
      <alignment horizontal="center" vertical="center" wrapText="1"/>
    </xf>
    <xf numFmtId="0" fontId="1" fillId="23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4.1459600550779706E-2</c:v>
                </c:pt>
                <c:pt idx="1">
                  <c:v>3.7245625763773132E-2</c:v>
                </c:pt>
                <c:pt idx="2">
                  <c:v>2.2613933529966507E-2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Mechanism'!$V$57:$V$60</c:f>
              <c:numCache>
                <c:formatCode>0.0000</c:formatCode>
                <c:ptCount val="4"/>
                <c:pt idx="0">
                  <c:v>8.9231457332081786E-3</c:v>
                </c:pt>
                <c:pt idx="1">
                  <c:v>7.0084823174630818E-3</c:v>
                </c:pt>
                <c:pt idx="2">
                  <c:v>3.6493170288261502E-3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4.1459600550779706E-2</c:v>
                      </c:pt>
                      <c:pt idx="1">
                        <c:v>3.7245625763773132E-2</c:v>
                      </c:pt>
                      <c:pt idx="2">
                        <c:v>2.2613933529966507E-2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Mechanism'!$H$48:$H$61</c:f>
              <c:numCache>
                <c:formatCode>0.00</c:formatCode>
                <c:ptCount val="14"/>
                <c:pt idx="0">
                  <c:v>0.43975221704127571</c:v>
                </c:pt>
                <c:pt idx="1">
                  <c:v>0.36841439331762366</c:v>
                </c:pt>
                <c:pt idx="2">
                  <c:v>0.19183338964110058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GB" sz="1200" b="1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8.9231457332081786E-3</c:v>
                </c:pt>
                <c:pt idx="2">
                  <c:v>8.9231457332081786E-3</c:v>
                </c:pt>
                <c:pt idx="3">
                  <c:v>8.9231457332081786E-3</c:v>
                </c:pt>
                <c:pt idx="4">
                  <c:v>8.9231457332081786E-3</c:v>
                </c:pt>
                <c:pt idx="5">
                  <c:v>8.9231457332081786E-3</c:v>
                </c:pt>
                <c:pt idx="6">
                  <c:v>8.9231457332081786E-3</c:v>
                </c:pt>
                <c:pt idx="7">
                  <c:v>8.9231457332081786E-3</c:v>
                </c:pt>
                <c:pt idx="8">
                  <c:v>8.9231457332081786E-3</c:v>
                </c:pt>
                <c:pt idx="9">
                  <c:v>8.9231457332081786E-3</c:v>
                </c:pt>
                <c:pt idx="10">
                  <c:v>8.9231457332081786E-3</c:v>
                </c:pt>
                <c:pt idx="11">
                  <c:v>8.9231457332081786E-3</c:v>
                </c:pt>
                <c:pt idx="12">
                  <c:v>8.9231457332081786E-3</c:v>
                </c:pt>
                <c:pt idx="13">
                  <c:v>8.9231457332081786E-3</c:v>
                </c:pt>
                <c:pt idx="14">
                  <c:v>8.9231457332081786E-3</c:v>
                </c:pt>
                <c:pt idx="15">
                  <c:v>8.9231457332081786E-3</c:v>
                </c:pt>
                <c:pt idx="16">
                  <c:v>8.9231457332081786E-3</c:v>
                </c:pt>
                <c:pt idx="17">
                  <c:v>8.9231457332081786E-3</c:v>
                </c:pt>
                <c:pt idx="18">
                  <c:v>8.9231457332081786E-3</c:v>
                </c:pt>
                <c:pt idx="19">
                  <c:v>8.9231457332081786E-3</c:v>
                </c:pt>
                <c:pt idx="20">
                  <c:v>8.9231457332081786E-3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-184.48794210643806</c:v>
                </c:pt>
                <c:pt idx="2">
                  <c:v>-184.48794210643806</c:v>
                </c:pt>
                <c:pt idx="3">
                  <c:v>-184.48794210643806</c:v>
                </c:pt>
                <c:pt idx="4">
                  <c:v>-184.48794210643806</c:v>
                </c:pt>
                <c:pt idx="5">
                  <c:v>-184.48794210643806</c:v>
                </c:pt>
                <c:pt idx="6">
                  <c:v>-184.48794210643806</c:v>
                </c:pt>
                <c:pt idx="7">
                  <c:v>-184.48794210643806</c:v>
                </c:pt>
                <c:pt idx="8">
                  <c:v>-184.48794210643806</c:v>
                </c:pt>
                <c:pt idx="9">
                  <c:v>-184.48794210643806</c:v>
                </c:pt>
                <c:pt idx="10">
                  <c:v>-184.48794210643806</c:v>
                </c:pt>
                <c:pt idx="11">
                  <c:v>-184.48794210643806</c:v>
                </c:pt>
                <c:pt idx="12">
                  <c:v>-184.48794210643806</c:v>
                </c:pt>
                <c:pt idx="13">
                  <c:v>-184.48794210643806</c:v>
                </c:pt>
                <c:pt idx="14">
                  <c:v>-184.48794210643806</c:v>
                </c:pt>
                <c:pt idx="15">
                  <c:v>-184.48794210643806</c:v>
                </c:pt>
                <c:pt idx="16">
                  <c:v>-184.48794210643806</c:v>
                </c:pt>
                <c:pt idx="17">
                  <c:v>-184.48794210643806</c:v>
                </c:pt>
                <c:pt idx="18">
                  <c:v>-184.48794210643806</c:v>
                </c:pt>
                <c:pt idx="19">
                  <c:v>-184.48794210643806</c:v>
                </c:pt>
                <c:pt idx="20">
                  <c:v>-184.48794210643806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C-4988-9924-0F49371E9F63}"/>
            </c:ext>
          </c:extLst>
        </c:ser>
        <c:ser>
          <c:idx val="0"/>
          <c:order val="1"/>
          <c:tx>
            <c:v>Galli_3st_3bay_WeakSingle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Displacements'!$F$4:$F$5460</c:f>
              <c:numCache>
                <c:formatCode>General</c:formatCode>
                <c:ptCount val="5457"/>
                <c:pt idx="0">
                  <c:v>3.9157699999999999E-5</c:v>
                </c:pt>
                <c:pt idx="1">
                  <c:v>7.9150899999999995E-5</c:v>
                </c:pt>
                <c:pt idx="2">
                  <c:v>1.19144E-4</c:v>
                </c:pt>
                <c:pt idx="3">
                  <c:v>1.59137E-4</c:v>
                </c:pt>
                <c:pt idx="4">
                  <c:v>1.9913099999999999E-4</c:v>
                </c:pt>
                <c:pt idx="5">
                  <c:v>2.3912400000000001E-4</c:v>
                </c:pt>
                <c:pt idx="6">
                  <c:v>2.79117E-4</c:v>
                </c:pt>
                <c:pt idx="7">
                  <c:v>3.1911E-4</c:v>
                </c:pt>
                <c:pt idx="8">
                  <c:v>3.5910400000000001E-4</c:v>
                </c:pt>
                <c:pt idx="9">
                  <c:v>3.99097E-4</c:v>
                </c:pt>
                <c:pt idx="10">
                  <c:v>4.3909E-4</c:v>
                </c:pt>
                <c:pt idx="11">
                  <c:v>4.7908299999999999E-4</c:v>
                </c:pt>
                <c:pt idx="12">
                  <c:v>5.1907600000000004E-4</c:v>
                </c:pt>
                <c:pt idx="13">
                  <c:v>5.5906900000000004E-4</c:v>
                </c:pt>
                <c:pt idx="14">
                  <c:v>5.9906200000000003E-4</c:v>
                </c:pt>
                <c:pt idx="15">
                  <c:v>6.3905500000000003E-4</c:v>
                </c:pt>
                <c:pt idx="16">
                  <c:v>6.7904800000000002E-4</c:v>
                </c:pt>
                <c:pt idx="17">
                  <c:v>7.1904100000000002E-4</c:v>
                </c:pt>
                <c:pt idx="18">
                  <c:v>7.5903400000000001E-4</c:v>
                </c:pt>
                <c:pt idx="19">
                  <c:v>7.9902599999999999E-4</c:v>
                </c:pt>
                <c:pt idx="20">
                  <c:v>8.3901899999999998E-4</c:v>
                </c:pt>
                <c:pt idx="21">
                  <c:v>8.7901400000000001E-4</c:v>
                </c:pt>
                <c:pt idx="22">
                  <c:v>9.1901000000000005E-4</c:v>
                </c:pt>
                <c:pt idx="23">
                  <c:v>9.5900499999999997E-4</c:v>
                </c:pt>
                <c:pt idx="24">
                  <c:v>9.9900100000000001E-4</c:v>
                </c:pt>
                <c:pt idx="25">
                  <c:v>1.039E-3</c:v>
                </c:pt>
                <c:pt idx="26">
                  <c:v>1.0790000000000001E-3</c:v>
                </c:pt>
                <c:pt idx="27">
                  <c:v>1.119E-3</c:v>
                </c:pt>
                <c:pt idx="28">
                  <c:v>1.1590000000000001E-3</c:v>
                </c:pt>
                <c:pt idx="29">
                  <c:v>1.1990200000000001E-3</c:v>
                </c:pt>
                <c:pt idx="30">
                  <c:v>1.2390400000000001E-3</c:v>
                </c:pt>
                <c:pt idx="31">
                  <c:v>1.27906E-3</c:v>
                </c:pt>
                <c:pt idx="32">
                  <c:v>1.31908E-3</c:v>
                </c:pt>
                <c:pt idx="33">
                  <c:v>1.3591E-3</c:v>
                </c:pt>
                <c:pt idx="34">
                  <c:v>1.39912E-3</c:v>
                </c:pt>
                <c:pt idx="35">
                  <c:v>1.43914E-3</c:v>
                </c:pt>
                <c:pt idx="36">
                  <c:v>1.47916E-3</c:v>
                </c:pt>
                <c:pt idx="37">
                  <c:v>1.51918E-3</c:v>
                </c:pt>
                <c:pt idx="38">
                  <c:v>1.5592E-3</c:v>
                </c:pt>
                <c:pt idx="39">
                  <c:v>1.5992199999999999E-3</c:v>
                </c:pt>
                <c:pt idx="40">
                  <c:v>1.6392500000000001E-3</c:v>
                </c:pt>
                <c:pt idx="41">
                  <c:v>1.6792899999999999E-3</c:v>
                </c:pt>
                <c:pt idx="42">
                  <c:v>1.71933E-3</c:v>
                </c:pt>
                <c:pt idx="43">
                  <c:v>1.7593699999999999E-3</c:v>
                </c:pt>
                <c:pt idx="44">
                  <c:v>1.79941E-3</c:v>
                </c:pt>
                <c:pt idx="45">
                  <c:v>1.8394500000000001E-3</c:v>
                </c:pt>
                <c:pt idx="46">
                  <c:v>1.8794899999999999E-3</c:v>
                </c:pt>
                <c:pt idx="47">
                  <c:v>1.91953E-3</c:v>
                </c:pt>
                <c:pt idx="48">
                  <c:v>1.9595699999999999E-3</c:v>
                </c:pt>
                <c:pt idx="49">
                  <c:v>1.9995999999999998E-3</c:v>
                </c:pt>
                <c:pt idx="50">
                  <c:v>2.0396400000000001E-3</c:v>
                </c:pt>
                <c:pt idx="51">
                  <c:v>2.07968E-3</c:v>
                </c:pt>
                <c:pt idx="52">
                  <c:v>2.1197199999999999E-3</c:v>
                </c:pt>
                <c:pt idx="53">
                  <c:v>2.1597600000000002E-3</c:v>
                </c:pt>
                <c:pt idx="54">
                  <c:v>2.1998E-3</c:v>
                </c:pt>
                <c:pt idx="55">
                  <c:v>2.2398399999999999E-3</c:v>
                </c:pt>
                <c:pt idx="56">
                  <c:v>2.2798800000000002E-3</c:v>
                </c:pt>
                <c:pt idx="57">
                  <c:v>2.3199200000000001E-3</c:v>
                </c:pt>
                <c:pt idx="58">
                  <c:v>2.3599599999999999E-3</c:v>
                </c:pt>
                <c:pt idx="59">
                  <c:v>2.3999999999999998E-3</c:v>
                </c:pt>
                <c:pt idx="60">
                  <c:v>2.4400300000000002E-3</c:v>
                </c:pt>
                <c:pt idx="61">
                  <c:v>2.48007E-3</c:v>
                </c:pt>
                <c:pt idx="62">
                  <c:v>2.5201099999999999E-3</c:v>
                </c:pt>
                <c:pt idx="63">
                  <c:v>2.5601500000000002E-3</c:v>
                </c:pt>
                <c:pt idx="64">
                  <c:v>2.6001900000000001E-3</c:v>
                </c:pt>
                <c:pt idx="65">
                  <c:v>2.6402299999999999E-3</c:v>
                </c:pt>
                <c:pt idx="66">
                  <c:v>2.6802699999999998E-3</c:v>
                </c:pt>
                <c:pt idx="67">
                  <c:v>2.7203100000000001E-3</c:v>
                </c:pt>
                <c:pt idx="68">
                  <c:v>2.76035E-3</c:v>
                </c:pt>
                <c:pt idx="69">
                  <c:v>2.8003899999999998E-3</c:v>
                </c:pt>
                <c:pt idx="70">
                  <c:v>2.8404300000000001E-3</c:v>
                </c:pt>
                <c:pt idx="71">
                  <c:v>2.8804600000000001E-3</c:v>
                </c:pt>
                <c:pt idx="72">
                  <c:v>2.9204999999999999E-3</c:v>
                </c:pt>
                <c:pt idx="73">
                  <c:v>2.9605399999999998E-3</c:v>
                </c:pt>
                <c:pt idx="74">
                  <c:v>3.0005800000000001E-3</c:v>
                </c:pt>
                <c:pt idx="75">
                  <c:v>3.04062E-3</c:v>
                </c:pt>
                <c:pt idx="76">
                  <c:v>3.0806599999999998E-3</c:v>
                </c:pt>
                <c:pt idx="77">
                  <c:v>3.1207299999999999E-3</c:v>
                </c:pt>
                <c:pt idx="78">
                  <c:v>3.1608000000000001E-3</c:v>
                </c:pt>
                <c:pt idx="79">
                  <c:v>3.2008700000000002E-3</c:v>
                </c:pt>
                <c:pt idx="80">
                  <c:v>3.2409399999999999E-3</c:v>
                </c:pt>
                <c:pt idx="81">
                  <c:v>3.28101E-3</c:v>
                </c:pt>
                <c:pt idx="82">
                  <c:v>3.3210800000000001E-3</c:v>
                </c:pt>
                <c:pt idx="83">
                  <c:v>3.3611499999999998E-3</c:v>
                </c:pt>
                <c:pt idx="84">
                  <c:v>3.4012199999999999E-3</c:v>
                </c:pt>
                <c:pt idx="85">
                  <c:v>3.4412900000000001E-3</c:v>
                </c:pt>
                <c:pt idx="86">
                  <c:v>3.4813600000000002E-3</c:v>
                </c:pt>
                <c:pt idx="87">
                  <c:v>3.5214299999999999E-3</c:v>
                </c:pt>
                <c:pt idx="88">
                  <c:v>3.5615E-3</c:v>
                </c:pt>
                <c:pt idx="89">
                  <c:v>3.6015700000000001E-3</c:v>
                </c:pt>
                <c:pt idx="90">
                  <c:v>3.6416399999999998E-3</c:v>
                </c:pt>
                <c:pt idx="91">
                  <c:v>3.6817199999999999E-3</c:v>
                </c:pt>
                <c:pt idx="92">
                  <c:v>3.72179E-3</c:v>
                </c:pt>
                <c:pt idx="93">
                  <c:v>3.7618600000000001E-3</c:v>
                </c:pt>
                <c:pt idx="94">
                  <c:v>3.8019299999999998E-3</c:v>
                </c:pt>
                <c:pt idx="95">
                  <c:v>3.8419999999999999E-3</c:v>
                </c:pt>
                <c:pt idx="96">
                  <c:v>3.8820700000000001E-3</c:v>
                </c:pt>
                <c:pt idx="97">
                  <c:v>3.9221400000000002E-3</c:v>
                </c:pt>
                <c:pt idx="98">
                  <c:v>3.9622099999999999E-3</c:v>
                </c:pt>
                <c:pt idx="99">
                  <c:v>4.0022800000000004E-3</c:v>
                </c:pt>
                <c:pt idx="100">
                  <c:v>4.0423500000000001E-3</c:v>
                </c:pt>
                <c:pt idx="101">
                  <c:v>4.0824199999999998E-3</c:v>
                </c:pt>
                <c:pt idx="102">
                  <c:v>4.1224900000000004E-3</c:v>
                </c:pt>
                <c:pt idx="103">
                  <c:v>4.16256E-3</c:v>
                </c:pt>
                <c:pt idx="104">
                  <c:v>4.2026299999999997E-3</c:v>
                </c:pt>
                <c:pt idx="105">
                  <c:v>4.2427000000000003E-3</c:v>
                </c:pt>
                <c:pt idx="106">
                  <c:v>4.28277E-3</c:v>
                </c:pt>
                <c:pt idx="107">
                  <c:v>4.3228499999999996E-3</c:v>
                </c:pt>
                <c:pt idx="108">
                  <c:v>4.3629200000000002E-3</c:v>
                </c:pt>
                <c:pt idx="109">
                  <c:v>4.4029899999999999E-3</c:v>
                </c:pt>
                <c:pt idx="110">
                  <c:v>4.4430600000000004E-3</c:v>
                </c:pt>
                <c:pt idx="111">
                  <c:v>4.4831300000000001E-3</c:v>
                </c:pt>
                <c:pt idx="112">
                  <c:v>4.5231999999999998E-3</c:v>
                </c:pt>
                <c:pt idx="113">
                  <c:v>4.5632700000000003E-3</c:v>
                </c:pt>
                <c:pt idx="114">
                  <c:v>4.60334E-3</c:v>
                </c:pt>
                <c:pt idx="115">
                  <c:v>4.6434099999999997E-3</c:v>
                </c:pt>
                <c:pt idx="116">
                  <c:v>4.6834800000000003E-3</c:v>
                </c:pt>
                <c:pt idx="117">
                  <c:v>4.72355E-3</c:v>
                </c:pt>
                <c:pt idx="118">
                  <c:v>4.7636199999999997E-3</c:v>
                </c:pt>
                <c:pt idx="119">
                  <c:v>4.8036900000000002E-3</c:v>
                </c:pt>
                <c:pt idx="120">
                  <c:v>4.8437599999999999E-3</c:v>
                </c:pt>
                <c:pt idx="121">
                  <c:v>4.8838299999999996E-3</c:v>
                </c:pt>
                <c:pt idx="122">
                  <c:v>4.9239000000000002E-3</c:v>
                </c:pt>
                <c:pt idx="123">
                  <c:v>4.9639799999999998E-3</c:v>
                </c:pt>
                <c:pt idx="124">
                  <c:v>5.0040500000000003E-3</c:v>
                </c:pt>
                <c:pt idx="125">
                  <c:v>5.04412E-3</c:v>
                </c:pt>
                <c:pt idx="126">
                  <c:v>5.0841899999999997E-3</c:v>
                </c:pt>
                <c:pt idx="127">
                  <c:v>5.1242600000000003E-3</c:v>
                </c:pt>
                <c:pt idx="128">
                  <c:v>5.16433E-3</c:v>
                </c:pt>
                <c:pt idx="129">
                  <c:v>5.2043999999999997E-3</c:v>
                </c:pt>
                <c:pt idx="130">
                  <c:v>5.2444700000000002E-3</c:v>
                </c:pt>
                <c:pt idx="131">
                  <c:v>5.2845399999999999E-3</c:v>
                </c:pt>
                <c:pt idx="132">
                  <c:v>5.3246099999999996E-3</c:v>
                </c:pt>
                <c:pt idx="133">
                  <c:v>5.3646800000000001E-3</c:v>
                </c:pt>
                <c:pt idx="134">
                  <c:v>5.4047499999999998E-3</c:v>
                </c:pt>
                <c:pt idx="135">
                  <c:v>5.4448200000000004E-3</c:v>
                </c:pt>
                <c:pt idx="136">
                  <c:v>5.4848900000000001E-3</c:v>
                </c:pt>
                <c:pt idx="137">
                  <c:v>5.5249599999999998E-3</c:v>
                </c:pt>
                <c:pt idx="138">
                  <c:v>5.5650300000000003E-3</c:v>
                </c:pt>
                <c:pt idx="139">
                  <c:v>5.60511E-3</c:v>
                </c:pt>
                <c:pt idx="140">
                  <c:v>5.6451799999999996E-3</c:v>
                </c:pt>
                <c:pt idx="141">
                  <c:v>5.6852500000000002E-3</c:v>
                </c:pt>
                <c:pt idx="142">
                  <c:v>5.7253199999999999E-3</c:v>
                </c:pt>
                <c:pt idx="143">
                  <c:v>5.7653899999999996E-3</c:v>
                </c:pt>
                <c:pt idx="144">
                  <c:v>5.8054600000000001E-3</c:v>
                </c:pt>
                <c:pt idx="145">
                  <c:v>5.8455299999999998E-3</c:v>
                </c:pt>
                <c:pt idx="146">
                  <c:v>5.8856000000000004E-3</c:v>
                </c:pt>
                <c:pt idx="147">
                  <c:v>5.9256700000000001E-3</c:v>
                </c:pt>
                <c:pt idx="148">
                  <c:v>5.9657399999999998E-3</c:v>
                </c:pt>
                <c:pt idx="149">
                  <c:v>6.0058100000000003E-3</c:v>
                </c:pt>
                <c:pt idx="150">
                  <c:v>6.04588E-3</c:v>
                </c:pt>
                <c:pt idx="151">
                  <c:v>6.0859499999999997E-3</c:v>
                </c:pt>
                <c:pt idx="152">
                  <c:v>6.1260200000000002E-3</c:v>
                </c:pt>
                <c:pt idx="153">
                  <c:v>6.1660899999999999E-3</c:v>
                </c:pt>
                <c:pt idx="154">
                  <c:v>6.2061699999999996E-3</c:v>
                </c:pt>
                <c:pt idx="155">
                  <c:v>6.2462400000000001E-3</c:v>
                </c:pt>
                <c:pt idx="156">
                  <c:v>6.2863099999999998E-3</c:v>
                </c:pt>
                <c:pt idx="157">
                  <c:v>6.3263800000000004E-3</c:v>
                </c:pt>
                <c:pt idx="158">
                  <c:v>6.3664500000000001E-3</c:v>
                </c:pt>
                <c:pt idx="159">
                  <c:v>6.4065199999999997E-3</c:v>
                </c:pt>
                <c:pt idx="160">
                  <c:v>6.4465900000000003E-3</c:v>
                </c:pt>
                <c:pt idx="161">
                  <c:v>6.48666E-3</c:v>
                </c:pt>
                <c:pt idx="162">
                  <c:v>6.5267299999999997E-3</c:v>
                </c:pt>
                <c:pt idx="163">
                  <c:v>6.5668000000000002E-3</c:v>
                </c:pt>
                <c:pt idx="164">
                  <c:v>6.6068699999999999E-3</c:v>
                </c:pt>
                <c:pt idx="165">
                  <c:v>6.6469399999999996E-3</c:v>
                </c:pt>
                <c:pt idx="166">
                  <c:v>6.6870100000000002E-3</c:v>
                </c:pt>
                <c:pt idx="167">
                  <c:v>6.7270799999999999E-3</c:v>
                </c:pt>
                <c:pt idx="168">
                  <c:v>6.7671500000000004E-3</c:v>
                </c:pt>
                <c:pt idx="169">
                  <c:v>6.8072300000000001E-3</c:v>
                </c:pt>
                <c:pt idx="170">
                  <c:v>6.8472999999999997E-3</c:v>
                </c:pt>
                <c:pt idx="171">
                  <c:v>6.8873700000000003E-3</c:v>
                </c:pt>
                <c:pt idx="172">
                  <c:v>6.92744E-3</c:v>
                </c:pt>
                <c:pt idx="173">
                  <c:v>6.9675099999999997E-3</c:v>
                </c:pt>
                <c:pt idx="174">
                  <c:v>7.0075800000000002E-3</c:v>
                </c:pt>
                <c:pt idx="175">
                  <c:v>7.0476499999999999E-3</c:v>
                </c:pt>
                <c:pt idx="176">
                  <c:v>7.0877199999999996E-3</c:v>
                </c:pt>
                <c:pt idx="177">
                  <c:v>7.1277900000000002E-3</c:v>
                </c:pt>
                <c:pt idx="178">
                  <c:v>7.1678599999999999E-3</c:v>
                </c:pt>
                <c:pt idx="179">
                  <c:v>7.2079300000000004E-3</c:v>
                </c:pt>
                <c:pt idx="180">
                  <c:v>7.2480000000000001E-3</c:v>
                </c:pt>
                <c:pt idx="181">
                  <c:v>7.2880699999999998E-3</c:v>
                </c:pt>
                <c:pt idx="182">
                  <c:v>7.3281400000000003E-3</c:v>
                </c:pt>
                <c:pt idx="183">
                  <c:v>7.36821E-3</c:v>
                </c:pt>
                <c:pt idx="184">
                  <c:v>7.4082799999999997E-3</c:v>
                </c:pt>
                <c:pt idx="185">
                  <c:v>7.4483600000000002E-3</c:v>
                </c:pt>
                <c:pt idx="186">
                  <c:v>7.4884299999999999E-3</c:v>
                </c:pt>
                <c:pt idx="187">
                  <c:v>7.5284999999999996E-3</c:v>
                </c:pt>
                <c:pt idx="188">
                  <c:v>7.5685700000000002E-3</c:v>
                </c:pt>
                <c:pt idx="189">
                  <c:v>7.6086399999999998E-3</c:v>
                </c:pt>
                <c:pt idx="190">
                  <c:v>7.6487100000000004E-3</c:v>
                </c:pt>
                <c:pt idx="191">
                  <c:v>7.6887800000000001E-3</c:v>
                </c:pt>
                <c:pt idx="192">
                  <c:v>7.7288499999999998E-3</c:v>
                </c:pt>
                <c:pt idx="193">
                  <c:v>7.7689200000000003E-3</c:v>
                </c:pt>
                <c:pt idx="194">
                  <c:v>7.80899E-3</c:v>
                </c:pt>
                <c:pt idx="195">
                  <c:v>7.8490599999999997E-3</c:v>
                </c:pt>
                <c:pt idx="196">
                  <c:v>7.8891299999999994E-3</c:v>
                </c:pt>
                <c:pt idx="197">
                  <c:v>7.9292000000000008E-3</c:v>
                </c:pt>
                <c:pt idx="198">
                  <c:v>7.9692700000000005E-3</c:v>
                </c:pt>
                <c:pt idx="199">
                  <c:v>8.0093400000000002E-3</c:v>
                </c:pt>
                <c:pt idx="200">
                  <c:v>8.0494199999999998E-3</c:v>
                </c:pt>
                <c:pt idx="201">
                  <c:v>8.0894899999999995E-3</c:v>
                </c:pt>
                <c:pt idx="202">
                  <c:v>8.1295599999999992E-3</c:v>
                </c:pt>
                <c:pt idx="203">
                  <c:v>8.1696300000000006E-3</c:v>
                </c:pt>
                <c:pt idx="204">
                  <c:v>8.2097000000000003E-3</c:v>
                </c:pt>
                <c:pt idx="205">
                  <c:v>8.24977E-3</c:v>
                </c:pt>
                <c:pt idx="206">
                  <c:v>8.2898399999999997E-3</c:v>
                </c:pt>
                <c:pt idx="207">
                  <c:v>8.3299099999999994E-3</c:v>
                </c:pt>
                <c:pt idx="208">
                  <c:v>8.3699800000000008E-3</c:v>
                </c:pt>
                <c:pt idx="209">
                  <c:v>8.4100500000000005E-3</c:v>
                </c:pt>
                <c:pt idx="210">
                  <c:v>8.4501200000000002E-3</c:v>
                </c:pt>
                <c:pt idx="211">
                  <c:v>8.4901899999999999E-3</c:v>
                </c:pt>
                <c:pt idx="212">
                  <c:v>8.5302599999999996E-3</c:v>
                </c:pt>
                <c:pt idx="213">
                  <c:v>8.5703299999999993E-3</c:v>
                </c:pt>
                <c:pt idx="214">
                  <c:v>8.6104000000000007E-3</c:v>
                </c:pt>
                <c:pt idx="215">
                  <c:v>8.6504800000000003E-3</c:v>
                </c:pt>
                <c:pt idx="216">
                  <c:v>8.69055E-3</c:v>
                </c:pt>
                <c:pt idx="217">
                  <c:v>8.7306199999999997E-3</c:v>
                </c:pt>
                <c:pt idx="218">
                  <c:v>8.7706899999999994E-3</c:v>
                </c:pt>
                <c:pt idx="219">
                  <c:v>8.8107600000000008E-3</c:v>
                </c:pt>
                <c:pt idx="220">
                  <c:v>8.8508300000000005E-3</c:v>
                </c:pt>
                <c:pt idx="221">
                  <c:v>8.8909000000000002E-3</c:v>
                </c:pt>
                <c:pt idx="222">
                  <c:v>8.9309699999999999E-3</c:v>
                </c:pt>
                <c:pt idx="223">
                  <c:v>8.9710399999999996E-3</c:v>
                </c:pt>
                <c:pt idx="224">
                  <c:v>9.0111099999999993E-3</c:v>
                </c:pt>
                <c:pt idx="225">
                  <c:v>9.0511800000000007E-3</c:v>
                </c:pt>
                <c:pt idx="226">
                  <c:v>9.0912500000000004E-3</c:v>
                </c:pt>
                <c:pt idx="227">
                  <c:v>9.1313200000000001E-3</c:v>
                </c:pt>
                <c:pt idx="228">
                  <c:v>9.1713899999999998E-3</c:v>
                </c:pt>
                <c:pt idx="229">
                  <c:v>9.2114599999999994E-3</c:v>
                </c:pt>
                <c:pt idx="230">
                  <c:v>9.2515300000000009E-3</c:v>
                </c:pt>
                <c:pt idx="231">
                  <c:v>9.2916000000000006E-3</c:v>
                </c:pt>
                <c:pt idx="232">
                  <c:v>9.3316700000000002E-3</c:v>
                </c:pt>
                <c:pt idx="233">
                  <c:v>9.3717399999999999E-3</c:v>
                </c:pt>
                <c:pt idx="234">
                  <c:v>9.4118099999999996E-3</c:v>
                </c:pt>
                <c:pt idx="235">
                  <c:v>9.4518799999999993E-3</c:v>
                </c:pt>
                <c:pt idx="236">
                  <c:v>9.4919500000000007E-3</c:v>
                </c:pt>
                <c:pt idx="237">
                  <c:v>9.5320300000000004E-3</c:v>
                </c:pt>
                <c:pt idx="238">
                  <c:v>9.5721000000000001E-3</c:v>
                </c:pt>
                <c:pt idx="239">
                  <c:v>9.6121699999999997E-3</c:v>
                </c:pt>
                <c:pt idx="240">
                  <c:v>9.6522399999999994E-3</c:v>
                </c:pt>
                <c:pt idx="241">
                  <c:v>9.6923100000000009E-3</c:v>
                </c:pt>
                <c:pt idx="242">
                  <c:v>9.7323800000000005E-3</c:v>
                </c:pt>
                <c:pt idx="243">
                  <c:v>9.7724500000000002E-3</c:v>
                </c:pt>
                <c:pt idx="244">
                  <c:v>9.8125199999999999E-3</c:v>
                </c:pt>
                <c:pt idx="245">
                  <c:v>9.8525899999999996E-3</c:v>
                </c:pt>
                <c:pt idx="246">
                  <c:v>9.8926599999999993E-3</c:v>
                </c:pt>
                <c:pt idx="247">
                  <c:v>9.9327300000000007E-3</c:v>
                </c:pt>
                <c:pt idx="248">
                  <c:v>9.9728000000000004E-3</c:v>
                </c:pt>
                <c:pt idx="249">
                  <c:v>1.00129E-2</c:v>
                </c:pt>
                <c:pt idx="250">
                  <c:v>1.00529E-2</c:v>
                </c:pt>
                <c:pt idx="251">
                  <c:v>1.0093E-2</c:v>
                </c:pt>
                <c:pt idx="252">
                  <c:v>1.0133100000000001E-2</c:v>
                </c:pt>
                <c:pt idx="253">
                  <c:v>1.0173099999999999E-2</c:v>
                </c:pt>
                <c:pt idx="254">
                  <c:v>1.02132E-2</c:v>
                </c:pt>
                <c:pt idx="255">
                  <c:v>1.02533E-2</c:v>
                </c:pt>
                <c:pt idx="256">
                  <c:v>1.0293399999999999E-2</c:v>
                </c:pt>
                <c:pt idx="257">
                  <c:v>1.03334E-2</c:v>
                </c:pt>
                <c:pt idx="258">
                  <c:v>1.0373500000000001E-2</c:v>
                </c:pt>
                <c:pt idx="259">
                  <c:v>1.04136E-2</c:v>
                </c:pt>
                <c:pt idx="260">
                  <c:v>1.04536E-2</c:v>
                </c:pt>
                <c:pt idx="261">
                  <c:v>1.04937E-2</c:v>
                </c:pt>
                <c:pt idx="262">
                  <c:v>1.0533799999999999E-2</c:v>
                </c:pt>
                <c:pt idx="263">
                  <c:v>1.0573900000000001E-2</c:v>
                </c:pt>
                <c:pt idx="264">
                  <c:v>1.0613900000000001E-2</c:v>
                </c:pt>
                <c:pt idx="265">
                  <c:v>1.0654E-2</c:v>
                </c:pt>
                <c:pt idx="266">
                  <c:v>1.06941E-2</c:v>
                </c:pt>
                <c:pt idx="267">
                  <c:v>1.07341E-2</c:v>
                </c:pt>
                <c:pt idx="268">
                  <c:v>1.0774199999999999E-2</c:v>
                </c:pt>
                <c:pt idx="269">
                  <c:v>1.0814300000000001E-2</c:v>
                </c:pt>
                <c:pt idx="270">
                  <c:v>1.0854300000000001E-2</c:v>
                </c:pt>
                <c:pt idx="271">
                  <c:v>1.08944E-2</c:v>
                </c:pt>
                <c:pt idx="272">
                  <c:v>1.09345E-2</c:v>
                </c:pt>
                <c:pt idx="273">
                  <c:v>1.0974599999999999E-2</c:v>
                </c:pt>
                <c:pt idx="274">
                  <c:v>1.1014599999999999E-2</c:v>
                </c:pt>
                <c:pt idx="275">
                  <c:v>1.1054700000000001E-2</c:v>
                </c:pt>
                <c:pt idx="276">
                  <c:v>1.10948E-2</c:v>
                </c:pt>
                <c:pt idx="277">
                  <c:v>1.11348E-2</c:v>
                </c:pt>
                <c:pt idx="278">
                  <c:v>1.11749E-2</c:v>
                </c:pt>
                <c:pt idx="279">
                  <c:v>1.1214999999999999E-2</c:v>
                </c:pt>
                <c:pt idx="280">
                  <c:v>1.1254999999999999E-2</c:v>
                </c:pt>
                <c:pt idx="281">
                  <c:v>1.1295100000000001E-2</c:v>
                </c:pt>
                <c:pt idx="282">
                  <c:v>1.13352E-2</c:v>
                </c:pt>
                <c:pt idx="283">
                  <c:v>1.13753E-2</c:v>
                </c:pt>
                <c:pt idx="284">
                  <c:v>1.14153E-2</c:v>
                </c:pt>
                <c:pt idx="285">
                  <c:v>1.1455399999999999E-2</c:v>
                </c:pt>
                <c:pt idx="286">
                  <c:v>1.1495500000000001E-2</c:v>
                </c:pt>
                <c:pt idx="287">
                  <c:v>1.1535500000000001E-2</c:v>
                </c:pt>
                <c:pt idx="288">
                  <c:v>1.15756E-2</c:v>
                </c:pt>
                <c:pt idx="289">
                  <c:v>1.16157E-2</c:v>
                </c:pt>
                <c:pt idx="290">
                  <c:v>1.16557E-2</c:v>
                </c:pt>
                <c:pt idx="291">
                  <c:v>1.1695799999999999E-2</c:v>
                </c:pt>
                <c:pt idx="292">
                  <c:v>1.17359E-2</c:v>
                </c:pt>
                <c:pt idx="293">
                  <c:v>1.1775900000000001E-2</c:v>
                </c:pt>
                <c:pt idx="294">
                  <c:v>1.1816E-2</c:v>
                </c:pt>
                <c:pt idx="295">
                  <c:v>1.18561E-2</c:v>
                </c:pt>
                <c:pt idx="296">
                  <c:v>1.1896199999999999E-2</c:v>
                </c:pt>
                <c:pt idx="297">
                  <c:v>1.1936199999999999E-2</c:v>
                </c:pt>
                <c:pt idx="298">
                  <c:v>1.19763E-2</c:v>
                </c:pt>
                <c:pt idx="299">
                  <c:v>1.2016300000000001E-2</c:v>
                </c:pt>
                <c:pt idx="300">
                  <c:v>1.20564E-2</c:v>
                </c:pt>
                <c:pt idx="301">
                  <c:v>1.20965E-2</c:v>
                </c:pt>
                <c:pt idx="302">
                  <c:v>1.21365E-2</c:v>
                </c:pt>
                <c:pt idx="303">
                  <c:v>1.2176599999999999E-2</c:v>
                </c:pt>
                <c:pt idx="304">
                  <c:v>1.22167E-2</c:v>
                </c:pt>
                <c:pt idx="305">
                  <c:v>1.2256700000000001E-2</c:v>
                </c:pt>
                <c:pt idx="306">
                  <c:v>1.22968E-2</c:v>
                </c:pt>
                <c:pt idx="307">
                  <c:v>1.23369E-2</c:v>
                </c:pt>
                <c:pt idx="308">
                  <c:v>1.23769E-2</c:v>
                </c:pt>
                <c:pt idx="309">
                  <c:v>1.2416999999999999E-2</c:v>
                </c:pt>
                <c:pt idx="310">
                  <c:v>1.24571E-2</c:v>
                </c:pt>
                <c:pt idx="311">
                  <c:v>1.2497100000000001E-2</c:v>
                </c:pt>
                <c:pt idx="312">
                  <c:v>1.25372E-2</c:v>
                </c:pt>
                <c:pt idx="313">
                  <c:v>1.25772E-2</c:v>
                </c:pt>
                <c:pt idx="314">
                  <c:v>1.26173E-2</c:v>
                </c:pt>
                <c:pt idx="315">
                  <c:v>1.26573E-2</c:v>
                </c:pt>
                <c:pt idx="316">
                  <c:v>1.2697399999999999E-2</c:v>
                </c:pt>
                <c:pt idx="317">
                  <c:v>1.2737500000000001E-2</c:v>
                </c:pt>
                <c:pt idx="318">
                  <c:v>1.2777500000000001E-2</c:v>
                </c:pt>
                <c:pt idx="319">
                  <c:v>1.28176E-2</c:v>
                </c:pt>
                <c:pt idx="320">
                  <c:v>1.28576E-2</c:v>
                </c:pt>
                <c:pt idx="321">
                  <c:v>1.28977E-2</c:v>
                </c:pt>
                <c:pt idx="322">
                  <c:v>1.29377E-2</c:v>
                </c:pt>
                <c:pt idx="323">
                  <c:v>1.2977799999999999E-2</c:v>
                </c:pt>
                <c:pt idx="324">
                  <c:v>1.30178E-2</c:v>
                </c:pt>
                <c:pt idx="325">
                  <c:v>1.3057900000000001E-2</c:v>
                </c:pt>
                <c:pt idx="326">
                  <c:v>1.3097900000000001E-2</c:v>
                </c:pt>
                <c:pt idx="327">
                  <c:v>1.3138E-2</c:v>
                </c:pt>
                <c:pt idx="328">
                  <c:v>1.3178E-2</c:v>
                </c:pt>
                <c:pt idx="329">
                  <c:v>1.32181E-2</c:v>
                </c:pt>
                <c:pt idx="330">
                  <c:v>1.32581E-2</c:v>
                </c:pt>
                <c:pt idx="331">
                  <c:v>1.32982E-2</c:v>
                </c:pt>
                <c:pt idx="332">
                  <c:v>1.33382E-2</c:v>
                </c:pt>
                <c:pt idx="333">
                  <c:v>1.33782E-2</c:v>
                </c:pt>
                <c:pt idx="334">
                  <c:v>1.3418299999999999E-2</c:v>
                </c:pt>
                <c:pt idx="335">
                  <c:v>1.3458299999999999E-2</c:v>
                </c:pt>
                <c:pt idx="336">
                  <c:v>1.34983E-2</c:v>
                </c:pt>
                <c:pt idx="337">
                  <c:v>1.3538400000000001E-2</c:v>
                </c:pt>
                <c:pt idx="338">
                  <c:v>1.3578399999999999E-2</c:v>
                </c:pt>
                <c:pt idx="339">
                  <c:v>1.3618399999999999E-2</c:v>
                </c:pt>
                <c:pt idx="340">
                  <c:v>1.3658500000000001E-2</c:v>
                </c:pt>
                <c:pt idx="341">
                  <c:v>1.3698500000000001E-2</c:v>
                </c:pt>
                <c:pt idx="342">
                  <c:v>1.3738500000000001E-2</c:v>
                </c:pt>
                <c:pt idx="343">
                  <c:v>1.37786E-2</c:v>
                </c:pt>
                <c:pt idx="344">
                  <c:v>1.38186E-2</c:v>
                </c:pt>
                <c:pt idx="345">
                  <c:v>1.38587E-2</c:v>
                </c:pt>
                <c:pt idx="346">
                  <c:v>1.38987E-2</c:v>
                </c:pt>
                <c:pt idx="347">
                  <c:v>1.39387E-2</c:v>
                </c:pt>
                <c:pt idx="348">
                  <c:v>1.39787E-2</c:v>
                </c:pt>
                <c:pt idx="349">
                  <c:v>1.40188E-2</c:v>
                </c:pt>
                <c:pt idx="350">
                  <c:v>1.40588E-2</c:v>
                </c:pt>
                <c:pt idx="351">
                  <c:v>1.40988E-2</c:v>
                </c:pt>
                <c:pt idx="352">
                  <c:v>1.4138899999999999E-2</c:v>
                </c:pt>
                <c:pt idx="353">
                  <c:v>1.4178899999999999E-2</c:v>
                </c:pt>
                <c:pt idx="354">
                  <c:v>1.42189E-2</c:v>
                </c:pt>
                <c:pt idx="355">
                  <c:v>1.42589E-2</c:v>
                </c:pt>
                <c:pt idx="356">
                  <c:v>1.4298999999999999E-2</c:v>
                </c:pt>
                <c:pt idx="357">
                  <c:v>1.4338999999999999E-2</c:v>
                </c:pt>
                <c:pt idx="358">
                  <c:v>1.4378999999999999E-2</c:v>
                </c:pt>
                <c:pt idx="359">
                  <c:v>1.4419100000000001E-2</c:v>
                </c:pt>
                <c:pt idx="360">
                  <c:v>1.4459100000000001E-2</c:v>
                </c:pt>
                <c:pt idx="361">
                  <c:v>1.4499099999999999E-2</c:v>
                </c:pt>
                <c:pt idx="362">
                  <c:v>1.4539099999999999E-2</c:v>
                </c:pt>
                <c:pt idx="363">
                  <c:v>1.45792E-2</c:v>
                </c:pt>
                <c:pt idx="364">
                  <c:v>1.4619200000000001E-2</c:v>
                </c:pt>
                <c:pt idx="365">
                  <c:v>1.4659200000000001E-2</c:v>
                </c:pt>
                <c:pt idx="366">
                  <c:v>1.46993E-2</c:v>
                </c:pt>
                <c:pt idx="367">
                  <c:v>1.47393E-2</c:v>
                </c:pt>
                <c:pt idx="368">
                  <c:v>1.47793E-2</c:v>
                </c:pt>
                <c:pt idx="369">
                  <c:v>1.48194E-2</c:v>
                </c:pt>
                <c:pt idx="370">
                  <c:v>1.48594E-2</c:v>
                </c:pt>
                <c:pt idx="371">
                  <c:v>1.48994E-2</c:v>
                </c:pt>
                <c:pt idx="372">
                  <c:v>1.49394E-2</c:v>
                </c:pt>
                <c:pt idx="373">
                  <c:v>1.49795E-2</c:v>
                </c:pt>
                <c:pt idx="374">
                  <c:v>1.50195E-2</c:v>
                </c:pt>
                <c:pt idx="375">
                  <c:v>1.50595E-2</c:v>
                </c:pt>
                <c:pt idx="376">
                  <c:v>1.50995E-2</c:v>
                </c:pt>
                <c:pt idx="377">
                  <c:v>1.51396E-2</c:v>
                </c:pt>
                <c:pt idx="378">
                  <c:v>1.51796E-2</c:v>
                </c:pt>
                <c:pt idx="379">
                  <c:v>1.52196E-2</c:v>
                </c:pt>
                <c:pt idx="380">
                  <c:v>1.52596E-2</c:v>
                </c:pt>
                <c:pt idx="381">
                  <c:v>1.5299699999999999E-2</c:v>
                </c:pt>
                <c:pt idx="382">
                  <c:v>1.53397E-2</c:v>
                </c:pt>
                <c:pt idx="383">
                  <c:v>1.53797E-2</c:v>
                </c:pt>
                <c:pt idx="384">
                  <c:v>1.54197E-2</c:v>
                </c:pt>
                <c:pt idx="385">
                  <c:v>1.5459799999999999E-2</c:v>
                </c:pt>
                <c:pt idx="386">
                  <c:v>1.5499799999999999E-2</c:v>
                </c:pt>
                <c:pt idx="387">
                  <c:v>1.5539799999999999E-2</c:v>
                </c:pt>
                <c:pt idx="388">
                  <c:v>1.55798E-2</c:v>
                </c:pt>
                <c:pt idx="389">
                  <c:v>1.5619900000000001E-2</c:v>
                </c:pt>
                <c:pt idx="390">
                  <c:v>1.5659900000000001E-2</c:v>
                </c:pt>
                <c:pt idx="391">
                  <c:v>1.5699899999999999E-2</c:v>
                </c:pt>
                <c:pt idx="392">
                  <c:v>1.5739900000000001E-2</c:v>
                </c:pt>
                <c:pt idx="393">
                  <c:v>1.5779899999999999E-2</c:v>
                </c:pt>
                <c:pt idx="394">
                  <c:v>1.5820000000000001E-2</c:v>
                </c:pt>
                <c:pt idx="395">
                  <c:v>1.5859999999999999E-2</c:v>
                </c:pt>
                <c:pt idx="396">
                  <c:v>1.5900000000000001E-2</c:v>
                </c:pt>
                <c:pt idx="397">
                  <c:v>1.5939999999999999E-2</c:v>
                </c:pt>
                <c:pt idx="398">
                  <c:v>1.5980100000000001E-2</c:v>
                </c:pt>
                <c:pt idx="399">
                  <c:v>1.6020099999999999E-2</c:v>
                </c:pt>
                <c:pt idx="400">
                  <c:v>1.6060100000000001E-2</c:v>
                </c:pt>
                <c:pt idx="401">
                  <c:v>1.6100099999999999E-2</c:v>
                </c:pt>
                <c:pt idx="402">
                  <c:v>1.61402E-2</c:v>
                </c:pt>
                <c:pt idx="403">
                  <c:v>1.6180199999999999E-2</c:v>
                </c:pt>
                <c:pt idx="404">
                  <c:v>1.6220200000000001E-2</c:v>
                </c:pt>
                <c:pt idx="405">
                  <c:v>1.6260199999999999E-2</c:v>
                </c:pt>
                <c:pt idx="406">
                  <c:v>1.6300200000000001E-2</c:v>
                </c:pt>
                <c:pt idx="407">
                  <c:v>1.6340299999999999E-2</c:v>
                </c:pt>
                <c:pt idx="408">
                  <c:v>1.63803E-2</c:v>
                </c:pt>
                <c:pt idx="409">
                  <c:v>1.6420299999999999E-2</c:v>
                </c:pt>
                <c:pt idx="410">
                  <c:v>1.6460300000000001E-2</c:v>
                </c:pt>
                <c:pt idx="411">
                  <c:v>1.6500399999999998E-2</c:v>
                </c:pt>
                <c:pt idx="412">
                  <c:v>1.65404E-2</c:v>
                </c:pt>
                <c:pt idx="413">
                  <c:v>1.6580399999999999E-2</c:v>
                </c:pt>
                <c:pt idx="414">
                  <c:v>1.66204E-2</c:v>
                </c:pt>
                <c:pt idx="415">
                  <c:v>1.6660399999999999E-2</c:v>
                </c:pt>
                <c:pt idx="416">
                  <c:v>1.67005E-2</c:v>
                </c:pt>
                <c:pt idx="417">
                  <c:v>1.6740499999999998E-2</c:v>
                </c:pt>
                <c:pt idx="418">
                  <c:v>1.67805E-2</c:v>
                </c:pt>
                <c:pt idx="419">
                  <c:v>1.6820499999999999E-2</c:v>
                </c:pt>
                <c:pt idx="420">
                  <c:v>1.68606E-2</c:v>
                </c:pt>
                <c:pt idx="421">
                  <c:v>1.6900600000000002E-2</c:v>
                </c:pt>
                <c:pt idx="422">
                  <c:v>1.69406E-2</c:v>
                </c:pt>
                <c:pt idx="423">
                  <c:v>1.6980599999999998E-2</c:v>
                </c:pt>
                <c:pt idx="424">
                  <c:v>1.70207E-2</c:v>
                </c:pt>
                <c:pt idx="425">
                  <c:v>1.7060700000000002E-2</c:v>
                </c:pt>
                <c:pt idx="426">
                  <c:v>1.71007E-2</c:v>
                </c:pt>
                <c:pt idx="427">
                  <c:v>1.7140699999999998E-2</c:v>
                </c:pt>
                <c:pt idx="428">
                  <c:v>1.71807E-2</c:v>
                </c:pt>
                <c:pt idx="429">
                  <c:v>1.7220800000000001E-2</c:v>
                </c:pt>
                <c:pt idx="430">
                  <c:v>1.72608E-2</c:v>
                </c:pt>
                <c:pt idx="431">
                  <c:v>1.7300800000000002E-2</c:v>
                </c:pt>
                <c:pt idx="432">
                  <c:v>1.73408E-2</c:v>
                </c:pt>
                <c:pt idx="433">
                  <c:v>1.7380900000000001E-2</c:v>
                </c:pt>
                <c:pt idx="434">
                  <c:v>1.74209E-2</c:v>
                </c:pt>
                <c:pt idx="435">
                  <c:v>1.7460900000000001E-2</c:v>
                </c:pt>
                <c:pt idx="436">
                  <c:v>1.75009E-2</c:v>
                </c:pt>
                <c:pt idx="437">
                  <c:v>1.7541000000000001E-2</c:v>
                </c:pt>
                <c:pt idx="438">
                  <c:v>1.7580999999999999E-2</c:v>
                </c:pt>
                <c:pt idx="439">
                  <c:v>1.7621000000000001E-2</c:v>
                </c:pt>
                <c:pt idx="440">
                  <c:v>1.7661E-2</c:v>
                </c:pt>
                <c:pt idx="441">
                  <c:v>1.7701000000000001E-2</c:v>
                </c:pt>
                <c:pt idx="442">
                  <c:v>1.7741099999999999E-2</c:v>
                </c:pt>
                <c:pt idx="443">
                  <c:v>1.7781100000000001E-2</c:v>
                </c:pt>
                <c:pt idx="444">
                  <c:v>1.7821099999999999E-2</c:v>
                </c:pt>
                <c:pt idx="445">
                  <c:v>1.7861100000000001E-2</c:v>
                </c:pt>
                <c:pt idx="446">
                  <c:v>1.7901199999999999E-2</c:v>
                </c:pt>
                <c:pt idx="447">
                  <c:v>1.7941200000000001E-2</c:v>
                </c:pt>
                <c:pt idx="448">
                  <c:v>1.7981199999999999E-2</c:v>
                </c:pt>
                <c:pt idx="449">
                  <c:v>1.8021200000000001E-2</c:v>
                </c:pt>
                <c:pt idx="450">
                  <c:v>1.8061199999999999E-2</c:v>
                </c:pt>
                <c:pt idx="451">
                  <c:v>1.8101300000000001E-2</c:v>
                </c:pt>
                <c:pt idx="452">
                  <c:v>1.8141299999999999E-2</c:v>
                </c:pt>
                <c:pt idx="453">
                  <c:v>1.8181300000000001E-2</c:v>
                </c:pt>
                <c:pt idx="454">
                  <c:v>1.8221299999999999E-2</c:v>
                </c:pt>
                <c:pt idx="455">
                  <c:v>1.8261400000000001E-2</c:v>
                </c:pt>
                <c:pt idx="456">
                  <c:v>1.8301399999999999E-2</c:v>
                </c:pt>
                <c:pt idx="457">
                  <c:v>1.8341400000000001E-2</c:v>
                </c:pt>
                <c:pt idx="458">
                  <c:v>1.8381399999999999E-2</c:v>
                </c:pt>
                <c:pt idx="459">
                  <c:v>1.84215E-2</c:v>
                </c:pt>
                <c:pt idx="460">
                  <c:v>1.8461499999999999E-2</c:v>
                </c:pt>
                <c:pt idx="461">
                  <c:v>1.8501500000000001E-2</c:v>
                </c:pt>
                <c:pt idx="462">
                  <c:v>1.8541499999999999E-2</c:v>
                </c:pt>
                <c:pt idx="463">
                  <c:v>1.8581500000000001E-2</c:v>
                </c:pt>
                <c:pt idx="464">
                  <c:v>1.8621599999999999E-2</c:v>
                </c:pt>
                <c:pt idx="465">
                  <c:v>1.86616E-2</c:v>
                </c:pt>
                <c:pt idx="466">
                  <c:v>1.8701599999999999E-2</c:v>
                </c:pt>
                <c:pt idx="467">
                  <c:v>1.8741600000000001E-2</c:v>
                </c:pt>
                <c:pt idx="468">
                  <c:v>1.8781699999999998E-2</c:v>
                </c:pt>
                <c:pt idx="469">
                  <c:v>1.88217E-2</c:v>
                </c:pt>
                <c:pt idx="470">
                  <c:v>1.8861699999999999E-2</c:v>
                </c:pt>
                <c:pt idx="471">
                  <c:v>1.89017E-2</c:v>
                </c:pt>
                <c:pt idx="472">
                  <c:v>1.8941800000000002E-2</c:v>
                </c:pt>
                <c:pt idx="473">
                  <c:v>1.89818E-2</c:v>
                </c:pt>
                <c:pt idx="474">
                  <c:v>1.9021799999999998E-2</c:v>
                </c:pt>
                <c:pt idx="475">
                  <c:v>1.90618E-2</c:v>
                </c:pt>
                <c:pt idx="476">
                  <c:v>1.9101799999999999E-2</c:v>
                </c:pt>
                <c:pt idx="477">
                  <c:v>1.91419E-2</c:v>
                </c:pt>
                <c:pt idx="478">
                  <c:v>1.9181900000000002E-2</c:v>
                </c:pt>
                <c:pt idx="479">
                  <c:v>1.92219E-2</c:v>
                </c:pt>
                <c:pt idx="480">
                  <c:v>1.9261899999999998E-2</c:v>
                </c:pt>
                <c:pt idx="481">
                  <c:v>1.9302E-2</c:v>
                </c:pt>
                <c:pt idx="482">
                  <c:v>1.9342000000000002E-2</c:v>
                </c:pt>
                <c:pt idx="483">
                  <c:v>1.9382E-2</c:v>
                </c:pt>
                <c:pt idx="484">
                  <c:v>1.9421999999999998E-2</c:v>
                </c:pt>
                <c:pt idx="485">
                  <c:v>1.9462E-2</c:v>
                </c:pt>
                <c:pt idx="486">
                  <c:v>1.9502100000000001E-2</c:v>
                </c:pt>
                <c:pt idx="487">
                  <c:v>1.95421E-2</c:v>
                </c:pt>
                <c:pt idx="488">
                  <c:v>1.9582100000000002E-2</c:v>
                </c:pt>
                <c:pt idx="489">
                  <c:v>1.96221E-2</c:v>
                </c:pt>
                <c:pt idx="490">
                  <c:v>1.9662200000000001E-2</c:v>
                </c:pt>
                <c:pt idx="491">
                  <c:v>1.97022E-2</c:v>
                </c:pt>
                <c:pt idx="492">
                  <c:v>1.9742200000000001E-2</c:v>
                </c:pt>
                <c:pt idx="493">
                  <c:v>1.97822E-2</c:v>
                </c:pt>
                <c:pt idx="494">
                  <c:v>1.9822300000000001E-2</c:v>
                </c:pt>
                <c:pt idx="495">
                  <c:v>1.9862299999999999E-2</c:v>
                </c:pt>
                <c:pt idx="496">
                  <c:v>1.9902300000000001E-2</c:v>
                </c:pt>
                <c:pt idx="497">
                  <c:v>1.99423E-2</c:v>
                </c:pt>
                <c:pt idx="498">
                  <c:v>1.9982300000000001E-2</c:v>
                </c:pt>
                <c:pt idx="499">
                  <c:v>2.0022399999999999E-2</c:v>
                </c:pt>
                <c:pt idx="500">
                  <c:v>2.0062400000000001E-2</c:v>
                </c:pt>
                <c:pt idx="501">
                  <c:v>2.0102399999999999E-2</c:v>
                </c:pt>
                <c:pt idx="502">
                  <c:v>2.0142400000000001E-2</c:v>
                </c:pt>
                <c:pt idx="503">
                  <c:v>2.0182499999999999E-2</c:v>
                </c:pt>
                <c:pt idx="504">
                  <c:v>2.0222500000000001E-2</c:v>
                </c:pt>
                <c:pt idx="505">
                  <c:v>2.0262499999999999E-2</c:v>
                </c:pt>
                <c:pt idx="506">
                  <c:v>2.0302500000000001E-2</c:v>
                </c:pt>
                <c:pt idx="507">
                  <c:v>2.0342599999999999E-2</c:v>
                </c:pt>
                <c:pt idx="508">
                  <c:v>2.0382600000000001E-2</c:v>
                </c:pt>
                <c:pt idx="509">
                  <c:v>2.0422599999999999E-2</c:v>
                </c:pt>
                <c:pt idx="510">
                  <c:v>2.0462600000000001E-2</c:v>
                </c:pt>
                <c:pt idx="511">
                  <c:v>2.0502599999999999E-2</c:v>
                </c:pt>
                <c:pt idx="512">
                  <c:v>2.0542700000000001E-2</c:v>
                </c:pt>
                <c:pt idx="513">
                  <c:v>2.0582699999999999E-2</c:v>
                </c:pt>
                <c:pt idx="514">
                  <c:v>2.0622700000000001E-2</c:v>
                </c:pt>
                <c:pt idx="515">
                  <c:v>2.0662699999999999E-2</c:v>
                </c:pt>
                <c:pt idx="516">
                  <c:v>2.07028E-2</c:v>
                </c:pt>
                <c:pt idx="517">
                  <c:v>2.0742799999999999E-2</c:v>
                </c:pt>
                <c:pt idx="518">
                  <c:v>2.0782800000000001E-2</c:v>
                </c:pt>
                <c:pt idx="519">
                  <c:v>2.0822799999999999E-2</c:v>
                </c:pt>
                <c:pt idx="520">
                  <c:v>2.08629E-2</c:v>
                </c:pt>
                <c:pt idx="521">
                  <c:v>2.0902899999999999E-2</c:v>
                </c:pt>
                <c:pt idx="522">
                  <c:v>2.09429E-2</c:v>
                </c:pt>
                <c:pt idx="523">
                  <c:v>2.0982899999999999E-2</c:v>
                </c:pt>
                <c:pt idx="524">
                  <c:v>2.1022900000000001E-2</c:v>
                </c:pt>
                <c:pt idx="525">
                  <c:v>2.1062999999999998E-2</c:v>
                </c:pt>
                <c:pt idx="526">
                  <c:v>2.1103E-2</c:v>
                </c:pt>
                <c:pt idx="527">
                  <c:v>2.1142999999999999E-2</c:v>
                </c:pt>
                <c:pt idx="528">
                  <c:v>2.1183E-2</c:v>
                </c:pt>
                <c:pt idx="529">
                  <c:v>2.1223100000000002E-2</c:v>
                </c:pt>
                <c:pt idx="530">
                  <c:v>2.12631E-2</c:v>
                </c:pt>
                <c:pt idx="531">
                  <c:v>2.1303099999999998E-2</c:v>
                </c:pt>
                <c:pt idx="532">
                  <c:v>2.13431E-2</c:v>
                </c:pt>
                <c:pt idx="533">
                  <c:v>2.1383099999999999E-2</c:v>
                </c:pt>
                <c:pt idx="534">
                  <c:v>2.14232E-2</c:v>
                </c:pt>
                <c:pt idx="535">
                  <c:v>2.1463200000000002E-2</c:v>
                </c:pt>
                <c:pt idx="536">
                  <c:v>2.15032E-2</c:v>
                </c:pt>
                <c:pt idx="537">
                  <c:v>2.1543199999999998E-2</c:v>
                </c:pt>
                <c:pt idx="538">
                  <c:v>2.15833E-2</c:v>
                </c:pt>
                <c:pt idx="539">
                  <c:v>2.1623300000000002E-2</c:v>
                </c:pt>
                <c:pt idx="540">
                  <c:v>2.16633E-2</c:v>
                </c:pt>
                <c:pt idx="541">
                  <c:v>2.1703299999999998E-2</c:v>
                </c:pt>
                <c:pt idx="542">
                  <c:v>2.17434E-2</c:v>
                </c:pt>
                <c:pt idx="543">
                  <c:v>2.1783400000000001E-2</c:v>
                </c:pt>
                <c:pt idx="544">
                  <c:v>2.18234E-2</c:v>
                </c:pt>
                <c:pt idx="545">
                  <c:v>2.1863400000000002E-2</c:v>
                </c:pt>
                <c:pt idx="546">
                  <c:v>2.19034E-2</c:v>
                </c:pt>
                <c:pt idx="547">
                  <c:v>2.1943500000000001E-2</c:v>
                </c:pt>
                <c:pt idx="548">
                  <c:v>2.19835E-2</c:v>
                </c:pt>
                <c:pt idx="549">
                  <c:v>2.2023500000000001E-2</c:v>
                </c:pt>
                <c:pt idx="550">
                  <c:v>2.20635E-2</c:v>
                </c:pt>
                <c:pt idx="551">
                  <c:v>2.2103600000000001E-2</c:v>
                </c:pt>
                <c:pt idx="552">
                  <c:v>2.2143599999999999E-2</c:v>
                </c:pt>
                <c:pt idx="553">
                  <c:v>2.2183600000000001E-2</c:v>
                </c:pt>
                <c:pt idx="554">
                  <c:v>2.22236E-2</c:v>
                </c:pt>
                <c:pt idx="555">
                  <c:v>2.2263700000000001E-2</c:v>
                </c:pt>
                <c:pt idx="556">
                  <c:v>2.2303699999999999E-2</c:v>
                </c:pt>
                <c:pt idx="557">
                  <c:v>2.2343700000000001E-2</c:v>
                </c:pt>
                <c:pt idx="558">
                  <c:v>2.2383699999999999E-2</c:v>
                </c:pt>
                <c:pt idx="559">
                  <c:v>2.2423700000000001E-2</c:v>
                </c:pt>
                <c:pt idx="560">
                  <c:v>2.2463799999999999E-2</c:v>
                </c:pt>
                <c:pt idx="561">
                  <c:v>2.2503800000000001E-2</c:v>
                </c:pt>
                <c:pt idx="562">
                  <c:v>2.2543799999999999E-2</c:v>
                </c:pt>
                <c:pt idx="563">
                  <c:v>2.2583800000000001E-2</c:v>
                </c:pt>
                <c:pt idx="564">
                  <c:v>2.2623899999999999E-2</c:v>
                </c:pt>
                <c:pt idx="565">
                  <c:v>2.2663900000000001E-2</c:v>
                </c:pt>
                <c:pt idx="566">
                  <c:v>2.2703899999999999E-2</c:v>
                </c:pt>
                <c:pt idx="567">
                  <c:v>2.2743900000000001E-2</c:v>
                </c:pt>
                <c:pt idx="568">
                  <c:v>2.2783999999999999E-2</c:v>
                </c:pt>
                <c:pt idx="569">
                  <c:v>2.2824000000000001E-2</c:v>
                </c:pt>
                <c:pt idx="570">
                  <c:v>2.2863999999999999E-2</c:v>
                </c:pt>
                <c:pt idx="571">
                  <c:v>2.2904000000000001E-2</c:v>
                </c:pt>
                <c:pt idx="572">
                  <c:v>2.2944099999999999E-2</c:v>
                </c:pt>
                <c:pt idx="573">
                  <c:v>2.29841E-2</c:v>
                </c:pt>
                <c:pt idx="574">
                  <c:v>2.3024099999999999E-2</c:v>
                </c:pt>
                <c:pt idx="575">
                  <c:v>2.3064100000000001E-2</c:v>
                </c:pt>
                <c:pt idx="576">
                  <c:v>2.3104099999999999E-2</c:v>
                </c:pt>
                <c:pt idx="577">
                  <c:v>2.31442E-2</c:v>
                </c:pt>
                <c:pt idx="578">
                  <c:v>2.3184199999999999E-2</c:v>
                </c:pt>
                <c:pt idx="579">
                  <c:v>2.32242E-2</c:v>
                </c:pt>
                <c:pt idx="580">
                  <c:v>2.3264199999999999E-2</c:v>
                </c:pt>
                <c:pt idx="581">
                  <c:v>2.33043E-2</c:v>
                </c:pt>
                <c:pt idx="582">
                  <c:v>2.3344299999999998E-2</c:v>
                </c:pt>
                <c:pt idx="583">
                  <c:v>2.33843E-2</c:v>
                </c:pt>
                <c:pt idx="584">
                  <c:v>2.3424299999999999E-2</c:v>
                </c:pt>
                <c:pt idx="585">
                  <c:v>2.34644E-2</c:v>
                </c:pt>
                <c:pt idx="586">
                  <c:v>2.3504400000000002E-2</c:v>
                </c:pt>
                <c:pt idx="587">
                  <c:v>2.35444E-2</c:v>
                </c:pt>
                <c:pt idx="588">
                  <c:v>2.3584399999999998E-2</c:v>
                </c:pt>
                <c:pt idx="589">
                  <c:v>2.36245E-2</c:v>
                </c:pt>
                <c:pt idx="590">
                  <c:v>2.3664500000000002E-2</c:v>
                </c:pt>
                <c:pt idx="591">
                  <c:v>2.37045E-2</c:v>
                </c:pt>
                <c:pt idx="592">
                  <c:v>2.3744500000000002E-2</c:v>
                </c:pt>
                <c:pt idx="593">
                  <c:v>2.3784599999999999E-2</c:v>
                </c:pt>
                <c:pt idx="594">
                  <c:v>2.3824600000000001E-2</c:v>
                </c:pt>
                <c:pt idx="595">
                  <c:v>2.38646E-2</c:v>
                </c:pt>
                <c:pt idx="596">
                  <c:v>2.3904600000000002E-2</c:v>
                </c:pt>
                <c:pt idx="597">
                  <c:v>2.39446E-2</c:v>
                </c:pt>
                <c:pt idx="598">
                  <c:v>2.3984700000000001E-2</c:v>
                </c:pt>
                <c:pt idx="599">
                  <c:v>2.40247E-2</c:v>
                </c:pt>
                <c:pt idx="600">
                  <c:v>2.4064700000000001E-2</c:v>
                </c:pt>
                <c:pt idx="601">
                  <c:v>2.41047E-2</c:v>
                </c:pt>
                <c:pt idx="602">
                  <c:v>2.4144800000000001E-2</c:v>
                </c:pt>
                <c:pt idx="603">
                  <c:v>2.4184799999999999E-2</c:v>
                </c:pt>
                <c:pt idx="604">
                  <c:v>2.4224800000000001E-2</c:v>
                </c:pt>
                <c:pt idx="605">
                  <c:v>2.42648E-2</c:v>
                </c:pt>
                <c:pt idx="606">
                  <c:v>2.4304900000000001E-2</c:v>
                </c:pt>
                <c:pt idx="607">
                  <c:v>2.4344899999999999E-2</c:v>
                </c:pt>
                <c:pt idx="608">
                  <c:v>2.4384900000000001E-2</c:v>
                </c:pt>
                <c:pt idx="609">
                  <c:v>2.4424899999999999E-2</c:v>
                </c:pt>
                <c:pt idx="610">
                  <c:v>2.4465000000000001E-2</c:v>
                </c:pt>
                <c:pt idx="611">
                  <c:v>2.4504999999999999E-2</c:v>
                </c:pt>
                <c:pt idx="612">
                  <c:v>2.4545000000000001E-2</c:v>
                </c:pt>
                <c:pt idx="613">
                  <c:v>2.4584999999999999E-2</c:v>
                </c:pt>
                <c:pt idx="614">
                  <c:v>2.46251E-2</c:v>
                </c:pt>
                <c:pt idx="615">
                  <c:v>2.4665099999999999E-2</c:v>
                </c:pt>
                <c:pt idx="616">
                  <c:v>2.4705100000000001E-2</c:v>
                </c:pt>
                <c:pt idx="617">
                  <c:v>2.4745099999999999E-2</c:v>
                </c:pt>
                <c:pt idx="618">
                  <c:v>2.4785100000000001E-2</c:v>
                </c:pt>
                <c:pt idx="619">
                  <c:v>2.4825199999999999E-2</c:v>
                </c:pt>
                <c:pt idx="620">
                  <c:v>2.48652E-2</c:v>
                </c:pt>
                <c:pt idx="621">
                  <c:v>2.4905199999999999E-2</c:v>
                </c:pt>
                <c:pt idx="622">
                  <c:v>2.4945200000000001E-2</c:v>
                </c:pt>
                <c:pt idx="623">
                  <c:v>2.4985299999999998E-2</c:v>
                </c:pt>
                <c:pt idx="624">
                  <c:v>2.50253E-2</c:v>
                </c:pt>
                <c:pt idx="625">
                  <c:v>2.5065299999999999E-2</c:v>
                </c:pt>
                <c:pt idx="626">
                  <c:v>2.5105300000000001E-2</c:v>
                </c:pt>
                <c:pt idx="627">
                  <c:v>2.5145399999999998E-2</c:v>
                </c:pt>
                <c:pt idx="628">
                  <c:v>2.51854E-2</c:v>
                </c:pt>
                <c:pt idx="629">
                  <c:v>2.5225399999999999E-2</c:v>
                </c:pt>
                <c:pt idx="630">
                  <c:v>2.52654E-2</c:v>
                </c:pt>
                <c:pt idx="631">
                  <c:v>2.5305500000000002E-2</c:v>
                </c:pt>
                <c:pt idx="632">
                  <c:v>2.53455E-2</c:v>
                </c:pt>
                <c:pt idx="633">
                  <c:v>2.5385499999999998E-2</c:v>
                </c:pt>
                <c:pt idx="634">
                  <c:v>2.54255E-2</c:v>
                </c:pt>
                <c:pt idx="635">
                  <c:v>2.5465600000000001E-2</c:v>
                </c:pt>
                <c:pt idx="636">
                  <c:v>2.55056E-2</c:v>
                </c:pt>
                <c:pt idx="637">
                  <c:v>2.5545600000000002E-2</c:v>
                </c:pt>
                <c:pt idx="638">
                  <c:v>2.55856E-2</c:v>
                </c:pt>
                <c:pt idx="639">
                  <c:v>2.5625700000000001E-2</c:v>
                </c:pt>
                <c:pt idx="640">
                  <c:v>2.56657E-2</c:v>
                </c:pt>
                <c:pt idx="641">
                  <c:v>2.5705700000000001E-2</c:v>
                </c:pt>
                <c:pt idx="642">
                  <c:v>2.57457E-2</c:v>
                </c:pt>
                <c:pt idx="643">
                  <c:v>2.5785800000000001E-2</c:v>
                </c:pt>
                <c:pt idx="644">
                  <c:v>2.5825799999999999E-2</c:v>
                </c:pt>
                <c:pt idx="645">
                  <c:v>2.5865800000000001E-2</c:v>
                </c:pt>
                <c:pt idx="646">
                  <c:v>2.59058E-2</c:v>
                </c:pt>
                <c:pt idx="647">
                  <c:v>2.5945800000000002E-2</c:v>
                </c:pt>
                <c:pt idx="648">
                  <c:v>2.5985899999999999E-2</c:v>
                </c:pt>
                <c:pt idx="649">
                  <c:v>2.6025900000000001E-2</c:v>
                </c:pt>
                <c:pt idx="650">
                  <c:v>2.6065899999999999E-2</c:v>
                </c:pt>
                <c:pt idx="651">
                  <c:v>2.6105900000000001E-2</c:v>
                </c:pt>
                <c:pt idx="652">
                  <c:v>2.6145999999999999E-2</c:v>
                </c:pt>
                <c:pt idx="653">
                  <c:v>2.6186000000000001E-2</c:v>
                </c:pt>
                <c:pt idx="654">
                  <c:v>2.6225999999999999E-2</c:v>
                </c:pt>
                <c:pt idx="655">
                  <c:v>2.6266000000000001E-2</c:v>
                </c:pt>
                <c:pt idx="656">
                  <c:v>2.6306099999999999E-2</c:v>
                </c:pt>
                <c:pt idx="657">
                  <c:v>2.6346100000000001E-2</c:v>
                </c:pt>
                <c:pt idx="658">
                  <c:v>2.6386099999999999E-2</c:v>
                </c:pt>
                <c:pt idx="659">
                  <c:v>2.6426100000000001E-2</c:v>
                </c:pt>
                <c:pt idx="660">
                  <c:v>2.6466199999999999E-2</c:v>
                </c:pt>
                <c:pt idx="661">
                  <c:v>2.6506200000000001E-2</c:v>
                </c:pt>
                <c:pt idx="662">
                  <c:v>2.6546199999999999E-2</c:v>
                </c:pt>
                <c:pt idx="663">
                  <c:v>2.6586200000000001E-2</c:v>
                </c:pt>
                <c:pt idx="664">
                  <c:v>2.6626299999999999E-2</c:v>
                </c:pt>
                <c:pt idx="665">
                  <c:v>2.66663E-2</c:v>
                </c:pt>
                <c:pt idx="666">
                  <c:v>2.6706299999999999E-2</c:v>
                </c:pt>
                <c:pt idx="667">
                  <c:v>2.6746300000000001E-2</c:v>
                </c:pt>
                <c:pt idx="668">
                  <c:v>2.6786399999999998E-2</c:v>
                </c:pt>
                <c:pt idx="669">
                  <c:v>2.68264E-2</c:v>
                </c:pt>
                <c:pt idx="670">
                  <c:v>2.6866399999999999E-2</c:v>
                </c:pt>
                <c:pt idx="671">
                  <c:v>2.69064E-2</c:v>
                </c:pt>
                <c:pt idx="672">
                  <c:v>2.6946500000000002E-2</c:v>
                </c:pt>
                <c:pt idx="673">
                  <c:v>2.69865E-2</c:v>
                </c:pt>
                <c:pt idx="674">
                  <c:v>2.7026499999999998E-2</c:v>
                </c:pt>
                <c:pt idx="675">
                  <c:v>2.70665E-2</c:v>
                </c:pt>
                <c:pt idx="676">
                  <c:v>2.7106499999999999E-2</c:v>
                </c:pt>
                <c:pt idx="677">
                  <c:v>2.71466E-2</c:v>
                </c:pt>
                <c:pt idx="678">
                  <c:v>2.7186599999999998E-2</c:v>
                </c:pt>
                <c:pt idx="679">
                  <c:v>2.72266E-2</c:v>
                </c:pt>
                <c:pt idx="680">
                  <c:v>2.7266599999999998E-2</c:v>
                </c:pt>
                <c:pt idx="681">
                  <c:v>2.73067E-2</c:v>
                </c:pt>
                <c:pt idx="682">
                  <c:v>2.7346700000000002E-2</c:v>
                </c:pt>
                <c:pt idx="683">
                  <c:v>2.73867E-2</c:v>
                </c:pt>
                <c:pt idx="684">
                  <c:v>2.7426699999999998E-2</c:v>
                </c:pt>
                <c:pt idx="685">
                  <c:v>2.74668E-2</c:v>
                </c:pt>
                <c:pt idx="686">
                  <c:v>2.7506800000000001E-2</c:v>
                </c:pt>
                <c:pt idx="687">
                  <c:v>2.75468E-2</c:v>
                </c:pt>
                <c:pt idx="688">
                  <c:v>2.7586800000000002E-2</c:v>
                </c:pt>
                <c:pt idx="689">
                  <c:v>2.7626899999999999E-2</c:v>
                </c:pt>
                <c:pt idx="690">
                  <c:v>2.7666900000000001E-2</c:v>
                </c:pt>
                <c:pt idx="691">
                  <c:v>2.77069E-2</c:v>
                </c:pt>
                <c:pt idx="692">
                  <c:v>2.7746900000000001E-2</c:v>
                </c:pt>
                <c:pt idx="693">
                  <c:v>2.7786999999999999E-2</c:v>
                </c:pt>
                <c:pt idx="694">
                  <c:v>2.7827000000000001E-2</c:v>
                </c:pt>
                <c:pt idx="695">
                  <c:v>2.7866999999999999E-2</c:v>
                </c:pt>
                <c:pt idx="696">
                  <c:v>2.7907000000000001E-2</c:v>
                </c:pt>
                <c:pt idx="697">
                  <c:v>2.7947099999999999E-2</c:v>
                </c:pt>
                <c:pt idx="698">
                  <c:v>2.7987100000000001E-2</c:v>
                </c:pt>
                <c:pt idx="699">
                  <c:v>2.8027099999999999E-2</c:v>
                </c:pt>
                <c:pt idx="700">
                  <c:v>2.8067100000000001E-2</c:v>
                </c:pt>
                <c:pt idx="701">
                  <c:v>2.8107199999999999E-2</c:v>
                </c:pt>
                <c:pt idx="702">
                  <c:v>2.8147200000000001E-2</c:v>
                </c:pt>
                <c:pt idx="703">
                  <c:v>2.8187199999999999E-2</c:v>
                </c:pt>
                <c:pt idx="704">
                  <c:v>2.8227200000000001E-2</c:v>
                </c:pt>
                <c:pt idx="705">
                  <c:v>2.8267199999999999E-2</c:v>
                </c:pt>
                <c:pt idx="706">
                  <c:v>2.8307300000000001E-2</c:v>
                </c:pt>
                <c:pt idx="707">
                  <c:v>2.8347299999999999E-2</c:v>
                </c:pt>
                <c:pt idx="708">
                  <c:v>2.8387300000000001E-2</c:v>
                </c:pt>
                <c:pt idx="709">
                  <c:v>2.8427299999999999E-2</c:v>
                </c:pt>
                <c:pt idx="710">
                  <c:v>2.84674E-2</c:v>
                </c:pt>
                <c:pt idx="711">
                  <c:v>2.8507399999999999E-2</c:v>
                </c:pt>
                <c:pt idx="712">
                  <c:v>2.8547400000000001E-2</c:v>
                </c:pt>
                <c:pt idx="713">
                  <c:v>2.8587399999999999E-2</c:v>
                </c:pt>
                <c:pt idx="714">
                  <c:v>2.86275E-2</c:v>
                </c:pt>
                <c:pt idx="715">
                  <c:v>2.8667499999999999E-2</c:v>
                </c:pt>
                <c:pt idx="716">
                  <c:v>2.87075E-2</c:v>
                </c:pt>
                <c:pt idx="717">
                  <c:v>2.8747499999999999E-2</c:v>
                </c:pt>
                <c:pt idx="718">
                  <c:v>2.87876E-2</c:v>
                </c:pt>
                <c:pt idx="719">
                  <c:v>2.8827599999999998E-2</c:v>
                </c:pt>
                <c:pt idx="720">
                  <c:v>2.88676E-2</c:v>
                </c:pt>
                <c:pt idx="721">
                  <c:v>2.8907599999999999E-2</c:v>
                </c:pt>
                <c:pt idx="722">
                  <c:v>2.89477E-2</c:v>
                </c:pt>
                <c:pt idx="723">
                  <c:v>2.8987700000000002E-2</c:v>
                </c:pt>
                <c:pt idx="724">
                  <c:v>2.90277E-2</c:v>
                </c:pt>
                <c:pt idx="725">
                  <c:v>2.9067699999999998E-2</c:v>
                </c:pt>
                <c:pt idx="726">
                  <c:v>2.91078E-2</c:v>
                </c:pt>
                <c:pt idx="727">
                  <c:v>2.9147800000000001E-2</c:v>
                </c:pt>
                <c:pt idx="728">
                  <c:v>2.91878E-2</c:v>
                </c:pt>
                <c:pt idx="729">
                  <c:v>2.9227800000000002E-2</c:v>
                </c:pt>
                <c:pt idx="730">
                  <c:v>2.92678E-2</c:v>
                </c:pt>
                <c:pt idx="731">
                  <c:v>2.9307900000000001E-2</c:v>
                </c:pt>
                <c:pt idx="732">
                  <c:v>2.93479E-2</c:v>
                </c:pt>
                <c:pt idx="733">
                  <c:v>2.9387900000000002E-2</c:v>
                </c:pt>
                <c:pt idx="734">
                  <c:v>2.94279E-2</c:v>
                </c:pt>
                <c:pt idx="735">
                  <c:v>2.9468000000000001E-2</c:v>
                </c:pt>
                <c:pt idx="736">
                  <c:v>2.9508E-2</c:v>
                </c:pt>
                <c:pt idx="737">
                  <c:v>2.9548000000000001E-2</c:v>
                </c:pt>
                <c:pt idx="738">
                  <c:v>2.9588E-2</c:v>
                </c:pt>
                <c:pt idx="739">
                  <c:v>2.9628000000000002E-2</c:v>
                </c:pt>
                <c:pt idx="740">
                  <c:v>2.9668E-2</c:v>
                </c:pt>
                <c:pt idx="741">
                  <c:v>2.9708100000000001E-2</c:v>
                </c:pt>
                <c:pt idx="742">
                  <c:v>2.97481E-2</c:v>
                </c:pt>
                <c:pt idx="743">
                  <c:v>2.9788100000000001E-2</c:v>
                </c:pt>
                <c:pt idx="744">
                  <c:v>2.98281E-2</c:v>
                </c:pt>
                <c:pt idx="745">
                  <c:v>2.9868100000000002E-2</c:v>
                </c:pt>
                <c:pt idx="746">
                  <c:v>2.99081E-2</c:v>
                </c:pt>
                <c:pt idx="747">
                  <c:v>2.9948200000000001E-2</c:v>
                </c:pt>
                <c:pt idx="748">
                  <c:v>2.99882E-2</c:v>
                </c:pt>
                <c:pt idx="749">
                  <c:v>3.0028200000000001E-2</c:v>
                </c:pt>
                <c:pt idx="750">
                  <c:v>3.00682E-2</c:v>
                </c:pt>
                <c:pt idx="751">
                  <c:v>3.0108200000000002E-2</c:v>
                </c:pt>
                <c:pt idx="752">
                  <c:v>3.01482E-2</c:v>
                </c:pt>
                <c:pt idx="753">
                  <c:v>3.0188300000000001E-2</c:v>
                </c:pt>
                <c:pt idx="754">
                  <c:v>3.02283E-2</c:v>
                </c:pt>
                <c:pt idx="755">
                  <c:v>3.0268300000000001E-2</c:v>
                </c:pt>
                <c:pt idx="756">
                  <c:v>3.03083E-2</c:v>
                </c:pt>
                <c:pt idx="757">
                  <c:v>3.0348300000000002E-2</c:v>
                </c:pt>
                <c:pt idx="758">
                  <c:v>3.03883E-2</c:v>
                </c:pt>
                <c:pt idx="759">
                  <c:v>3.0428299999999998E-2</c:v>
                </c:pt>
                <c:pt idx="760">
                  <c:v>3.04683E-2</c:v>
                </c:pt>
                <c:pt idx="761">
                  <c:v>3.0508299999999999E-2</c:v>
                </c:pt>
                <c:pt idx="762">
                  <c:v>3.05483E-2</c:v>
                </c:pt>
                <c:pt idx="763">
                  <c:v>3.0588299999999999E-2</c:v>
                </c:pt>
                <c:pt idx="764">
                  <c:v>3.06284E-2</c:v>
                </c:pt>
                <c:pt idx="765">
                  <c:v>3.0668399999999998E-2</c:v>
                </c:pt>
                <c:pt idx="766">
                  <c:v>3.07084E-2</c:v>
                </c:pt>
                <c:pt idx="767">
                  <c:v>3.0748399999999999E-2</c:v>
                </c:pt>
                <c:pt idx="768">
                  <c:v>3.07884E-2</c:v>
                </c:pt>
                <c:pt idx="769">
                  <c:v>3.0828399999999999E-2</c:v>
                </c:pt>
                <c:pt idx="770">
                  <c:v>3.0868400000000001E-2</c:v>
                </c:pt>
                <c:pt idx="771">
                  <c:v>3.0908399999999999E-2</c:v>
                </c:pt>
                <c:pt idx="772">
                  <c:v>3.0948400000000001E-2</c:v>
                </c:pt>
                <c:pt idx="773">
                  <c:v>3.0988399999999999E-2</c:v>
                </c:pt>
                <c:pt idx="774">
                  <c:v>3.1028400000000001E-2</c:v>
                </c:pt>
                <c:pt idx="775">
                  <c:v>3.1068399999999999E-2</c:v>
                </c:pt>
                <c:pt idx="776">
                  <c:v>3.1108400000000001E-2</c:v>
                </c:pt>
                <c:pt idx="777">
                  <c:v>3.1148499999999999E-2</c:v>
                </c:pt>
                <c:pt idx="778">
                  <c:v>3.1188500000000001E-2</c:v>
                </c:pt>
                <c:pt idx="779">
                  <c:v>3.1228499999999999E-2</c:v>
                </c:pt>
                <c:pt idx="780">
                  <c:v>3.1268499999999998E-2</c:v>
                </c:pt>
                <c:pt idx="781">
                  <c:v>3.1308500000000003E-2</c:v>
                </c:pt>
                <c:pt idx="782">
                  <c:v>3.1348500000000001E-2</c:v>
                </c:pt>
                <c:pt idx="783">
                  <c:v>3.13885E-2</c:v>
                </c:pt>
                <c:pt idx="784">
                  <c:v>3.1428499999999998E-2</c:v>
                </c:pt>
                <c:pt idx="785">
                  <c:v>3.1468500000000003E-2</c:v>
                </c:pt>
                <c:pt idx="786">
                  <c:v>3.1508500000000002E-2</c:v>
                </c:pt>
                <c:pt idx="787">
                  <c:v>3.15485E-2</c:v>
                </c:pt>
                <c:pt idx="788">
                  <c:v>3.1588499999999999E-2</c:v>
                </c:pt>
                <c:pt idx="789">
                  <c:v>3.1628499999999997E-2</c:v>
                </c:pt>
                <c:pt idx="790">
                  <c:v>3.1668599999999998E-2</c:v>
                </c:pt>
                <c:pt idx="791">
                  <c:v>3.1708600000000003E-2</c:v>
                </c:pt>
                <c:pt idx="792">
                  <c:v>3.1748600000000002E-2</c:v>
                </c:pt>
                <c:pt idx="793">
                  <c:v>3.17886E-2</c:v>
                </c:pt>
                <c:pt idx="794">
                  <c:v>3.1828599999999999E-2</c:v>
                </c:pt>
                <c:pt idx="795">
                  <c:v>3.1868599999999997E-2</c:v>
                </c:pt>
                <c:pt idx="796">
                  <c:v>3.1908600000000002E-2</c:v>
                </c:pt>
                <c:pt idx="797">
                  <c:v>3.1948600000000001E-2</c:v>
                </c:pt>
                <c:pt idx="798">
                  <c:v>3.1988599999999999E-2</c:v>
                </c:pt>
                <c:pt idx="799">
                  <c:v>3.2028599999999997E-2</c:v>
                </c:pt>
                <c:pt idx="800">
                  <c:v>3.2068600000000003E-2</c:v>
                </c:pt>
                <c:pt idx="801">
                  <c:v>3.2108600000000001E-2</c:v>
                </c:pt>
                <c:pt idx="802">
                  <c:v>3.2148700000000002E-2</c:v>
                </c:pt>
                <c:pt idx="803">
                  <c:v>3.2188700000000001E-2</c:v>
                </c:pt>
                <c:pt idx="804">
                  <c:v>3.2228699999999999E-2</c:v>
                </c:pt>
                <c:pt idx="805">
                  <c:v>3.2268699999999997E-2</c:v>
                </c:pt>
                <c:pt idx="806">
                  <c:v>3.2308700000000003E-2</c:v>
                </c:pt>
                <c:pt idx="807">
                  <c:v>3.2348700000000001E-2</c:v>
                </c:pt>
                <c:pt idx="808">
                  <c:v>3.2388699999999999E-2</c:v>
                </c:pt>
                <c:pt idx="809">
                  <c:v>3.2428699999999998E-2</c:v>
                </c:pt>
                <c:pt idx="810">
                  <c:v>3.2468700000000003E-2</c:v>
                </c:pt>
                <c:pt idx="811">
                  <c:v>3.2508700000000001E-2</c:v>
                </c:pt>
                <c:pt idx="812">
                  <c:v>3.25487E-2</c:v>
                </c:pt>
                <c:pt idx="813">
                  <c:v>3.2588699999999998E-2</c:v>
                </c:pt>
                <c:pt idx="814">
                  <c:v>3.2628699999999997E-2</c:v>
                </c:pt>
                <c:pt idx="815">
                  <c:v>3.2668799999999998E-2</c:v>
                </c:pt>
                <c:pt idx="816">
                  <c:v>3.2708800000000003E-2</c:v>
                </c:pt>
                <c:pt idx="817">
                  <c:v>3.2748800000000002E-2</c:v>
                </c:pt>
                <c:pt idx="818">
                  <c:v>3.27888E-2</c:v>
                </c:pt>
                <c:pt idx="819">
                  <c:v>3.2828799999999998E-2</c:v>
                </c:pt>
                <c:pt idx="820">
                  <c:v>3.2868799999999997E-2</c:v>
                </c:pt>
                <c:pt idx="821">
                  <c:v>3.2908800000000002E-2</c:v>
                </c:pt>
                <c:pt idx="822">
                  <c:v>3.29488E-2</c:v>
                </c:pt>
                <c:pt idx="823">
                  <c:v>3.2988799999999999E-2</c:v>
                </c:pt>
                <c:pt idx="824">
                  <c:v>3.3028799999999997E-2</c:v>
                </c:pt>
                <c:pt idx="825">
                  <c:v>3.3068800000000002E-2</c:v>
                </c:pt>
                <c:pt idx="826">
                  <c:v>3.3108800000000001E-2</c:v>
                </c:pt>
                <c:pt idx="827">
                  <c:v>3.3148799999999999E-2</c:v>
                </c:pt>
                <c:pt idx="828">
                  <c:v>3.31889E-2</c:v>
                </c:pt>
                <c:pt idx="829">
                  <c:v>3.3228899999999999E-2</c:v>
                </c:pt>
                <c:pt idx="830">
                  <c:v>3.3268899999999997E-2</c:v>
                </c:pt>
                <c:pt idx="831">
                  <c:v>3.3308900000000002E-2</c:v>
                </c:pt>
                <c:pt idx="832">
                  <c:v>3.3348900000000001E-2</c:v>
                </c:pt>
                <c:pt idx="833">
                  <c:v>3.3388899999999999E-2</c:v>
                </c:pt>
                <c:pt idx="834">
                  <c:v>3.3428899999999998E-2</c:v>
                </c:pt>
                <c:pt idx="835">
                  <c:v>3.3468900000000003E-2</c:v>
                </c:pt>
                <c:pt idx="836">
                  <c:v>3.3508900000000001E-2</c:v>
                </c:pt>
                <c:pt idx="837">
                  <c:v>3.35489E-2</c:v>
                </c:pt>
                <c:pt idx="838">
                  <c:v>3.3588899999999998E-2</c:v>
                </c:pt>
                <c:pt idx="839">
                  <c:v>3.3628900000000003E-2</c:v>
                </c:pt>
                <c:pt idx="840">
                  <c:v>3.3668900000000002E-2</c:v>
                </c:pt>
                <c:pt idx="841">
                  <c:v>3.3709000000000003E-2</c:v>
                </c:pt>
                <c:pt idx="842">
                  <c:v>3.3749000000000001E-2</c:v>
                </c:pt>
                <c:pt idx="843">
                  <c:v>3.3789E-2</c:v>
                </c:pt>
                <c:pt idx="844">
                  <c:v>3.3828999999999998E-2</c:v>
                </c:pt>
                <c:pt idx="845">
                  <c:v>3.3869000000000003E-2</c:v>
                </c:pt>
                <c:pt idx="846">
                  <c:v>3.3909000000000002E-2</c:v>
                </c:pt>
                <c:pt idx="847">
                  <c:v>3.3949E-2</c:v>
                </c:pt>
                <c:pt idx="848">
                  <c:v>3.3988999999999998E-2</c:v>
                </c:pt>
                <c:pt idx="849">
                  <c:v>3.4028999999999997E-2</c:v>
                </c:pt>
                <c:pt idx="850">
                  <c:v>3.4069000000000002E-2</c:v>
                </c:pt>
                <c:pt idx="851">
                  <c:v>3.4109E-2</c:v>
                </c:pt>
                <c:pt idx="852">
                  <c:v>3.4148999999999999E-2</c:v>
                </c:pt>
                <c:pt idx="853">
                  <c:v>3.4188999999999997E-2</c:v>
                </c:pt>
                <c:pt idx="854">
                  <c:v>3.4229000000000002E-2</c:v>
                </c:pt>
                <c:pt idx="855">
                  <c:v>3.4269000000000001E-2</c:v>
                </c:pt>
                <c:pt idx="856">
                  <c:v>3.4308999999999999E-2</c:v>
                </c:pt>
                <c:pt idx="857">
                  <c:v>3.4348999999999998E-2</c:v>
                </c:pt>
                <c:pt idx="858">
                  <c:v>3.4389000000000003E-2</c:v>
                </c:pt>
                <c:pt idx="859">
                  <c:v>3.4429000000000001E-2</c:v>
                </c:pt>
                <c:pt idx="860">
                  <c:v>3.4469E-2</c:v>
                </c:pt>
                <c:pt idx="861">
                  <c:v>3.4509100000000001E-2</c:v>
                </c:pt>
                <c:pt idx="862">
                  <c:v>3.4549099999999999E-2</c:v>
                </c:pt>
                <c:pt idx="863">
                  <c:v>3.4589099999999998E-2</c:v>
                </c:pt>
                <c:pt idx="864">
                  <c:v>3.4629100000000003E-2</c:v>
                </c:pt>
                <c:pt idx="865">
                  <c:v>3.4669100000000001E-2</c:v>
                </c:pt>
                <c:pt idx="866">
                  <c:v>3.47091E-2</c:v>
                </c:pt>
                <c:pt idx="867">
                  <c:v>3.4749099999999998E-2</c:v>
                </c:pt>
                <c:pt idx="868">
                  <c:v>3.4789100000000003E-2</c:v>
                </c:pt>
                <c:pt idx="869">
                  <c:v>3.4829100000000002E-2</c:v>
                </c:pt>
                <c:pt idx="870">
                  <c:v>3.48691E-2</c:v>
                </c:pt>
                <c:pt idx="871">
                  <c:v>3.4909099999999998E-2</c:v>
                </c:pt>
                <c:pt idx="872">
                  <c:v>3.4949099999999997E-2</c:v>
                </c:pt>
                <c:pt idx="873">
                  <c:v>3.4989100000000002E-2</c:v>
                </c:pt>
                <c:pt idx="874">
                  <c:v>3.5029100000000001E-2</c:v>
                </c:pt>
                <c:pt idx="875">
                  <c:v>3.5069099999999999E-2</c:v>
                </c:pt>
                <c:pt idx="876">
                  <c:v>3.5109099999999997E-2</c:v>
                </c:pt>
                <c:pt idx="877">
                  <c:v>3.5149100000000003E-2</c:v>
                </c:pt>
                <c:pt idx="878">
                  <c:v>3.5189100000000001E-2</c:v>
                </c:pt>
                <c:pt idx="879">
                  <c:v>3.5229099999999999E-2</c:v>
                </c:pt>
                <c:pt idx="880">
                  <c:v>3.5269099999999998E-2</c:v>
                </c:pt>
                <c:pt idx="881">
                  <c:v>3.5309100000000003E-2</c:v>
                </c:pt>
                <c:pt idx="882">
                  <c:v>3.5349100000000001E-2</c:v>
                </c:pt>
                <c:pt idx="883">
                  <c:v>3.53891E-2</c:v>
                </c:pt>
                <c:pt idx="884">
                  <c:v>3.5429099999999998E-2</c:v>
                </c:pt>
                <c:pt idx="885">
                  <c:v>3.5469100000000003E-2</c:v>
                </c:pt>
                <c:pt idx="886">
                  <c:v>3.5509199999999998E-2</c:v>
                </c:pt>
                <c:pt idx="887">
                  <c:v>3.5549200000000003E-2</c:v>
                </c:pt>
                <c:pt idx="888">
                  <c:v>3.5589200000000001E-2</c:v>
                </c:pt>
                <c:pt idx="889">
                  <c:v>3.56292E-2</c:v>
                </c:pt>
                <c:pt idx="890">
                  <c:v>3.5669199999999998E-2</c:v>
                </c:pt>
                <c:pt idx="891">
                  <c:v>3.5709200000000003E-2</c:v>
                </c:pt>
                <c:pt idx="892">
                  <c:v>3.5749200000000002E-2</c:v>
                </c:pt>
                <c:pt idx="893">
                  <c:v>3.57892E-2</c:v>
                </c:pt>
                <c:pt idx="894">
                  <c:v>3.5829199999999999E-2</c:v>
                </c:pt>
                <c:pt idx="895">
                  <c:v>3.5869199999999997E-2</c:v>
                </c:pt>
                <c:pt idx="896">
                  <c:v>3.5909200000000002E-2</c:v>
                </c:pt>
                <c:pt idx="897">
                  <c:v>3.5949200000000001E-2</c:v>
                </c:pt>
                <c:pt idx="898">
                  <c:v>3.5989199999999999E-2</c:v>
                </c:pt>
                <c:pt idx="899">
                  <c:v>3.6029199999999997E-2</c:v>
                </c:pt>
                <c:pt idx="900">
                  <c:v>3.6069200000000003E-2</c:v>
                </c:pt>
                <c:pt idx="901">
                  <c:v>3.6109200000000001E-2</c:v>
                </c:pt>
                <c:pt idx="902">
                  <c:v>3.6149199999999999E-2</c:v>
                </c:pt>
                <c:pt idx="903">
                  <c:v>3.6189199999999998E-2</c:v>
                </c:pt>
                <c:pt idx="904">
                  <c:v>3.6229200000000003E-2</c:v>
                </c:pt>
                <c:pt idx="905">
                  <c:v>3.6269200000000001E-2</c:v>
                </c:pt>
                <c:pt idx="906">
                  <c:v>3.63092E-2</c:v>
                </c:pt>
                <c:pt idx="907">
                  <c:v>3.6349199999999998E-2</c:v>
                </c:pt>
                <c:pt idx="908">
                  <c:v>3.6389199999999997E-2</c:v>
                </c:pt>
                <c:pt idx="909">
                  <c:v>3.6429200000000002E-2</c:v>
                </c:pt>
                <c:pt idx="910">
                  <c:v>3.64692E-2</c:v>
                </c:pt>
                <c:pt idx="911">
                  <c:v>3.6509199999999999E-2</c:v>
                </c:pt>
                <c:pt idx="912">
                  <c:v>3.6549199999999997E-2</c:v>
                </c:pt>
                <c:pt idx="913">
                  <c:v>3.6589200000000002E-2</c:v>
                </c:pt>
                <c:pt idx="914">
                  <c:v>3.6629200000000001E-2</c:v>
                </c:pt>
                <c:pt idx="915">
                  <c:v>3.6669199999999999E-2</c:v>
                </c:pt>
                <c:pt idx="916">
                  <c:v>3.6709199999999997E-2</c:v>
                </c:pt>
                <c:pt idx="917">
                  <c:v>3.6749200000000003E-2</c:v>
                </c:pt>
                <c:pt idx="918">
                  <c:v>3.6789299999999997E-2</c:v>
                </c:pt>
                <c:pt idx="919">
                  <c:v>3.6829300000000002E-2</c:v>
                </c:pt>
                <c:pt idx="920">
                  <c:v>3.6869300000000001E-2</c:v>
                </c:pt>
                <c:pt idx="921">
                  <c:v>3.6909299999999999E-2</c:v>
                </c:pt>
                <c:pt idx="922">
                  <c:v>3.6949299999999997E-2</c:v>
                </c:pt>
                <c:pt idx="923">
                  <c:v>3.6989300000000003E-2</c:v>
                </c:pt>
                <c:pt idx="924">
                  <c:v>3.7029300000000001E-2</c:v>
                </c:pt>
                <c:pt idx="925">
                  <c:v>3.7069299999999999E-2</c:v>
                </c:pt>
                <c:pt idx="926">
                  <c:v>3.7109299999999998E-2</c:v>
                </c:pt>
                <c:pt idx="927">
                  <c:v>3.7149300000000003E-2</c:v>
                </c:pt>
                <c:pt idx="928">
                  <c:v>3.7189300000000002E-2</c:v>
                </c:pt>
                <c:pt idx="929">
                  <c:v>3.72293E-2</c:v>
                </c:pt>
                <c:pt idx="930">
                  <c:v>3.7269299999999998E-2</c:v>
                </c:pt>
                <c:pt idx="931">
                  <c:v>3.7309299999999997E-2</c:v>
                </c:pt>
                <c:pt idx="932">
                  <c:v>3.7349300000000002E-2</c:v>
                </c:pt>
                <c:pt idx="933">
                  <c:v>3.73893E-2</c:v>
                </c:pt>
                <c:pt idx="934">
                  <c:v>3.7429299999999999E-2</c:v>
                </c:pt>
                <c:pt idx="935">
                  <c:v>3.7469299999999997E-2</c:v>
                </c:pt>
                <c:pt idx="936">
                  <c:v>3.7509300000000002E-2</c:v>
                </c:pt>
                <c:pt idx="937">
                  <c:v>3.7549300000000001E-2</c:v>
                </c:pt>
                <c:pt idx="938">
                  <c:v>3.7589299999999999E-2</c:v>
                </c:pt>
                <c:pt idx="939">
                  <c:v>3.7629299999999997E-2</c:v>
                </c:pt>
                <c:pt idx="940">
                  <c:v>3.7669300000000003E-2</c:v>
                </c:pt>
                <c:pt idx="941">
                  <c:v>3.7709300000000001E-2</c:v>
                </c:pt>
                <c:pt idx="942">
                  <c:v>3.77493E-2</c:v>
                </c:pt>
                <c:pt idx="943">
                  <c:v>3.7789299999999998E-2</c:v>
                </c:pt>
                <c:pt idx="944">
                  <c:v>3.7829300000000003E-2</c:v>
                </c:pt>
                <c:pt idx="945">
                  <c:v>3.7869300000000002E-2</c:v>
                </c:pt>
                <c:pt idx="946">
                  <c:v>3.79093E-2</c:v>
                </c:pt>
                <c:pt idx="947">
                  <c:v>3.7949299999999998E-2</c:v>
                </c:pt>
                <c:pt idx="948">
                  <c:v>3.7989299999999997E-2</c:v>
                </c:pt>
                <c:pt idx="949">
                  <c:v>3.8029300000000002E-2</c:v>
                </c:pt>
                <c:pt idx="950">
                  <c:v>3.80693E-2</c:v>
                </c:pt>
                <c:pt idx="951">
                  <c:v>3.8109299999999999E-2</c:v>
                </c:pt>
                <c:pt idx="952">
                  <c:v>3.8149299999999997E-2</c:v>
                </c:pt>
                <c:pt idx="953">
                  <c:v>3.8189300000000002E-2</c:v>
                </c:pt>
                <c:pt idx="954">
                  <c:v>3.8229300000000001E-2</c:v>
                </c:pt>
                <c:pt idx="955">
                  <c:v>3.8269299999999999E-2</c:v>
                </c:pt>
                <c:pt idx="956">
                  <c:v>3.8309299999999998E-2</c:v>
                </c:pt>
                <c:pt idx="957">
                  <c:v>3.8349300000000003E-2</c:v>
                </c:pt>
                <c:pt idx="958">
                  <c:v>3.8389300000000001E-2</c:v>
                </c:pt>
                <c:pt idx="959">
                  <c:v>3.84293E-2</c:v>
                </c:pt>
                <c:pt idx="960">
                  <c:v>3.8469200000000002E-2</c:v>
                </c:pt>
                <c:pt idx="961">
                  <c:v>3.85092E-2</c:v>
                </c:pt>
                <c:pt idx="962">
                  <c:v>3.8549199999999999E-2</c:v>
                </c:pt>
                <c:pt idx="963">
                  <c:v>3.8589199999999997E-2</c:v>
                </c:pt>
                <c:pt idx="964">
                  <c:v>3.8629200000000002E-2</c:v>
                </c:pt>
                <c:pt idx="965">
                  <c:v>3.8669200000000001E-2</c:v>
                </c:pt>
                <c:pt idx="966">
                  <c:v>3.8709199999999999E-2</c:v>
                </c:pt>
                <c:pt idx="967">
                  <c:v>3.8749199999999998E-2</c:v>
                </c:pt>
                <c:pt idx="968">
                  <c:v>3.8789200000000003E-2</c:v>
                </c:pt>
                <c:pt idx="969">
                  <c:v>3.8829200000000001E-2</c:v>
                </c:pt>
                <c:pt idx="970">
                  <c:v>3.88692E-2</c:v>
                </c:pt>
                <c:pt idx="971">
                  <c:v>3.8909199999999998E-2</c:v>
                </c:pt>
                <c:pt idx="972">
                  <c:v>3.8949200000000003E-2</c:v>
                </c:pt>
                <c:pt idx="973">
                  <c:v>3.8989200000000002E-2</c:v>
                </c:pt>
                <c:pt idx="974">
                  <c:v>3.90292E-2</c:v>
                </c:pt>
                <c:pt idx="975">
                  <c:v>3.9069199999999998E-2</c:v>
                </c:pt>
                <c:pt idx="976">
                  <c:v>3.9109199999999997E-2</c:v>
                </c:pt>
                <c:pt idx="977">
                  <c:v>3.9149200000000002E-2</c:v>
                </c:pt>
                <c:pt idx="978">
                  <c:v>3.91892E-2</c:v>
                </c:pt>
                <c:pt idx="979">
                  <c:v>3.9229199999999999E-2</c:v>
                </c:pt>
                <c:pt idx="980">
                  <c:v>3.9269199999999997E-2</c:v>
                </c:pt>
                <c:pt idx="981">
                  <c:v>3.9309200000000002E-2</c:v>
                </c:pt>
                <c:pt idx="982">
                  <c:v>3.9349200000000001E-2</c:v>
                </c:pt>
                <c:pt idx="983">
                  <c:v>3.9389199999999999E-2</c:v>
                </c:pt>
                <c:pt idx="984">
                  <c:v>3.9429199999999998E-2</c:v>
                </c:pt>
                <c:pt idx="985">
                  <c:v>3.9469200000000003E-2</c:v>
                </c:pt>
                <c:pt idx="986">
                  <c:v>3.9509200000000001E-2</c:v>
                </c:pt>
                <c:pt idx="987">
                  <c:v>3.95492E-2</c:v>
                </c:pt>
                <c:pt idx="988">
                  <c:v>3.9589199999999998E-2</c:v>
                </c:pt>
                <c:pt idx="989">
                  <c:v>3.9629200000000003E-2</c:v>
                </c:pt>
                <c:pt idx="990">
                  <c:v>3.9669200000000002E-2</c:v>
                </c:pt>
                <c:pt idx="991">
                  <c:v>3.97092E-2</c:v>
                </c:pt>
                <c:pt idx="992">
                  <c:v>3.9749199999999998E-2</c:v>
                </c:pt>
                <c:pt idx="993">
                  <c:v>3.9789199999999997E-2</c:v>
                </c:pt>
                <c:pt idx="994">
                  <c:v>3.9829200000000002E-2</c:v>
                </c:pt>
                <c:pt idx="995">
                  <c:v>3.98692E-2</c:v>
                </c:pt>
                <c:pt idx="996">
                  <c:v>3.9909199999999999E-2</c:v>
                </c:pt>
                <c:pt idx="997">
                  <c:v>3.9949199999999997E-2</c:v>
                </c:pt>
                <c:pt idx="998">
                  <c:v>3.9989200000000003E-2</c:v>
                </c:pt>
                <c:pt idx="999">
                  <c:v>4.0029200000000001E-2</c:v>
                </c:pt>
                <c:pt idx="1000">
                  <c:v>4.0069199999999999E-2</c:v>
                </c:pt>
                <c:pt idx="1001">
                  <c:v>4.0109199999999998E-2</c:v>
                </c:pt>
                <c:pt idx="1002">
                  <c:v>4.0149200000000003E-2</c:v>
                </c:pt>
                <c:pt idx="1003">
                  <c:v>4.0189200000000001E-2</c:v>
                </c:pt>
                <c:pt idx="1004">
                  <c:v>4.02292E-2</c:v>
                </c:pt>
                <c:pt idx="1005">
                  <c:v>4.0269199999999998E-2</c:v>
                </c:pt>
                <c:pt idx="1006">
                  <c:v>4.0309200000000003E-2</c:v>
                </c:pt>
                <c:pt idx="1007">
                  <c:v>4.0349200000000002E-2</c:v>
                </c:pt>
                <c:pt idx="1008">
                  <c:v>4.03892E-2</c:v>
                </c:pt>
                <c:pt idx="1009">
                  <c:v>4.0429199999999998E-2</c:v>
                </c:pt>
                <c:pt idx="1010">
                  <c:v>4.0469199999999997E-2</c:v>
                </c:pt>
                <c:pt idx="1011">
                  <c:v>4.0509200000000002E-2</c:v>
                </c:pt>
                <c:pt idx="1012">
                  <c:v>4.0549200000000001E-2</c:v>
                </c:pt>
                <c:pt idx="1013">
                  <c:v>4.0589199999999999E-2</c:v>
                </c:pt>
                <c:pt idx="1014">
                  <c:v>4.0629199999999997E-2</c:v>
                </c:pt>
                <c:pt idx="1015">
                  <c:v>4.0669200000000003E-2</c:v>
                </c:pt>
                <c:pt idx="1016">
                  <c:v>4.0709200000000001E-2</c:v>
                </c:pt>
                <c:pt idx="1017">
                  <c:v>4.0749100000000003E-2</c:v>
                </c:pt>
                <c:pt idx="1018">
                  <c:v>4.0789100000000002E-2</c:v>
                </c:pt>
                <c:pt idx="1019">
                  <c:v>4.08291E-2</c:v>
                </c:pt>
                <c:pt idx="1020">
                  <c:v>4.0869099999999998E-2</c:v>
                </c:pt>
                <c:pt idx="1021">
                  <c:v>4.0909099999999997E-2</c:v>
                </c:pt>
                <c:pt idx="1022">
                  <c:v>4.0949100000000002E-2</c:v>
                </c:pt>
                <c:pt idx="1023">
                  <c:v>4.0989100000000001E-2</c:v>
                </c:pt>
                <c:pt idx="1024">
                  <c:v>4.1029099999999999E-2</c:v>
                </c:pt>
                <c:pt idx="1025">
                  <c:v>4.1069099999999997E-2</c:v>
                </c:pt>
                <c:pt idx="1026">
                  <c:v>4.1109100000000003E-2</c:v>
                </c:pt>
                <c:pt idx="1027">
                  <c:v>4.1149100000000001E-2</c:v>
                </c:pt>
                <c:pt idx="1028">
                  <c:v>4.1189099999999999E-2</c:v>
                </c:pt>
                <c:pt idx="1029">
                  <c:v>4.1229000000000002E-2</c:v>
                </c:pt>
                <c:pt idx="1030">
                  <c:v>4.1269E-2</c:v>
                </c:pt>
                <c:pt idx="1031">
                  <c:v>4.1308999999999998E-2</c:v>
                </c:pt>
                <c:pt idx="1032">
                  <c:v>4.1348999999999997E-2</c:v>
                </c:pt>
                <c:pt idx="1033">
                  <c:v>4.1389000000000002E-2</c:v>
                </c:pt>
                <c:pt idx="1034">
                  <c:v>4.1429000000000001E-2</c:v>
                </c:pt>
                <c:pt idx="1035">
                  <c:v>4.1468999999999999E-2</c:v>
                </c:pt>
                <c:pt idx="1036">
                  <c:v>4.1508999999999997E-2</c:v>
                </c:pt>
                <c:pt idx="1037">
                  <c:v>4.1549000000000003E-2</c:v>
                </c:pt>
                <c:pt idx="1038">
                  <c:v>4.1589000000000001E-2</c:v>
                </c:pt>
                <c:pt idx="1039">
                  <c:v>4.1628999999999999E-2</c:v>
                </c:pt>
                <c:pt idx="1040">
                  <c:v>4.1668999999999998E-2</c:v>
                </c:pt>
                <c:pt idx="1041">
                  <c:v>4.17089E-2</c:v>
                </c:pt>
                <c:pt idx="1042">
                  <c:v>4.1748899999999999E-2</c:v>
                </c:pt>
                <c:pt idx="1043">
                  <c:v>4.1788899999999997E-2</c:v>
                </c:pt>
                <c:pt idx="1044">
                  <c:v>4.1828900000000002E-2</c:v>
                </c:pt>
                <c:pt idx="1045">
                  <c:v>4.1868900000000001E-2</c:v>
                </c:pt>
                <c:pt idx="1046">
                  <c:v>4.1908899999999999E-2</c:v>
                </c:pt>
                <c:pt idx="1047">
                  <c:v>4.1948899999999997E-2</c:v>
                </c:pt>
                <c:pt idx="1048">
                  <c:v>4.1988900000000003E-2</c:v>
                </c:pt>
                <c:pt idx="1049">
                  <c:v>4.2028900000000001E-2</c:v>
                </c:pt>
                <c:pt idx="1050">
                  <c:v>4.2068899999999999E-2</c:v>
                </c:pt>
                <c:pt idx="1051">
                  <c:v>4.2108899999999998E-2</c:v>
                </c:pt>
                <c:pt idx="1052">
                  <c:v>4.21488E-2</c:v>
                </c:pt>
                <c:pt idx="1053">
                  <c:v>4.2188799999999999E-2</c:v>
                </c:pt>
                <c:pt idx="1054">
                  <c:v>4.2228799999999997E-2</c:v>
                </c:pt>
                <c:pt idx="1055">
                  <c:v>4.2268800000000002E-2</c:v>
                </c:pt>
                <c:pt idx="1056">
                  <c:v>4.2308800000000001E-2</c:v>
                </c:pt>
                <c:pt idx="1057">
                  <c:v>4.2348799999999999E-2</c:v>
                </c:pt>
                <c:pt idx="1058">
                  <c:v>4.2388799999999997E-2</c:v>
                </c:pt>
                <c:pt idx="1059">
                  <c:v>4.2428800000000003E-2</c:v>
                </c:pt>
                <c:pt idx="1060">
                  <c:v>4.2468800000000001E-2</c:v>
                </c:pt>
                <c:pt idx="1061">
                  <c:v>4.2508799999999999E-2</c:v>
                </c:pt>
                <c:pt idx="1062">
                  <c:v>4.2548799999999998E-2</c:v>
                </c:pt>
                <c:pt idx="1063">
                  <c:v>4.2588800000000003E-2</c:v>
                </c:pt>
                <c:pt idx="1064">
                  <c:v>4.2628699999999999E-2</c:v>
                </c:pt>
                <c:pt idx="1065">
                  <c:v>4.2668699999999997E-2</c:v>
                </c:pt>
                <c:pt idx="1066">
                  <c:v>4.2708700000000002E-2</c:v>
                </c:pt>
                <c:pt idx="1067">
                  <c:v>4.2748700000000001E-2</c:v>
                </c:pt>
                <c:pt idx="1068">
                  <c:v>4.2788699999999999E-2</c:v>
                </c:pt>
                <c:pt idx="1069">
                  <c:v>4.2828699999999997E-2</c:v>
                </c:pt>
                <c:pt idx="1070">
                  <c:v>4.2868700000000003E-2</c:v>
                </c:pt>
                <c:pt idx="1071">
                  <c:v>4.2908700000000001E-2</c:v>
                </c:pt>
                <c:pt idx="1072">
                  <c:v>4.2948699999999999E-2</c:v>
                </c:pt>
                <c:pt idx="1073">
                  <c:v>4.2988699999999998E-2</c:v>
                </c:pt>
                <c:pt idx="1074">
                  <c:v>4.3028700000000003E-2</c:v>
                </c:pt>
                <c:pt idx="1075">
                  <c:v>4.3068599999999999E-2</c:v>
                </c:pt>
                <c:pt idx="1076">
                  <c:v>4.3108599999999997E-2</c:v>
                </c:pt>
                <c:pt idx="1077">
                  <c:v>4.3148600000000002E-2</c:v>
                </c:pt>
                <c:pt idx="1078">
                  <c:v>4.3188600000000001E-2</c:v>
                </c:pt>
                <c:pt idx="1079">
                  <c:v>4.3228599999999999E-2</c:v>
                </c:pt>
                <c:pt idx="1080">
                  <c:v>4.3268599999999997E-2</c:v>
                </c:pt>
                <c:pt idx="1081">
                  <c:v>4.3308600000000003E-2</c:v>
                </c:pt>
                <c:pt idx="1082">
                  <c:v>4.3348600000000001E-2</c:v>
                </c:pt>
                <c:pt idx="1083">
                  <c:v>4.3388599999999999E-2</c:v>
                </c:pt>
                <c:pt idx="1084">
                  <c:v>4.3428599999999998E-2</c:v>
                </c:pt>
                <c:pt idx="1085">
                  <c:v>4.3468600000000003E-2</c:v>
                </c:pt>
                <c:pt idx="1086">
                  <c:v>4.3508499999999999E-2</c:v>
                </c:pt>
                <c:pt idx="1087">
                  <c:v>4.3548499999999997E-2</c:v>
                </c:pt>
                <c:pt idx="1088">
                  <c:v>4.3588500000000002E-2</c:v>
                </c:pt>
                <c:pt idx="1089">
                  <c:v>4.3628500000000001E-2</c:v>
                </c:pt>
                <c:pt idx="1090">
                  <c:v>4.3668499999999999E-2</c:v>
                </c:pt>
                <c:pt idx="1091">
                  <c:v>4.3708499999999997E-2</c:v>
                </c:pt>
                <c:pt idx="1092">
                  <c:v>4.3748500000000003E-2</c:v>
                </c:pt>
                <c:pt idx="1093">
                  <c:v>4.3788500000000001E-2</c:v>
                </c:pt>
                <c:pt idx="1094">
                  <c:v>4.3828499999999999E-2</c:v>
                </c:pt>
                <c:pt idx="1095">
                  <c:v>4.3868499999999998E-2</c:v>
                </c:pt>
                <c:pt idx="1096">
                  <c:v>4.3908500000000003E-2</c:v>
                </c:pt>
                <c:pt idx="1097">
                  <c:v>4.3948500000000001E-2</c:v>
                </c:pt>
                <c:pt idx="1098">
                  <c:v>4.3988399999999997E-2</c:v>
                </c:pt>
                <c:pt idx="1099">
                  <c:v>4.4028400000000002E-2</c:v>
                </c:pt>
                <c:pt idx="1100">
                  <c:v>4.4068400000000001E-2</c:v>
                </c:pt>
                <c:pt idx="1101">
                  <c:v>4.4108399999999999E-2</c:v>
                </c:pt>
                <c:pt idx="1102">
                  <c:v>4.4148399999999997E-2</c:v>
                </c:pt>
                <c:pt idx="1103">
                  <c:v>4.4188400000000003E-2</c:v>
                </c:pt>
                <c:pt idx="1104">
                  <c:v>4.4228400000000001E-2</c:v>
                </c:pt>
                <c:pt idx="1105">
                  <c:v>4.4268399999999999E-2</c:v>
                </c:pt>
                <c:pt idx="1106">
                  <c:v>4.4308399999999998E-2</c:v>
                </c:pt>
                <c:pt idx="1107">
                  <c:v>4.4348400000000003E-2</c:v>
                </c:pt>
                <c:pt idx="1108">
                  <c:v>4.4388400000000001E-2</c:v>
                </c:pt>
                <c:pt idx="1109">
                  <c:v>4.4428299999999997E-2</c:v>
                </c:pt>
                <c:pt idx="1110">
                  <c:v>4.4468300000000002E-2</c:v>
                </c:pt>
                <c:pt idx="1111">
                  <c:v>4.4508300000000001E-2</c:v>
                </c:pt>
                <c:pt idx="1112">
                  <c:v>4.4548299999999999E-2</c:v>
                </c:pt>
                <c:pt idx="1113">
                  <c:v>4.4588299999999997E-2</c:v>
                </c:pt>
                <c:pt idx="1114">
                  <c:v>4.4628300000000003E-2</c:v>
                </c:pt>
                <c:pt idx="1115">
                  <c:v>4.4668300000000001E-2</c:v>
                </c:pt>
                <c:pt idx="1116">
                  <c:v>4.4708299999999999E-2</c:v>
                </c:pt>
                <c:pt idx="1117">
                  <c:v>4.4748299999999998E-2</c:v>
                </c:pt>
                <c:pt idx="1118">
                  <c:v>4.4788300000000003E-2</c:v>
                </c:pt>
                <c:pt idx="1119">
                  <c:v>4.4828300000000001E-2</c:v>
                </c:pt>
                <c:pt idx="1120">
                  <c:v>4.48683E-2</c:v>
                </c:pt>
                <c:pt idx="1121">
                  <c:v>4.4908200000000002E-2</c:v>
                </c:pt>
                <c:pt idx="1122">
                  <c:v>4.4948200000000001E-2</c:v>
                </c:pt>
                <c:pt idx="1123">
                  <c:v>4.4988199999999999E-2</c:v>
                </c:pt>
                <c:pt idx="1124">
                  <c:v>4.5028199999999997E-2</c:v>
                </c:pt>
                <c:pt idx="1125">
                  <c:v>4.5068200000000003E-2</c:v>
                </c:pt>
                <c:pt idx="1126">
                  <c:v>4.5108200000000001E-2</c:v>
                </c:pt>
                <c:pt idx="1127">
                  <c:v>4.5148199999999999E-2</c:v>
                </c:pt>
                <c:pt idx="1128">
                  <c:v>4.5188199999999998E-2</c:v>
                </c:pt>
                <c:pt idx="1129">
                  <c:v>4.5228200000000003E-2</c:v>
                </c:pt>
                <c:pt idx="1130">
                  <c:v>4.5268200000000001E-2</c:v>
                </c:pt>
                <c:pt idx="1131">
                  <c:v>4.53082E-2</c:v>
                </c:pt>
                <c:pt idx="1132">
                  <c:v>4.5348100000000002E-2</c:v>
                </c:pt>
                <c:pt idx="1133">
                  <c:v>4.5388100000000001E-2</c:v>
                </c:pt>
                <c:pt idx="1134">
                  <c:v>4.5428099999999999E-2</c:v>
                </c:pt>
                <c:pt idx="1135">
                  <c:v>4.5468099999999997E-2</c:v>
                </c:pt>
                <c:pt idx="1136">
                  <c:v>4.5508100000000003E-2</c:v>
                </c:pt>
                <c:pt idx="1137">
                  <c:v>4.5548100000000001E-2</c:v>
                </c:pt>
                <c:pt idx="1138">
                  <c:v>4.5588099999999999E-2</c:v>
                </c:pt>
                <c:pt idx="1139">
                  <c:v>4.5628099999999998E-2</c:v>
                </c:pt>
                <c:pt idx="1140">
                  <c:v>4.5668100000000003E-2</c:v>
                </c:pt>
                <c:pt idx="1141">
                  <c:v>4.5708100000000002E-2</c:v>
                </c:pt>
                <c:pt idx="1142">
                  <c:v>4.57481E-2</c:v>
                </c:pt>
                <c:pt idx="1143">
                  <c:v>4.5788099999999998E-2</c:v>
                </c:pt>
                <c:pt idx="1144">
                  <c:v>4.5828000000000001E-2</c:v>
                </c:pt>
                <c:pt idx="1145">
                  <c:v>4.5867999999999999E-2</c:v>
                </c:pt>
                <c:pt idx="1146">
                  <c:v>4.5907999999999997E-2</c:v>
                </c:pt>
                <c:pt idx="1147">
                  <c:v>4.5948000000000003E-2</c:v>
                </c:pt>
                <c:pt idx="1148">
                  <c:v>4.5988000000000001E-2</c:v>
                </c:pt>
                <c:pt idx="1149">
                  <c:v>4.6027999999999999E-2</c:v>
                </c:pt>
                <c:pt idx="1150">
                  <c:v>4.6067999999999998E-2</c:v>
                </c:pt>
                <c:pt idx="1151">
                  <c:v>4.6108000000000003E-2</c:v>
                </c:pt>
                <c:pt idx="1152">
                  <c:v>4.6148000000000002E-2</c:v>
                </c:pt>
                <c:pt idx="1153">
                  <c:v>4.6188E-2</c:v>
                </c:pt>
                <c:pt idx="1154">
                  <c:v>4.6227999999999998E-2</c:v>
                </c:pt>
                <c:pt idx="1155">
                  <c:v>4.6267900000000001E-2</c:v>
                </c:pt>
                <c:pt idx="1156">
                  <c:v>4.6307899999999999E-2</c:v>
                </c:pt>
                <c:pt idx="1157">
                  <c:v>4.6347899999999997E-2</c:v>
                </c:pt>
                <c:pt idx="1158">
                  <c:v>4.6387900000000003E-2</c:v>
                </c:pt>
                <c:pt idx="1159">
                  <c:v>4.6427900000000001E-2</c:v>
                </c:pt>
                <c:pt idx="1160">
                  <c:v>4.6467899999999999E-2</c:v>
                </c:pt>
                <c:pt idx="1161">
                  <c:v>4.6507899999999998E-2</c:v>
                </c:pt>
                <c:pt idx="1162">
                  <c:v>4.6547900000000003E-2</c:v>
                </c:pt>
                <c:pt idx="1163">
                  <c:v>4.6587900000000002E-2</c:v>
                </c:pt>
                <c:pt idx="1164">
                  <c:v>4.66279E-2</c:v>
                </c:pt>
                <c:pt idx="1165">
                  <c:v>4.6667899999999998E-2</c:v>
                </c:pt>
                <c:pt idx="1166">
                  <c:v>4.6707899999999997E-2</c:v>
                </c:pt>
                <c:pt idx="1167">
                  <c:v>4.6747799999999999E-2</c:v>
                </c:pt>
                <c:pt idx="1168">
                  <c:v>4.6787799999999997E-2</c:v>
                </c:pt>
                <c:pt idx="1169">
                  <c:v>4.6827800000000003E-2</c:v>
                </c:pt>
                <c:pt idx="1170">
                  <c:v>4.6867800000000001E-2</c:v>
                </c:pt>
                <c:pt idx="1171">
                  <c:v>4.6907799999999999E-2</c:v>
                </c:pt>
                <c:pt idx="1172">
                  <c:v>4.6947799999999998E-2</c:v>
                </c:pt>
                <c:pt idx="1173">
                  <c:v>4.6987800000000003E-2</c:v>
                </c:pt>
                <c:pt idx="1174">
                  <c:v>4.7027800000000002E-2</c:v>
                </c:pt>
                <c:pt idx="1175">
                  <c:v>4.70678E-2</c:v>
                </c:pt>
                <c:pt idx="1176">
                  <c:v>4.7107799999999998E-2</c:v>
                </c:pt>
                <c:pt idx="1177">
                  <c:v>4.7147799999999997E-2</c:v>
                </c:pt>
                <c:pt idx="1178">
                  <c:v>4.7187699999999999E-2</c:v>
                </c:pt>
                <c:pt idx="1179">
                  <c:v>4.7227699999999997E-2</c:v>
                </c:pt>
                <c:pt idx="1180">
                  <c:v>4.7267700000000003E-2</c:v>
                </c:pt>
                <c:pt idx="1181">
                  <c:v>4.7307700000000001E-2</c:v>
                </c:pt>
                <c:pt idx="1182">
                  <c:v>4.73477E-2</c:v>
                </c:pt>
                <c:pt idx="1183">
                  <c:v>4.7387699999999998E-2</c:v>
                </c:pt>
                <c:pt idx="1184">
                  <c:v>4.7427700000000003E-2</c:v>
                </c:pt>
                <c:pt idx="1185">
                  <c:v>4.7467700000000002E-2</c:v>
                </c:pt>
                <c:pt idx="1186">
                  <c:v>4.75077E-2</c:v>
                </c:pt>
                <c:pt idx="1187">
                  <c:v>4.7547699999999998E-2</c:v>
                </c:pt>
                <c:pt idx="1188">
                  <c:v>4.7587699999999997E-2</c:v>
                </c:pt>
                <c:pt idx="1189">
                  <c:v>4.7627700000000002E-2</c:v>
                </c:pt>
                <c:pt idx="1190">
                  <c:v>4.7667599999999997E-2</c:v>
                </c:pt>
                <c:pt idx="1191">
                  <c:v>4.7707600000000003E-2</c:v>
                </c:pt>
                <c:pt idx="1192">
                  <c:v>4.7747600000000001E-2</c:v>
                </c:pt>
                <c:pt idx="1193">
                  <c:v>4.77876E-2</c:v>
                </c:pt>
                <c:pt idx="1194">
                  <c:v>4.7827599999999998E-2</c:v>
                </c:pt>
                <c:pt idx="1195">
                  <c:v>4.7867600000000003E-2</c:v>
                </c:pt>
                <c:pt idx="1196">
                  <c:v>4.7907600000000002E-2</c:v>
                </c:pt>
                <c:pt idx="1197">
                  <c:v>4.79476E-2</c:v>
                </c:pt>
                <c:pt idx="1198">
                  <c:v>4.7987599999999998E-2</c:v>
                </c:pt>
                <c:pt idx="1199">
                  <c:v>4.8027599999999997E-2</c:v>
                </c:pt>
                <c:pt idx="1200">
                  <c:v>4.8067600000000002E-2</c:v>
                </c:pt>
                <c:pt idx="1201">
                  <c:v>4.8107499999999997E-2</c:v>
                </c:pt>
                <c:pt idx="1202">
                  <c:v>4.8147500000000003E-2</c:v>
                </c:pt>
                <c:pt idx="1203">
                  <c:v>4.8187500000000001E-2</c:v>
                </c:pt>
                <c:pt idx="1204">
                  <c:v>4.82275E-2</c:v>
                </c:pt>
                <c:pt idx="1205">
                  <c:v>4.8267499999999998E-2</c:v>
                </c:pt>
                <c:pt idx="1206">
                  <c:v>4.8307500000000003E-2</c:v>
                </c:pt>
                <c:pt idx="1207">
                  <c:v>4.8347500000000002E-2</c:v>
                </c:pt>
                <c:pt idx="1208">
                  <c:v>4.83875E-2</c:v>
                </c:pt>
                <c:pt idx="1209">
                  <c:v>4.8427499999999998E-2</c:v>
                </c:pt>
                <c:pt idx="1210">
                  <c:v>4.8467499999999997E-2</c:v>
                </c:pt>
                <c:pt idx="1211">
                  <c:v>4.8507500000000002E-2</c:v>
                </c:pt>
                <c:pt idx="1212">
                  <c:v>4.8547399999999997E-2</c:v>
                </c:pt>
                <c:pt idx="1213">
                  <c:v>4.8587400000000003E-2</c:v>
                </c:pt>
                <c:pt idx="1214">
                  <c:v>4.8627400000000001E-2</c:v>
                </c:pt>
                <c:pt idx="1215">
                  <c:v>4.86674E-2</c:v>
                </c:pt>
                <c:pt idx="1216">
                  <c:v>4.8707399999999998E-2</c:v>
                </c:pt>
                <c:pt idx="1217">
                  <c:v>4.8747400000000003E-2</c:v>
                </c:pt>
                <c:pt idx="1218">
                  <c:v>4.8787400000000002E-2</c:v>
                </c:pt>
                <c:pt idx="1219">
                  <c:v>4.88274E-2</c:v>
                </c:pt>
                <c:pt idx="1220">
                  <c:v>4.8867300000000002E-2</c:v>
                </c:pt>
                <c:pt idx="1221">
                  <c:v>4.8907300000000001E-2</c:v>
                </c:pt>
                <c:pt idx="1222">
                  <c:v>4.8947299999999999E-2</c:v>
                </c:pt>
                <c:pt idx="1223">
                  <c:v>4.8987299999999998E-2</c:v>
                </c:pt>
                <c:pt idx="1224">
                  <c:v>4.9027300000000003E-2</c:v>
                </c:pt>
                <c:pt idx="1225">
                  <c:v>4.9067300000000001E-2</c:v>
                </c:pt>
                <c:pt idx="1226">
                  <c:v>4.91073E-2</c:v>
                </c:pt>
                <c:pt idx="1227">
                  <c:v>4.9147299999999998E-2</c:v>
                </c:pt>
                <c:pt idx="1228">
                  <c:v>4.9187300000000003E-2</c:v>
                </c:pt>
                <c:pt idx="1229">
                  <c:v>4.9227199999999999E-2</c:v>
                </c:pt>
                <c:pt idx="1230">
                  <c:v>4.9267199999999997E-2</c:v>
                </c:pt>
                <c:pt idx="1231">
                  <c:v>4.9307200000000002E-2</c:v>
                </c:pt>
                <c:pt idx="1232">
                  <c:v>4.9347200000000001E-2</c:v>
                </c:pt>
                <c:pt idx="1233">
                  <c:v>4.9387199999999999E-2</c:v>
                </c:pt>
                <c:pt idx="1234">
                  <c:v>4.9427199999999998E-2</c:v>
                </c:pt>
                <c:pt idx="1235">
                  <c:v>4.9467200000000003E-2</c:v>
                </c:pt>
                <c:pt idx="1236">
                  <c:v>4.9507200000000001E-2</c:v>
                </c:pt>
                <c:pt idx="1237">
                  <c:v>4.9547099999999997E-2</c:v>
                </c:pt>
                <c:pt idx="1238">
                  <c:v>4.9587100000000002E-2</c:v>
                </c:pt>
                <c:pt idx="1239">
                  <c:v>4.96271E-2</c:v>
                </c:pt>
                <c:pt idx="1240">
                  <c:v>4.9667099999999999E-2</c:v>
                </c:pt>
                <c:pt idx="1241">
                  <c:v>4.9707099999999997E-2</c:v>
                </c:pt>
                <c:pt idx="1242">
                  <c:v>4.9747100000000002E-2</c:v>
                </c:pt>
                <c:pt idx="1243">
                  <c:v>4.9787100000000001E-2</c:v>
                </c:pt>
                <c:pt idx="1244">
                  <c:v>4.9827099999999999E-2</c:v>
                </c:pt>
                <c:pt idx="1245">
                  <c:v>4.9867000000000002E-2</c:v>
                </c:pt>
                <c:pt idx="1246">
                  <c:v>4.9907E-2</c:v>
                </c:pt>
                <c:pt idx="1247">
                  <c:v>4.9946999999999998E-2</c:v>
                </c:pt>
                <c:pt idx="1248">
                  <c:v>4.9986999999999997E-2</c:v>
                </c:pt>
                <c:pt idx="1249">
                  <c:v>5.0027000000000002E-2</c:v>
                </c:pt>
                <c:pt idx="1250">
                  <c:v>5.0067E-2</c:v>
                </c:pt>
                <c:pt idx="1251">
                  <c:v>5.0106999999999999E-2</c:v>
                </c:pt>
                <c:pt idx="1252">
                  <c:v>5.0146999999999997E-2</c:v>
                </c:pt>
                <c:pt idx="1253">
                  <c:v>5.0187000000000002E-2</c:v>
                </c:pt>
                <c:pt idx="1254">
                  <c:v>5.0226899999999998E-2</c:v>
                </c:pt>
                <c:pt idx="1255">
                  <c:v>5.0266900000000003E-2</c:v>
                </c:pt>
                <c:pt idx="1256">
                  <c:v>5.0306900000000002E-2</c:v>
                </c:pt>
                <c:pt idx="1257">
                  <c:v>5.03469E-2</c:v>
                </c:pt>
                <c:pt idx="1258">
                  <c:v>5.0386899999999998E-2</c:v>
                </c:pt>
                <c:pt idx="1259">
                  <c:v>5.0426899999999997E-2</c:v>
                </c:pt>
                <c:pt idx="1260">
                  <c:v>5.0466900000000002E-2</c:v>
                </c:pt>
                <c:pt idx="1261">
                  <c:v>5.05069E-2</c:v>
                </c:pt>
                <c:pt idx="1262">
                  <c:v>5.0546800000000003E-2</c:v>
                </c:pt>
                <c:pt idx="1263">
                  <c:v>5.0586800000000001E-2</c:v>
                </c:pt>
                <c:pt idx="1264">
                  <c:v>5.06268E-2</c:v>
                </c:pt>
                <c:pt idx="1265">
                  <c:v>5.0666799999999998E-2</c:v>
                </c:pt>
                <c:pt idx="1266">
                  <c:v>5.0706800000000003E-2</c:v>
                </c:pt>
                <c:pt idx="1267">
                  <c:v>5.0746800000000002E-2</c:v>
                </c:pt>
                <c:pt idx="1268">
                  <c:v>5.07868E-2</c:v>
                </c:pt>
                <c:pt idx="1269">
                  <c:v>5.0826799999999998E-2</c:v>
                </c:pt>
                <c:pt idx="1270">
                  <c:v>5.0866700000000001E-2</c:v>
                </c:pt>
                <c:pt idx="1271">
                  <c:v>5.0906699999999999E-2</c:v>
                </c:pt>
                <c:pt idx="1272">
                  <c:v>5.0946699999999998E-2</c:v>
                </c:pt>
                <c:pt idx="1273">
                  <c:v>5.0986700000000003E-2</c:v>
                </c:pt>
                <c:pt idx="1274">
                  <c:v>5.1026700000000001E-2</c:v>
                </c:pt>
                <c:pt idx="1275">
                  <c:v>5.10667E-2</c:v>
                </c:pt>
                <c:pt idx="1276">
                  <c:v>5.1106699999999998E-2</c:v>
                </c:pt>
                <c:pt idx="1277">
                  <c:v>5.1146700000000003E-2</c:v>
                </c:pt>
                <c:pt idx="1278">
                  <c:v>5.1186700000000002E-2</c:v>
                </c:pt>
                <c:pt idx="1279">
                  <c:v>5.1226599999999997E-2</c:v>
                </c:pt>
                <c:pt idx="1280">
                  <c:v>5.1266600000000002E-2</c:v>
                </c:pt>
                <c:pt idx="1281">
                  <c:v>5.1306600000000001E-2</c:v>
                </c:pt>
                <c:pt idx="1282">
                  <c:v>5.1346599999999999E-2</c:v>
                </c:pt>
                <c:pt idx="1283">
                  <c:v>5.1386599999999998E-2</c:v>
                </c:pt>
                <c:pt idx="1284">
                  <c:v>5.1426600000000003E-2</c:v>
                </c:pt>
                <c:pt idx="1285">
                  <c:v>5.1466600000000001E-2</c:v>
                </c:pt>
                <c:pt idx="1286">
                  <c:v>5.15066E-2</c:v>
                </c:pt>
                <c:pt idx="1287">
                  <c:v>5.1546500000000002E-2</c:v>
                </c:pt>
                <c:pt idx="1288">
                  <c:v>5.15865E-2</c:v>
                </c:pt>
                <c:pt idx="1289">
                  <c:v>5.1626499999999999E-2</c:v>
                </c:pt>
                <c:pt idx="1290">
                  <c:v>5.1666499999999997E-2</c:v>
                </c:pt>
                <c:pt idx="1291">
                  <c:v>5.1706500000000002E-2</c:v>
                </c:pt>
                <c:pt idx="1292">
                  <c:v>5.1746500000000001E-2</c:v>
                </c:pt>
                <c:pt idx="1293">
                  <c:v>5.1786499999999999E-2</c:v>
                </c:pt>
                <c:pt idx="1294">
                  <c:v>5.1826499999999998E-2</c:v>
                </c:pt>
                <c:pt idx="1295">
                  <c:v>5.18664E-2</c:v>
                </c:pt>
                <c:pt idx="1296">
                  <c:v>5.1906399999999998E-2</c:v>
                </c:pt>
                <c:pt idx="1297">
                  <c:v>5.1946399999999997E-2</c:v>
                </c:pt>
                <c:pt idx="1298">
                  <c:v>5.1986400000000002E-2</c:v>
                </c:pt>
                <c:pt idx="1299">
                  <c:v>5.20264E-2</c:v>
                </c:pt>
                <c:pt idx="1300">
                  <c:v>5.2066399999999999E-2</c:v>
                </c:pt>
                <c:pt idx="1301">
                  <c:v>5.2106399999999997E-2</c:v>
                </c:pt>
                <c:pt idx="1302">
                  <c:v>5.2146400000000002E-2</c:v>
                </c:pt>
                <c:pt idx="1303">
                  <c:v>5.2186299999999998E-2</c:v>
                </c:pt>
                <c:pt idx="1304">
                  <c:v>5.2226300000000003E-2</c:v>
                </c:pt>
                <c:pt idx="1305">
                  <c:v>5.2266300000000002E-2</c:v>
                </c:pt>
                <c:pt idx="1306">
                  <c:v>5.23063E-2</c:v>
                </c:pt>
                <c:pt idx="1307">
                  <c:v>5.2346299999999998E-2</c:v>
                </c:pt>
                <c:pt idx="1308">
                  <c:v>5.2386299999999997E-2</c:v>
                </c:pt>
                <c:pt idx="1309">
                  <c:v>5.2426300000000002E-2</c:v>
                </c:pt>
                <c:pt idx="1310">
                  <c:v>5.24663E-2</c:v>
                </c:pt>
                <c:pt idx="1311">
                  <c:v>5.2506299999999999E-2</c:v>
                </c:pt>
                <c:pt idx="1312">
                  <c:v>5.2546200000000001E-2</c:v>
                </c:pt>
                <c:pt idx="1313">
                  <c:v>5.25862E-2</c:v>
                </c:pt>
                <c:pt idx="1314">
                  <c:v>5.2626199999999998E-2</c:v>
                </c:pt>
                <c:pt idx="1315">
                  <c:v>5.2666200000000003E-2</c:v>
                </c:pt>
                <c:pt idx="1316">
                  <c:v>5.2706200000000002E-2</c:v>
                </c:pt>
                <c:pt idx="1317">
                  <c:v>5.27462E-2</c:v>
                </c:pt>
                <c:pt idx="1318">
                  <c:v>5.2786199999999998E-2</c:v>
                </c:pt>
                <c:pt idx="1319">
                  <c:v>5.2826199999999997E-2</c:v>
                </c:pt>
                <c:pt idx="1320">
                  <c:v>5.2866099999999999E-2</c:v>
                </c:pt>
                <c:pt idx="1321">
                  <c:v>5.2906099999999998E-2</c:v>
                </c:pt>
                <c:pt idx="1322">
                  <c:v>5.2946100000000003E-2</c:v>
                </c:pt>
                <c:pt idx="1323">
                  <c:v>5.2986100000000001E-2</c:v>
                </c:pt>
                <c:pt idx="1324">
                  <c:v>5.30261E-2</c:v>
                </c:pt>
                <c:pt idx="1325">
                  <c:v>5.3066099999999998E-2</c:v>
                </c:pt>
                <c:pt idx="1326">
                  <c:v>5.3106100000000003E-2</c:v>
                </c:pt>
                <c:pt idx="1327">
                  <c:v>5.3146100000000002E-2</c:v>
                </c:pt>
                <c:pt idx="1328">
                  <c:v>5.3185999999999997E-2</c:v>
                </c:pt>
                <c:pt idx="1329">
                  <c:v>5.3226000000000002E-2</c:v>
                </c:pt>
                <c:pt idx="1330">
                  <c:v>5.3266000000000001E-2</c:v>
                </c:pt>
                <c:pt idx="1331">
                  <c:v>5.3305999999999999E-2</c:v>
                </c:pt>
                <c:pt idx="1332">
                  <c:v>5.3345999999999998E-2</c:v>
                </c:pt>
                <c:pt idx="1333">
                  <c:v>5.3386000000000003E-2</c:v>
                </c:pt>
                <c:pt idx="1334">
                  <c:v>5.3426000000000001E-2</c:v>
                </c:pt>
                <c:pt idx="1335">
                  <c:v>5.3466E-2</c:v>
                </c:pt>
                <c:pt idx="1336">
                  <c:v>5.3505900000000002E-2</c:v>
                </c:pt>
                <c:pt idx="1337">
                  <c:v>5.35459E-2</c:v>
                </c:pt>
                <c:pt idx="1338">
                  <c:v>5.3585899999999999E-2</c:v>
                </c:pt>
                <c:pt idx="1339">
                  <c:v>5.3625899999999997E-2</c:v>
                </c:pt>
                <c:pt idx="1340">
                  <c:v>5.3665900000000002E-2</c:v>
                </c:pt>
                <c:pt idx="1341">
                  <c:v>5.3705900000000001E-2</c:v>
                </c:pt>
                <c:pt idx="1342">
                  <c:v>5.3745899999999999E-2</c:v>
                </c:pt>
                <c:pt idx="1343">
                  <c:v>5.3785899999999998E-2</c:v>
                </c:pt>
                <c:pt idx="1344">
                  <c:v>5.3825900000000003E-2</c:v>
                </c:pt>
                <c:pt idx="1345">
                  <c:v>5.3865799999999998E-2</c:v>
                </c:pt>
                <c:pt idx="1346">
                  <c:v>5.3905799999999997E-2</c:v>
                </c:pt>
                <c:pt idx="1347">
                  <c:v>5.3945800000000002E-2</c:v>
                </c:pt>
                <c:pt idx="1348">
                  <c:v>5.39858E-2</c:v>
                </c:pt>
                <c:pt idx="1349">
                  <c:v>5.4025799999999999E-2</c:v>
                </c:pt>
                <c:pt idx="1350">
                  <c:v>5.4065799999999997E-2</c:v>
                </c:pt>
                <c:pt idx="1351">
                  <c:v>5.4105800000000003E-2</c:v>
                </c:pt>
                <c:pt idx="1352">
                  <c:v>5.4145800000000001E-2</c:v>
                </c:pt>
                <c:pt idx="1353">
                  <c:v>5.4185700000000003E-2</c:v>
                </c:pt>
                <c:pt idx="1354">
                  <c:v>5.4225700000000002E-2</c:v>
                </c:pt>
                <c:pt idx="1355">
                  <c:v>5.42657E-2</c:v>
                </c:pt>
                <c:pt idx="1356">
                  <c:v>5.4305699999999998E-2</c:v>
                </c:pt>
                <c:pt idx="1357">
                  <c:v>5.4345699999999997E-2</c:v>
                </c:pt>
                <c:pt idx="1358">
                  <c:v>5.4385700000000002E-2</c:v>
                </c:pt>
                <c:pt idx="1359">
                  <c:v>5.44257E-2</c:v>
                </c:pt>
                <c:pt idx="1360">
                  <c:v>5.4465699999999999E-2</c:v>
                </c:pt>
                <c:pt idx="1361">
                  <c:v>5.4505600000000001E-2</c:v>
                </c:pt>
                <c:pt idx="1362">
                  <c:v>5.45456E-2</c:v>
                </c:pt>
                <c:pt idx="1363">
                  <c:v>5.4585599999999998E-2</c:v>
                </c:pt>
                <c:pt idx="1364">
                  <c:v>5.4625600000000003E-2</c:v>
                </c:pt>
                <c:pt idx="1365">
                  <c:v>5.4665600000000002E-2</c:v>
                </c:pt>
                <c:pt idx="1366">
                  <c:v>5.47056E-2</c:v>
                </c:pt>
                <c:pt idx="1367">
                  <c:v>5.4745599999999998E-2</c:v>
                </c:pt>
                <c:pt idx="1368">
                  <c:v>5.4785599999999997E-2</c:v>
                </c:pt>
                <c:pt idx="1369">
                  <c:v>5.4825499999999999E-2</c:v>
                </c:pt>
                <c:pt idx="1370">
                  <c:v>5.4865499999999998E-2</c:v>
                </c:pt>
                <c:pt idx="1371">
                  <c:v>5.4905500000000003E-2</c:v>
                </c:pt>
                <c:pt idx="1372">
                  <c:v>5.4945500000000001E-2</c:v>
                </c:pt>
                <c:pt idx="1373">
                  <c:v>5.49855E-2</c:v>
                </c:pt>
                <c:pt idx="1374">
                  <c:v>5.5025499999999998E-2</c:v>
                </c:pt>
                <c:pt idx="1375">
                  <c:v>5.5065500000000003E-2</c:v>
                </c:pt>
                <c:pt idx="1376">
                  <c:v>5.5105500000000002E-2</c:v>
                </c:pt>
                <c:pt idx="1377">
                  <c:v>5.51455E-2</c:v>
                </c:pt>
                <c:pt idx="1378">
                  <c:v>5.5185400000000003E-2</c:v>
                </c:pt>
                <c:pt idx="1379">
                  <c:v>5.5225400000000001E-2</c:v>
                </c:pt>
                <c:pt idx="1380">
                  <c:v>5.5265399999999999E-2</c:v>
                </c:pt>
                <c:pt idx="1381">
                  <c:v>5.5305399999999998E-2</c:v>
                </c:pt>
                <c:pt idx="1382">
                  <c:v>5.5345400000000003E-2</c:v>
                </c:pt>
                <c:pt idx="1383">
                  <c:v>5.5385400000000001E-2</c:v>
                </c:pt>
                <c:pt idx="1384">
                  <c:v>5.54254E-2</c:v>
                </c:pt>
                <c:pt idx="1385">
                  <c:v>5.5465399999999998E-2</c:v>
                </c:pt>
                <c:pt idx="1386">
                  <c:v>5.55053E-2</c:v>
                </c:pt>
                <c:pt idx="1387">
                  <c:v>5.5545299999999999E-2</c:v>
                </c:pt>
                <c:pt idx="1388">
                  <c:v>5.5585299999999997E-2</c:v>
                </c:pt>
                <c:pt idx="1389">
                  <c:v>5.5625300000000003E-2</c:v>
                </c:pt>
                <c:pt idx="1390">
                  <c:v>5.5665300000000001E-2</c:v>
                </c:pt>
                <c:pt idx="1391">
                  <c:v>5.5705299999999999E-2</c:v>
                </c:pt>
                <c:pt idx="1392">
                  <c:v>5.5745299999999998E-2</c:v>
                </c:pt>
                <c:pt idx="1393">
                  <c:v>5.5785300000000003E-2</c:v>
                </c:pt>
                <c:pt idx="1394">
                  <c:v>5.5825199999999998E-2</c:v>
                </c:pt>
                <c:pt idx="1395">
                  <c:v>5.5865199999999997E-2</c:v>
                </c:pt>
                <c:pt idx="1396">
                  <c:v>5.5905200000000002E-2</c:v>
                </c:pt>
                <c:pt idx="1397">
                  <c:v>5.59452E-2</c:v>
                </c:pt>
                <c:pt idx="1398">
                  <c:v>5.5985199999999999E-2</c:v>
                </c:pt>
                <c:pt idx="1399">
                  <c:v>5.6025199999999997E-2</c:v>
                </c:pt>
                <c:pt idx="1400">
                  <c:v>5.6065200000000003E-2</c:v>
                </c:pt>
                <c:pt idx="1401">
                  <c:v>5.6105200000000001E-2</c:v>
                </c:pt>
                <c:pt idx="1402">
                  <c:v>5.6145100000000003E-2</c:v>
                </c:pt>
                <c:pt idx="1403">
                  <c:v>5.6185100000000002E-2</c:v>
                </c:pt>
                <c:pt idx="1404">
                  <c:v>5.62251E-2</c:v>
                </c:pt>
                <c:pt idx="1405">
                  <c:v>5.6265099999999998E-2</c:v>
                </c:pt>
                <c:pt idx="1406">
                  <c:v>5.6305099999999997E-2</c:v>
                </c:pt>
                <c:pt idx="1407">
                  <c:v>5.6345100000000002E-2</c:v>
                </c:pt>
                <c:pt idx="1408">
                  <c:v>5.63851E-2</c:v>
                </c:pt>
                <c:pt idx="1409">
                  <c:v>5.6425099999999999E-2</c:v>
                </c:pt>
                <c:pt idx="1410">
                  <c:v>5.6465099999999997E-2</c:v>
                </c:pt>
                <c:pt idx="1411">
                  <c:v>5.6505E-2</c:v>
                </c:pt>
                <c:pt idx="1412">
                  <c:v>5.6544999999999998E-2</c:v>
                </c:pt>
                <c:pt idx="1413">
                  <c:v>5.6585000000000003E-2</c:v>
                </c:pt>
                <c:pt idx="1414">
                  <c:v>5.6625000000000002E-2</c:v>
                </c:pt>
                <c:pt idx="1415">
                  <c:v>5.6665E-2</c:v>
                </c:pt>
                <c:pt idx="1416">
                  <c:v>5.6704999999999998E-2</c:v>
                </c:pt>
                <c:pt idx="1417">
                  <c:v>5.6744999999999997E-2</c:v>
                </c:pt>
                <c:pt idx="1418">
                  <c:v>5.6785000000000002E-2</c:v>
                </c:pt>
                <c:pt idx="1419">
                  <c:v>5.6824899999999998E-2</c:v>
                </c:pt>
                <c:pt idx="1420">
                  <c:v>5.6864900000000003E-2</c:v>
                </c:pt>
                <c:pt idx="1421">
                  <c:v>5.6904900000000001E-2</c:v>
                </c:pt>
                <c:pt idx="1422">
                  <c:v>5.69449E-2</c:v>
                </c:pt>
                <c:pt idx="1423">
                  <c:v>5.6984899999999998E-2</c:v>
                </c:pt>
                <c:pt idx="1424">
                  <c:v>5.7024900000000003E-2</c:v>
                </c:pt>
                <c:pt idx="1425">
                  <c:v>5.7064900000000002E-2</c:v>
                </c:pt>
                <c:pt idx="1426">
                  <c:v>5.71049E-2</c:v>
                </c:pt>
                <c:pt idx="1427">
                  <c:v>5.7144800000000003E-2</c:v>
                </c:pt>
                <c:pt idx="1428">
                  <c:v>5.7184800000000001E-2</c:v>
                </c:pt>
                <c:pt idx="1429">
                  <c:v>5.7224799999999999E-2</c:v>
                </c:pt>
                <c:pt idx="1430">
                  <c:v>5.7264799999999998E-2</c:v>
                </c:pt>
                <c:pt idx="1431">
                  <c:v>5.7304800000000003E-2</c:v>
                </c:pt>
                <c:pt idx="1432">
                  <c:v>5.7344800000000001E-2</c:v>
                </c:pt>
                <c:pt idx="1433">
                  <c:v>5.73848E-2</c:v>
                </c:pt>
                <c:pt idx="1434">
                  <c:v>5.7424799999999998E-2</c:v>
                </c:pt>
                <c:pt idx="1435">
                  <c:v>5.7464700000000001E-2</c:v>
                </c:pt>
                <c:pt idx="1436">
                  <c:v>5.7504699999999999E-2</c:v>
                </c:pt>
                <c:pt idx="1437">
                  <c:v>5.7544699999999997E-2</c:v>
                </c:pt>
                <c:pt idx="1438">
                  <c:v>5.7584700000000003E-2</c:v>
                </c:pt>
                <c:pt idx="1439">
                  <c:v>5.7624700000000001E-2</c:v>
                </c:pt>
                <c:pt idx="1440">
                  <c:v>5.7664699999999999E-2</c:v>
                </c:pt>
                <c:pt idx="1441">
                  <c:v>5.7704699999999998E-2</c:v>
                </c:pt>
                <c:pt idx="1442">
                  <c:v>5.7744700000000003E-2</c:v>
                </c:pt>
                <c:pt idx="1443">
                  <c:v>5.7784599999999998E-2</c:v>
                </c:pt>
                <c:pt idx="1444">
                  <c:v>5.7824599999999997E-2</c:v>
                </c:pt>
                <c:pt idx="1445">
                  <c:v>5.7864600000000002E-2</c:v>
                </c:pt>
                <c:pt idx="1446">
                  <c:v>5.7904600000000001E-2</c:v>
                </c:pt>
                <c:pt idx="1447">
                  <c:v>5.7944599999999999E-2</c:v>
                </c:pt>
                <c:pt idx="1448">
                  <c:v>5.7984599999999997E-2</c:v>
                </c:pt>
                <c:pt idx="1449">
                  <c:v>5.8024600000000003E-2</c:v>
                </c:pt>
                <c:pt idx="1450">
                  <c:v>5.8064600000000001E-2</c:v>
                </c:pt>
                <c:pt idx="1451">
                  <c:v>5.8104599999999999E-2</c:v>
                </c:pt>
                <c:pt idx="1452">
                  <c:v>5.8144500000000002E-2</c:v>
                </c:pt>
                <c:pt idx="1453">
                  <c:v>5.81845E-2</c:v>
                </c:pt>
                <c:pt idx="1454">
                  <c:v>5.8224499999999998E-2</c:v>
                </c:pt>
                <c:pt idx="1455">
                  <c:v>5.8264499999999997E-2</c:v>
                </c:pt>
                <c:pt idx="1456">
                  <c:v>5.8304500000000002E-2</c:v>
                </c:pt>
                <c:pt idx="1457">
                  <c:v>5.8344500000000001E-2</c:v>
                </c:pt>
                <c:pt idx="1458">
                  <c:v>5.8384499999999999E-2</c:v>
                </c:pt>
                <c:pt idx="1459">
                  <c:v>5.8424499999999997E-2</c:v>
                </c:pt>
                <c:pt idx="1460">
                  <c:v>5.84644E-2</c:v>
                </c:pt>
                <c:pt idx="1461">
                  <c:v>5.8504399999999998E-2</c:v>
                </c:pt>
                <c:pt idx="1462">
                  <c:v>5.8544400000000003E-2</c:v>
                </c:pt>
                <c:pt idx="1463">
                  <c:v>5.8584400000000002E-2</c:v>
                </c:pt>
                <c:pt idx="1464">
                  <c:v>5.86244E-2</c:v>
                </c:pt>
                <c:pt idx="1465">
                  <c:v>5.8664399999999998E-2</c:v>
                </c:pt>
                <c:pt idx="1466">
                  <c:v>5.8704399999999997E-2</c:v>
                </c:pt>
                <c:pt idx="1467">
                  <c:v>5.8744400000000002E-2</c:v>
                </c:pt>
                <c:pt idx="1468">
                  <c:v>5.8784299999999998E-2</c:v>
                </c:pt>
                <c:pt idx="1469">
                  <c:v>5.8824300000000003E-2</c:v>
                </c:pt>
                <c:pt idx="1470">
                  <c:v>5.8864300000000001E-2</c:v>
                </c:pt>
                <c:pt idx="1471">
                  <c:v>5.89043E-2</c:v>
                </c:pt>
                <c:pt idx="1472">
                  <c:v>5.8944299999999998E-2</c:v>
                </c:pt>
                <c:pt idx="1473">
                  <c:v>5.8984300000000003E-2</c:v>
                </c:pt>
                <c:pt idx="1474">
                  <c:v>5.9024300000000002E-2</c:v>
                </c:pt>
                <c:pt idx="1475">
                  <c:v>5.90643E-2</c:v>
                </c:pt>
                <c:pt idx="1476">
                  <c:v>5.9104200000000003E-2</c:v>
                </c:pt>
                <c:pt idx="1477">
                  <c:v>5.9144200000000001E-2</c:v>
                </c:pt>
                <c:pt idx="1478">
                  <c:v>5.9184199999999999E-2</c:v>
                </c:pt>
                <c:pt idx="1479">
                  <c:v>5.9224199999999998E-2</c:v>
                </c:pt>
                <c:pt idx="1480">
                  <c:v>5.9264200000000003E-2</c:v>
                </c:pt>
                <c:pt idx="1481">
                  <c:v>5.9304200000000001E-2</c:v>
                </c:pt>
                <c:pt idx="1482">
                  <c:v>5.93442E-2</c:v>
                </c:pt>
                <c:pt idx="1483">
                  <c:v>5.9384199999999998E-2</c:v>
                </c:pt>
                <c:pt idx="1484">
                  <c:v>5.9424200000000003E-2</c:v>
                </c:pt>
                <c:pt idx="1485">
                  <c:v>5.9464099999999999E-2</c:v>
                </c:pt>
                <c:pt idx="1486">
                  <c:v>5.9504099999999997E-2</c:v>
                </c:pt>
                <c:pt idx="1487">
                  <c:v>5.9544100000000003E-2</c:v>
                </c:pt>
                <c:pt idx="1488">
                  <c:v>5.9584100000000001E-2</c:v>
                </c:pt>
                <c:pt idx="1489">
                  <c:v>5.9624099999999999E-2</c:v>
                </c:pt>
                <c:pt idx="1490">
                  <c:v>5.9664099999999998E-2</c:v>
                </c:pt>
                <c:pt idx="1491">
                  <c:v>5.9704100000000003E-2</c:v>
                </c:pt>
                <c:pt idx="1492">
                  <c:v>5.9744100000000001E-2</c:v>
                </c:pt>
                <c:pt idx="1493">
                  <c:v>5.9783999999999997E-2</c:v>
                </c:pt>
                <c:pt idx="1494">
                  <c:v>5.9824000000000002E-2</c:v>
                </c:pt>
                <c:pt idx="1495">
                  <c:v>5.9864000000000001E-2</c:v>
                </c:pt>
                <c:pt idx="1496">
                  <c:v>5.9903999999999999E-2</c:v>
                </c:pt>
                <c:pt idx="1497">
                  <c:v>5.9943999999999997E-2</c:v>
                </c:pt>
                <c:pt idx="1498">
                  <c:v>5.9984000000000003E-2</c:v>
                </c:pt>
                <c:pt idx="1499">
                  <c:v>6.0024000000000001E-2</c:v>
                </c:pt>
                <c:pt idx="1500">
                  <c:v>6.0063999999999999E-2</c:v>
                </c:pt>
                <c:pt idx="1501">
                  <c:v>6.0103900000000002E-2</c:v>
                </c:pt>
                <c:pt idx="1502">
                  <c:v>6.01439E-2</c:v>
                </c:pt>
                <c:pt idx="1503">
                  <c:v>6.0183899999999999E-2</c:v>
                </c:pt>
                <c:pt idx="1504">
                  <c:v>6.0223899999999997E-2</c:v>
                </c:pt>
                <c:pt idx="1505">
                  <c:v>6.0263900000000002E-2</c:v>
                </c:pt>
                <c:pt idx="1506">
                  <c:v>6.0303900000000001E-2</c:v>
                </c:pt>
                <c:pt idx="1507">
                  <c:v>6.0343899999999999E-2</c:v>
                </c:pt>
                <c:pt idx="1508">
                  <c:v>6.0383899999999997E-2</c:v>
                </c:pt>
                <c:pt idx="1509">
                  <c:v>6.04238E-2</c:v>
                </c:pt>
                <c:pt idx="1510">
                  <c:v>6.0463799999999998E-2</c:v>
                </c:pt>
                <c:pt idx="1511">
                  <c:v>6.0503800000000003E-2</c:v>
                </c:pt>
                <c:pt idx="1512">
                  <c:v>6.0543800000000002E-2</c:v>
                </c:pt>
                <c:pt idx="1513">
                  <c:v>6.05838E-2</c:v>
                </c:pt>
                <c:pt idx="1514">
                  <c:v>6.0623799999999999E-2</c:v>
                </c:pt>
                <c:pt idx="1515">
                  <c:v>6.0663799999999997E-2</c:v>
                </c:pt>
                <c:pt idx="1516">
                  <c:v>6.0703800000000002E-2</c:v>
                </c:pt>
                <c:pt idx="1517">
                  <c:v>6.0743699999999998E-2</c:v>
                </c:pt>
                <c:pt idx="1518">
                  <c:v>6.0783700000000003E-2</c:v>
                </c:pt>
                <c:pt idx="1519">
                  <c:v>6.0823700000000001E-2</c:v>
                </c:pt>
                <c:pt idx="1520">
                  <c:v>6.08637E-2</c:v>
                </c:pt>
                <c:pt idx="1521">
                  <c:v>6.0903699999999998E-2</c:v>
                </c:pt>
                <c:pt idx="1522">
                  <c:v>6.0943700000000003E-2</c:v>
                </c:pt>
                <c:pt idx="1523">
                  <c:v>6.0983700000000002E-2</c:v>
                </c:pt>
                <c:pt idx="1524">
                  <c:v>6.10237E-2</c:v>
                </c:pt>
                <c:pt idx="1525">
                  <c:v>6.1063699999999999E-2</c:v>
                </c:pt>
                <c:pt idx="1526">
                  <c:v>6.1103600000000001E-2</c:v>
                </c:pt>
                <c:pt idx="1527">
                  <c:v>6.1143599999999999E-2</c:v>
                </c:pt>
                <c:pt idx="1528">
                  <c:v>6.1183599999999998E-2</c:v>
                </c:pt>
                <c:pt idx="1529">
                  <c:v>6.1223600000000003E-2</c:v>
                </c:pt>
                <c:pt idx="1530">
                  <c:v>6.1263600000000001E-2</c:v>
                </c:pt>
                <c:pt idx="1531">
                  <c:v>6.13036E-2</c:v>
                </c:pt>
                <c:pt idx="1532">
                  <c:v>6.1343599999999998E-2</c:v>
                </c:pt>
                <c:pt idx="1533">
                  <c:v>6.1383600000000003E-2</c:v>
                </c:pt>
                <c:pt idx="1534">
                  <c:v>6.1423499999999999E-2</c:v>
                </c:pt>
                <c:pt idx="1535">
                  <c:v>6.1463499999999997E-2</c:v>
                </c:pt>
                <c:pt idx="1536">
                  <c:v>6.1503500000000003E-2</c:v>
                </c:pt>
                <c:pt idx="1537">
                  <c:v>6.1543500000000001E-2</c:v>
                </c:pt>
                <c:pt idx="1538">
                  <c:v>6.1583499999999999E-2</c:v>
                </c:pt>
                <c:pt idx="1539">
                  <c:v>6.1623499999999998E-2</c:v>
                </c:pt>
                <c:pt idx="1540">
                  <c:v>6.1663500000000003E-2</c:v>
                </c:pt>
                <c:pt idx="1541">
                  <c:v>6.1703500000000001E-2</c:v>
                </c:pt>
                <c:pt idx="1542">
                  <c:v>6.1743399999999997E-2</c:v>
                </c:pt>
                <c:pt idx="1543">
                  <c:v>6.1783400000000002E-2</c:v>
                </c:pt>
                <c:pt idx="1544">
                  <c:v>6.1823400000000001E-2</c:v>
                </c:pt>
                <c:pt idx="1545">
                  <c:v>6.1863399999999999E-2</c:v>
                </c:pt>
                <c:pt idx="1546">
                  <c:v>6.1903399999999997E-2</c:v>
                </c:pt>
                <c:pt idx="1547">
                  <c:v>6.1943400000000003E-2</c:v>
                </c:pt>
                <c:pt idx="1548">
                  <c:v>6.1983400000000001E-2</c:v>
                </c:pt>
                <c:pt idx="1549">
                  <c:v>6.2023399999999999E-2</c:v>
                </c:pt>
                <c:pt idx="1550">
                  <c:v>6.2063300000000002E-2</c:v>
                </c:pt>
                <c:pt idx="1551">
                  <c:v>6.21033E-2</c:v>
                </c:pt>
                <c:pt idx="1552">
                  <c:v>6.2143299999999999E-2</c:v>
                </c:pt>
                <c:pt idx="1553">
                  <c:v>6.2183299999999997E-2</c:v>
                </c:pt>
                <c:pt idx="1554">
                  <c:v>6.2223300000000002E-2</c:v>
                </c:pt>
                <c:pt idx="1555">
                  <c:v>6.2263300000000001E-2</c:v>
                </c:pt>
                <c:pt idx="1556">
                  <c:v>6.2303299999999999E-2</c:v>
                </c:pt>
                <c:pt idx="1557">
                  <c:v>6.2343299999999997E-2</c:v>
                </c:pt>
                <c:pt idx="1558">
                  <c:v>6.23832E-2</c:v>
                </c:pt>
                <c:pt idx="1559">
                  <c:v>6.2423199999999998E-2</c:v>
                </c:pt>
                <c:pt idx="1560">
                  <c:v>6.2463200000000003E-2</c:v>
                </c:pt>
                <c:pt idx="1561">
                  <c:v>6.2503199999999995E-2</c:v>
                </c:pt>
                <c:pt idx="1562">
                  <c:v>6.2543199999999993E-2</c:v>
                </c:pt>
                <c:pt idx="1563">
                  <c:v>6.2583200000000005E-2</c:v>
                </c:pt>
                <c:pt idx="1564">
                  <c:v>6.2623200000000004E-2</c:v>
                </c:pt>
                <c:pt idx="1565">
                  <c:v>6.2663200000000002E-2</c:v>
                </c:pt>
                <c:pt idx="1566">
                  <c:v>6.2703099999999998E-2</c:v>
                </c:pt>
                <c:pt idx="1567">
                  <c:v>6.2743099999999996E-2</c:v>
                </c:pt>
                <c:pt idx="1568">
                  <c:v>6.2783099999999994E-2</c:v>
                </c:pt>
                <c:pt idx="1569">
                  <c:v>6.2823100000000007E-2</c:v>
                </c:pt>
                <c:pt idx="1570">
                  <c:v>6.2863100000000005E-2</c:v>
                </c:pt>
                <c:pt idx="1571">
                  <c:v>6.2903100000000003E-2</c:v>
                </c:pt>
                <c:pt idx="1572">
                  <c:v>6.2943100000000002E-2</c:v>
                </c:pt>
                <c:pt idx="1573">
                  <c:v>6.29831E-2</c:v>
                </c:pt>
                <c:pt idx="1574">
                  <c:v>6.3023099999999999E-2</c:v>
                </c:pt>
                <c:pt idx="1575">
                  <c:v>6.3062999999999994E-2</c:v>
                </c:pt>
                <c:pt idx="1576">
                  <c:v>6.3103000000000006E-2</c:v>
                </c:pt>
                <c:pt idx="1577">
                  <c:v>6.3143000000000005E-2</c:v>
                </c:pt>
                <c:pt idx="1578">
                  <c:v>6.3183000000000003E-2</c:v>
                </c:pt>
                <c:pt idx="1579">
                  <c:v>6.3223000000000001E-2</c:v>
                </c:pt>
                <c:pt idx="1580">
                  <c:v>6.3263E-2</c:v>
                </c:pt>
                <c:pt idx="1581">
                  <c:v>6.3302999999999998E-2</c:v>
                </c:pt>
                <c:pt idx="1582">
                  <c:v>6.3342999999999997E-2</c:v>
                </c:pt>
                <c:pt idx="1583">
                  <c:v>6.3382900000000006E-2</c:v>
                </c:pt>
                <c:pt idx="1584">
                  <c:v>6.3422900000000004E-2</c:v>
                </c:pt>
                <c:pt idx="1585">
                  <c:v>6.3462900000000003E-2</c:v>
                </c:pt>
                <c:pt idx="1586">
                  <c:v>6.3502900000000001E-2</c:v>
                </c:pt>
                <c:pt idx="1587">
                  <c:v>6.3542899999999999E-2</c:v>
                </c:pt>
                <c:pt idx="1588">
                  <c:v>6.3582899999999998E-2</c:v>
                </c:pt>
                <c:pt idx="1589">
                  <c:v>6.3622899999999996E-2</c:v>
                </c:pt>
                <c:pt idx="1590">
                  <c:v>6.3662899999999994E-2</c:v>
                </c:pt>
                <c:pt idx="1591">
                  <c:v>6.3702800000000004E-2</c:v>
                </c:pt>
                <c:pt idx="1592">
                  <c:v>6.3742800000000002E-2</c:v>
                </c:pt>
                <c:pt idx="1593">
                  <c:v>6.3782800000000001E-2</c:v>
                </c:pt>
                <c:pt idx="1594">
                  <c:v>6.3822799999999999E-2</c:v>
                </c:pt>
                <c:pt idx="1595">
                  <c:v>6.3862799999999997E-2</c:v>
                </c:pt>
                <c:pt idx="1596">
                  <c:v>6.3902799999999996E-2</c:v>
                </c:pt>
                <c:pt idx="1597">
                  <c:v>6.3942799999999994E-2</c:v>
                </c:pt>
                <c:pt idx="1598">
                  <c:v>6.3982800000000006E-2</c:v>
                </c:pt>
                <c:pt idx="1599">
                  <c:v>6.4022700000000002E-2</c:v>
                </c:pt>
                <c:pt idx="1600">
                  <c:v>6.40627E-2</c:v>
                </c:pt>
                <c:pt idx="1601">
                  <c:v>6.4102699999999999E-2</c:v>
                </c:pt>
                <c:pt idx="1602">
                  <c:v>6.4142699999999997E-2</c:v>
                </c:pt>
                <c:pt idx="1603">
                  <c:v>6.4182699999999995E-2</c:v>
                </c:pt>
                <c:pt idx="1604">
                  <c:v>6.4222699999999994E-2</c:v>
                </c:pt>
                <c:pt idx="1605">
                  <c:v>6.4262700000000006E-2</c:v>
                </c:pt>
                <c:pt idx="1606">
                  <c:v>6.4302700000000004E-2</c:v>
                </c:pt>
                <c:pt idx="1607">
                  <c:v>6.43426E-2</c:v>
                </c:pt>
                <c:pt idx="1608">
                  <c:v>6.4382599999999998E-2</c:v>
                </c:pt>
                <c:pt idx="1609">
                  <c:v>6.4422599999999997E-2</c:v>
                </c:pt>
                <c:pt idx="1610">
                  <c:v>6.4462599999999995E-2</c:v>
                </c:pt>
                <c:pt idx="1611">
                  <c:v>6.4502599999999993E-2</c:v>
                </c:pt>
                <c:pt idx="1612">
                  <c:v>6.4542600000000006E-2</c:v>
                </c:pt>
                <c:pt idx="1613">
                  <c:v>6.4582600000000004E-2</c:v>
                </c:pt>
                <c:pt idx="1614">
                  <c:v>6.4622600000000002E-2</c:v>
                </c:pt>
                <c:pt idx="1615">
                  <c:v>6.4662499999999998E-2</c:v>
                </c:pt>
                <c:pt idx="1616">
                  <c:v>6.4702499999999996E-2</c:v>
                </c:pt>
                <c:pt idx="1617">
                  <c:v>6.4742499999999994E-2</c:v>
                </c:pt>
                <c:pt idx="1618">
                  <c:v>6.4782500000000007E-2</c:v>
                </c:pt>
                <c:pt idx="1619">
                  <c:v>6.4822500000000005E-2</c:v>
                </c:pt>
                <c:pt idx="1620">
                  <c:v>6.4862500000000003E-2</c:v>
                </c:pt>
                <c:pt idx="1621">
                  <c:v>6.4902500000000002E-2</c:v>
                </c:pt>
                <c:pt idx="1622">
                  <c:v>6.49425E-2</c:v>
                </c:pt>
                <c:pt idx="1623">
                  <c:v>6.4982499999999999E-2</c:v>
                </c:pt>
                <c:pt idx="1624">
                  <c:v>6.5022399999999994E-2</c:v>
                </c:pt>
                <c:pt idx="1625">
                  <c:v>6.5062400000000006E-2</c:v>
                </c:pt>
                <c:pt idx="1626">
                  <c:v>6.5102400000000005E-2</c:v>
                </c:pt>
                <c:pt idx="1627">
                  <c:v>6.5142400000000003E-2</c:v>
                </c:pt>
                <c:pt idx="1628">
                  <c:v>6.5182400000000001E-2</c:v>
                </c:pt>
                <c:pt idx="1629">
                  <c:v>6.52224E-2</c:v>
                </c:pt>
                <c:pt idx="1630">
                  <c:v>6.5262399999999998E-2</c:v>
                </c:pt>
                <c:pt idx="1631">
                  <c:v>6.5302399999999997E-2</c:v>
                </c:pt>
                <c:pt idx="1632">
                  <c:v>6.5342300000000006E-2</c:v>
                </c:pt>
                <c:pt idx="1633">
                  <c:v>6.5382300000000004E-2</c:v>
                </c:pt>
                <c:pt idx="1634">
                  <c:v>6.5422300000000003E-2</c:v>
                </c:pt>
                <c:pt idx="1635">
                  <c:v>6.5462300000000001E-2</c:v>
                </c:pt>
                <c:pt idx="1636">
                  <c:v>6.5502299999999999E-2</c:v>
                </c:pt>
                <c:pt idx="1637">
                  <c:v>6.5542299999999998E-2</c:v>
                </c:pt>
                <c:pt idx="1638">
                  <c:v>6.5582299999999996E-2</c:v>
                </c:pt>
                <c:pt idx="1639">
                  <c:v>6.5622299999999995E-2</c:v>
                </c:pt>
                <c:pt idx="1640">
                  <c:v>6.5662200000000004E-2</c:v>
                </c:pt>
                <c:pt idx="1641">
                  <c:v>6.5702200000000002E-2</c:v>
                </c:pt>
                <c:pt idx="1642">
                  <c:v>6.5742200000000001E-2</c:v>
                </c:pt>
                <c:pt idx="1643">
                  <c:v>6.5782199999999999E-2</c:v>
                </c:pt>
                <c:pt idx="1644">
                  <c:v>6.5822199999999997E-2</c:v>
                </c:pt>
                <c:pt idx="1645">
                  <c:v>6.5862199999999996E-2</c:v>
                </c:pt>
                <c:pt idx="1646">
                  <c:v>6.5902199999999994E-2</c:v>
                </c:pt>
                <c:pt idx="1647">
                  <c:v>6.5942200000000006E-2</c:v>
                </c:pt>
                <c:pt idx="1648">
                  <c:v>6.5982100000000002E-2</c:v>
                </c:pt>
                <c:pt idx="1649">
                  <c:v>6.60221E-2</c:v>
                </c:pt>
                <c:pt idx="1650">
                  <c:v>6.6062099999999999E-2</c:v>
                </c:pt>
                <c:pt idx="1651">
                  <c:v>6.6102099999999997E-2</c:v>
                </c:pt>
                <c:pt idx="1652">
                  <c:v>6.6142099999999995E-2</c:v>
                </c:pt>
                <c:pt idx="1653">
                  <c:v>6.6182099999999994E-2</c:v>
                </c:pt>
                <c:pt idx="1654">
                  <c:v>6.6222100000000006E-2</c:v>
                </c:pt>
                <c:pt idx="1655">
                  <c:v>6.6262100000000004E-2</c:v>
                </c:pt>
                <c:pt idx="1656">
                  <c:v>6.6302100000000003E-2</c:v>
                </c:pt>
                <c:pt idx="1657">
                  <c:v>6.6342100000000001E-2</c:v>
                </c:pt>
                <c:pt idx="1658">
                  <c:v>6.6381999999999997E-2</c:v>
                </c:pt>
                <c:pt idx="1659">
                  <c:v>6.6421999999999995E-2</c:v>
                </c:pt>
                <c:pt idx="1660">
                  <c:v>6.6461999999999993E-2</c:v>
                </c:pt>
                <c:pt idx="1661">
                  <c:v>6.6502000000000006E-2</c:v>
                </c:pt>
                <c:pt idx="1662">
                  <c:v>6.6542000000000004E-2</c:v>
                </c:pt>
                <c:pt idx="1663">
                  <c:v>6.6582000000000002E-2</c:v>
                </c:pt>
                <c:pt idx="1664">
                  <c:v>6.6622000000000001E-2</c:v>
                </c:pt>
                <c:pt idx="1665">
                  <c:v>6.6661999999999999E-2</c:v>
                </c:pt>
                <c:pt idx="1666">
                  <c:v>6.6701999999999997E-2</c:v>
                </c:pt>
                <c:pt idx="1667">
                  <c:v>6.6741999999999996E-2</c:v>
                </c:pt>
                <c:pt idx="1668">
                  <c:v>6.6781999999999994E-2</c:v>
                </c:pt>
                <c:pt idx="1669">
                  <c:v>6.6822000000000006E-2</c:v>
                </c:pt>
                <c:pt idx="1670">
                  <c:v>6.6862000000000005E-2</c:v>
                </c:pt>
                <c:pt idx="1671">
                  <c:v>6.6902000000000003E-2</c:v>
                </c:pt>
                <c:pt idx="1672">
                  <c:v>6.6942000000000002E-2</c:v>
                </c:pt>
                <c:pt idx="1673">
                  <c:v>6.6982E-2</c:v>
                </c:pt>
                <c:pt idx="1674">
                  <c:v>6.7021999999999998E-2</c:v>
                </c:pt>
                <c:pt idx="1675">
                  <c:v>6.7061999999999997E-2</c:v>
                </c:pt>
                <c:pt idx="1676">
                  <c:v>6.7101999999999995E-2</c:v>
                </c:pt>
                <c:pt idx="1677">
                  <c:v>6.7141999999999993E-2</c:v>
                </c:pt>
                <c:pt idx="1678">
                  <c:v>6.7182000000000006E-2</c:v>
                </c:pt>
                <c:pt idx="1679">
                  <c:v>6.7221900000000001E-2</c:v>
                </c:pt>
                <c:pt idx="1680">
                  <c:v>6.7261899999999999E-2</c:v>
                </c:pt>
                <c:pt idx="1681">
                  <c:v>6.7301899999999998E-2</c:v>
                </c:pt>
                <c:pt idx="1682">
                  <c:v>6.7341899999999996E-2</c:v>
                </c:pt>
                <c:pt idx="1683">
                  <c:v>6.7381899999999995E-2</c:v>
                </c:pt>
                <c:pt idx="1684">
                  <c:v>6.7421900000000007E-2</c:v>
                </c:pt>
                <c:pt idx="1685">
                  <c:v>6.7461900000000005E-2</c:v>
                </c:pt>
                <c:pt idx="1686">
                  <c:v>6.7501900000000004E-2</c:v>
                </c:pt>
                <c:pt idx="1687">
                  <c:v>6.7541900000000002E-2</c:v>
                </c:pt>
                <c:pt idx="1688">
                  <c:v>6.75819E-2</c:v>
                </c:pt>
                <c:pt idx="1689">
                  <c:v>6.7621899999999999E-2</c:v>
                </c:pt>
                <c:pt idx="1690">
                  <c:v>6.7661899999999997E-2</c:v>
                </c:pt>
                <c:pt idx="1691">
                  <c:v>6.7701899999999995E-2</c:v>
                </c:pt>
                <c:pt idx="1692">
                  <c:v>6.7741899999999994E-2</c:v>
                </c:pt>
                <c:pt idx="1693">
                  <c:v>6.7781900000000006E-2</c:v>
                </c:pt>
                <c:pt idx="1694">
                  <c:v>6.7821900000000004E-2</c:v>
                </c:pt>
                <c:pt idx="1695">
                  <c:v>6.7861900000000003E-2</c:v>
                </c:pt>
                <c:pt idx="1696">
                  <c:v>6.7901900000000001E-2</c:v>
                </c:pt>
                <c:pt idx="1697">
                  <c:v>6.79419E-2</c:v>
                </c:pt>
                <c:pt idx="1698">
                  <c:v>6.7981899999999998E-2</c:v>
                </c:pt>
                <c:pt idx="1699">
                  <c:v>6.8021899999999996E-2</c:v>
                </c:pt>
                <c:pt idx="1700">
                  <c:v>6.8061899999999995E-2</c:v>
                </c:pt>
                <c:pt idx="1701">
                  <c:v>6.8101900000000007E-2</c:v>
                </c:pt>
                <c:pt idx="1702">
                  <c:v>6.8141900000000005E-2</c:v>
                </c:pt>
                <c:pt idx="1703">
                  <c:v>6.8181900000000004E-2</c:v>
                </c:pt>
                <c:pt idx="1704">
                  <c:v>6.8221900000000002E-2</c:v>
                </c:pt>
                <c:pt idx="1705">
                  <c:v>6.82619E-2</c:v>
                </c:pt>
                <c:pt idx="1706">
                  <c:v>6.8301899999999999E-2</c:v>
                </c:pt>
                <c:pt idx="1707">
                  <c:v>6.8341899999999997E-2</c:v>
                </c:pt>
                <c:pt idx="1708">
                  <c:v>6.8381899999999995E-2</c:v>
                </c:pt>
                <c:pt idx="1709">
                  <c:v>6.8421899999999994E-2</c:v>
                </c:pt>
                <c:pt idx="1710">
                  <c:v>6.8461900000000006E-2</c:v>
                </c:pt>
                <c:pt idx="1711">
                  <c:v>6.8501900000000004E-2</c:v>
                </c:pt>
                <c:pt idx="1712">
                  <c:v>6.8541900000000003E-2</c:v>
                </c:pt>
                <c:pt idx="1713">
                  <c:v>6.8581900000000001E-2</c:v>
                </c:pt>
                <c:pt idx="1714">
                  <c:v>6.86219E-2</c:v>
                </c:pt>
                <c:pt idx="1715">
                  <c:v>6.8661899999999998E-2</c:v>
                </c:pt>
                <c:pt idx="1716">
                  <c:v>6.8701899999999996E-2</c:v>
                </c:pt>
                <c:pt idx="1717">
                  <c:v>6.8741899999999995E-2</c:v>
                </c:pt>
                <c:pt idx="1718">
                  <c:v>6.8781900000000007E-2</c:v>
                </c:pt>
                <c:pt idx="1719">
                  <c:v>6.8821900000000005E-2</c:v>
                </c:pt>
                <c:pt idx="1720">
                  <c:v>6.8861900000000004E-2</c:v>
                </c:pt>
                <c:pt idx="1721">
                  <c:v>6.8901900000000002E-2</c:v>
                </c:pt>
                <c:pt idx="1722">
                  <c:v>6.89419E-2</c:v>
                </c:pt>
                <c:pt idx="1723">
                  <c:v>6.8981899999999999E-2</c:v>
                </c:pt>
                <c:pt idx="1724">
                  <c:v>6.9021899999999997E-2</c:v>
                </c:pt>
                <c:pt idx="1725">
                  <c:v>6.9061899999999996E-2</c:v>
                </c:pt>
                <c:pt idx="1726">
                  <c:v>6.9101899999999994E-2</c:v>
                </c:pt>
                <c:pt idx="1727">
                  <c:v>6.9141900000000006E-2</c:v>
                </c:pt>
                <c:pt idx="1728">
                  <c:v>6.9181900000000005E-2</c:v>
                </c:pt>
                <c:pt idx="1729">
                  <c:v>6.9221900000000003E-2</c:v>
                </c:pt>
                <c:pt idx="1730">
                  <c:v>6.9261900000000001E-2</c:v>
                </c:pt>
                <c:pt idx="1731">
                  <c:v>6.93019E-2</c:v>
                </c:pt>
                <c:pt idx="1732">
                  <c:v>6.9341899999999998E-2</c:v>
                </c:pt>
                <c:pt idx="1733">
                  <c:v>6.9381899999999996E-2</c:v>
                </c:pt>
                <c:pt idx="1734">
                  <c:v>6.9421899999999995E-2</c:v>
                </c:pt>
                <c:pt idx="1735">
                  <c:v>6.9461899999999993E-2</c:v>
                </c:pt>
                <c:pt idx="1736">
                  <c:v>6.9501900000000005E-2</c:v>
                </c:pt>
                <c:pt idx="1737">
                  <c:v>6.9541900000000004E-2</c:v>
                </c:pt>
                <c:pt idx="1738">
                  <c:v>6.9581900000000002E-2</c:v>
                </c:pt>
                <c:pt idx="1739">
                  <c:v>6.96219E-2</c:v>
                </c:pt>
                <c:pt idx="1740">
                  <c:v>6.9661899999999999E-2</c:v>
                </c:pt>
                <c:pt idx="1741">
                  <c:v>6.9701899999999997E-2</c:v>
                </c:pt>
                <c:pt idx="1742">
                  <c:v>6.9741899999999996E-2</c:v>
                </c:pt>
                <c:pt idx="1743">
                  <c:v>6.9781899999999994E-2</c:v>
                </c:pt>
                <c:pt idx="1744">
                  <c:v>6.9821900000000006E-2</c:v>
                </c:pt>
                <c:pt idx="1745">
                  <c:v>6.9861900000000005E-2</c:v>
                </c:pt>
                <c:pt idx="1746">
                  <c:v>6.9901900000000003E-2</c:v>
                </c:pt>
                <c:pt idx="1747">
                  <c:v>6.9941900000000001E-2</c:v>
                </c:pt>
                <c:pt idx="1748">
                  <c:v>6.99819E-2</c:v>
                </c:pt>
                <c:pt idx="1749">
                  <c:v>7.0021899999999998E-2</c:v>
                </c:pt>
                <c:pt idx="1750">
                  <c:v>7.0061899999999996E-2</c:v>
                </c:pt>
                <c:pt idx="1751">
                  <c:v>7.0101899999999995E-2</c:v>
                </c:pt>
                <c:pt idx="1752">
                  <c:v>7.0141899999999993E-2</c:v>
                </c:pt>
                <c:pt idx="1753">
                  <c:v>7.0181900000000005E-2</c:v>
                </c:pt>
                <c:pt idx="1754">
                  <c:v>7.0221900000000004E-2</c:v>
                </c:pt>
                <c:pt idx="1755">
                  <c:v>7.0261900000000002E-2</c:v>
                </c:pt>
                <c:pt idx="1756">
                  <c:v>7.0301900000000001E-2</c:v>
                </c:pt>
                <c:pt idx="1757">
                  <c:v>7.0341899999999999E-2</c:v>
                </c:pt>
                <c:pt idx="1758">
                  <c:v>7.0381899999999997E-2</c:v>
                </c:pt>
                <c:pt idx="1759">
                  <c:v>7.0421899999999996E-2</c:v>
                </c:pt>
                <c:pt idx="1760">
                  <c:v>7.0461899999999994E-2</c:v>
                </c:pt>
                <c:pt idx="1761">
                  <c:v>7.0501900000000006E-2</c:v>
                </c:pt>
                <c:pt idx="1762">
                  <c:v>7.0541900000000005E-2</c:v>
                </c:pt>
                <c:pt idx="1763">
                  <c:v>7.0581900000000003E-2</c:v>
                </c:pt>
                <c:pt idx="1764">
                  <c:v>7.0621900000000001E-2</c:v>
                </c:pt>
                <c:pt idx="1765">
                  <c:v>7.06619E-2</c:v>
                </c:pt>
                <c:pt idx="1766">
                  <c:v>7.0701899999999998E-2</c:v>
                </c:pt>
                <c:pt idx="1767">
                  <c:v>7.0741899999999996E-2</c:v>
                </c:pt>
                <c:pt idx="1768">
                  <c:v>7.0781899999999995E-2</c:v>
                </c:pt>
                <c:pt idx="1769">
                  <c:v>7.0821899999999993E-2</c:v>
                </c:pt>
                <c:pt idx="1770">
                  <c:v>7.0861900000000005E-2</c:v>
                </c:pt>
                <c:pt idx="1771">
                  <c:v>7.0901900000000004E-2</c:v>
                </c:pt>
                <c:pt idx="1772">
                  <c:v>7.0941900000000002E-2</c:v>
                </c:pt>
                <c:pt idx="1773">
                  <c:v>7.0981900000000001E-2</c:v>
                </c:pt>
                <c:pt idx="1774">
                  <c:v>7.1021899999999999E-2</c:v>
                </c:pt>
                <c:pt idx="1775">
                  <c:v>7.1061899999999997E-2</c:v>
                </c:pt>
                <c:pt idx="1776">
                  <c:v>7.1101899999999996E-2</c:v>
                </c:pt>
                <c:pt idx="1777">
                  <c:v>7.1141899999999994E-2</c:v>
                </c:pt>
                <c:pt idx="1778">
                  <c:v>7.1181900000000006E-2</c:v>
                </c:pt>
                <c:pt idx="1779">
                  <c:v>7.1221900000000005E-2</c:v>
                </c:pt>
                <c:pt idx="1780">
                  <c:v>7.1261900000000003E-2</c:v>
                </c:pt>
                <c:pt idx="1781">
                  <c:v>7.1301900000000001E-2</c:v>
                </c:pt>
                <c:pt idx="1782">
                  <c:v>7.13419E-2</c:v>
                </c:pt>
                <c:pt idx="1783">
                  <c:v>7.1381899999999998E-2</c:v>
                </c:pt>
                <c:pt idx="1784">
                  <c:v>7.1421899999999997E-2</c:v>
                </c:pt>
                <c:pt idx="1785">
                  <c:v>7.1461899999999995E-2</c:v>
                </c:pt>
                <c:pt idx="1786">
                  <c:v>7.1501899999999993E-2</c:v>
                </c:pt>
                <c:pt idx="1787">
                  <c:v>7.1541900000000005E-2</c:v>
                </c:pt>
                <c:pt idx="1788">
                  <c:v>7.1581900000000004E-2</c:v>
                </c:pt>
                <c:pt idx="1789">
                  <c:v>7.1621900000000002E-2</c:v>
                </c:pt>
                <c:pt idx="1790">
                  <c:v>7.1661900000000001E-2</c:v>
                </c:pt>
                <c:pt idx="1791">
                  <c:v>7.1701899999999999E-2</c:v>
                </c:pt>
                <c:pt idx="1792">
                  <c:v>7.1741899999999997E-2</c:v>
                </c:pt>
                <c:pt idx="1793">
                  <c:v>7.1781899999999996E-2</c:v>
                </c:pt>
                <c:pt idx="1794">
                  <c:v>7.1821899999999994E-2</c:v>
                </c:pt>
                <c:pt idx="1795">
                  <c:v>7.1861900000000006E-2</c:v>
                </c:pt>
                <c:pt idx="1796">
                  <c:v>7.1901900000000005E-2</c:v>
                </c:pt>
                <c:pt idx="1797">
                  <c:v>7.1941900000000003E-2</c:v>
                </c:pt>
                <c:pt idx="1798">
                  <c:v>7.1981900000000001E-2</c:v>
                </c:pt>
                <c:pt idx="1799">
                  <c:v>7.20219E-2</c:v>
                </c:pt>
                <c:pt idx="1800">
                  <c:v>7.2061899999999998E-2</c:v>
                </c:pt>
                <c:pt idx="1801">
                  <c:v>7.2101899999999997E-2</c:v>
                </c:pt>
                <c:pt idx="1802">
                  <c:v>7.2141899999999995E-2</c:v>
                </c:pt>
                <c:pt idx="1803">
                  <c:v>7.2181899999999993E-2</c:v>
                </c:pt>
                <c:pt idx="1804">
                  <c:v>7.2221900000000006E-2</c:v>
                </c:pt>
                <c:pt idx="1805">
                  <c:v>7.2261900000000004E-2</c:v>
                </c:pt>
                <c:pt idx="1806">
                  <c:v>7.2301900000000002E-2</c:v>
                </c:pt>
                <c:pt idx="1807">
                  <c:v>7.2341900000000001E-2</c:v>
                </c:pt>
                <c:pt idx="1808">
                  <c:v>7.2381899999999999E-2</c:v>
                </c:pt>
                <c:pt idx="1809">
                  <c:v>7.2421899999999997E-2</c:v>
                </c:pt>
                <c:pt idx="1810">
                  <c:v>7.2461899999999996E-2</c:v>
                </c:pt>
                <c:pt idx="1811">
                  <c:v>7.2501899999999994E-2</c:v>
                </c:pt>
                <c:pt idx="1812">
                  <c:v>7.2541900000000006E-2</c:v>
                </c:pt>
                <c:pt idx="1813">
                  <c:v>7.2581900000000005E-2</c:v>
                </c:pt>
                <c:pt idx="1814">
                  <c:v>7.2621900000000003E-2</c:v>
                </c:pt>
                <c:pt idx="1815">
                  <c:v>7.2661900000000001E-2</c:v>
                </c:pt>
                <c:pt idx="1816">
                  <c:v>7.27019E-2</c:v>
                </c:pt>
                <c:pt idx="1817">
                  <c:v>7.2741899999999998E-2</c:v>
                </c:pt>
                <c:pt idx="1818">
                  <c:v>7.2781899999999997E-2</c:v>
                </c:pt>
                <c:pt idx="1819">
                  <c:v>7.2821899999999995E-2</c:v>
                </c:pt>
                <c:pt idx="1820">
                  <c:v>7.2861899999999993E-2</c:v>
                </c:pt>
                <c:pt idx="1821">
                  <c:v>7.2901900000000006E-2</c:v>
                </c:pt>
                <c:pt idx="1822">
                  <c:v>7.2941900000000004E-2</c:v>
                </c:pt>
                <c:pt idx="1823">
                  <c:v>7.2981900000000002E-2</c:v>
                </c:pt>
                <c:pt idx="1824">
                  <c:v>7.3021900000000001E-2</c:v>
                </c:pt>
                <c:pt idx="1825">
                  <c:v>7.3061899999999999E-2</c:v>
                </c:pt>
                <c:pt idx="1826">
                  <c:v>7.3101899999999997E-2</c:v>
                </c:pt>
                <c:pt idx="1827">
                  <c:v>7.3141899999999996E-2</c:v>
                </c:pt>
                <c:pt idx="1828">
                  <c:v>7.3181899999999994E-2</c:v>
                </c:pt>
                <c:pt idx="1829">
                  <c:v>7.3221900000000006E-2</c:v>
                </c:pt>
                <c:pt idx="1830">
                  <c:v>7.3261900000000005E-2</c:v>
                </c:pt>
                <c:pt idx="1831">
                  <c:v>7.3301900000000003E-2</c:v>
                </c:pt>
                <c:pt idx="1832">
                  <c:v>7.3341900000000002E-2</c:v>
                </c:pt>
                <c:pt idx="1833">
                  <c:v>7.33819E-2</c:v>
                </c:pt>
                <c:pt idx="1834">
                  <c:v>7.3421899999999998E-2</c:v>
                </c:pt>
                <c:pt idx="1835">
                  <c:v>7.3461899999999997E-2</c:v>
                </c:pt>
                <c:pt idx="1836">
                  <c:v>7.3501899999999995E-2</c:v>
                </c:pt>
                <c:pt idx="1837">
                  <c:v>7.3541899999999993E-2</c:v>
                </c:pt>
                <c:pt idx="1838">
                  <c:v>7.3581900000000006E-2</c:v>
                </c:pt>
                <c:pt idx="1839">
                  <c:v>7.3621900000000004E-2</c:v>
                </c:pt>
                <c:pt idx="1840">
                  <c:v>7.3661900000000002E-2</c:v>
                </c:pt>
                <c:pt idx="1841">
                  <c:v>7.3701900000000001E-2</c:v>
                </c:pt>
                <c:pt idx="1842">
                  <c:v>7.3741899999999999E-2</c:v>
                </c:pt>
                <c:pt idx="1843">
                  <c:v>7.3781899999999997E-2</c:v>
                </c:pt>
                <c:pt idx="1844">
                  <c:v>7.3821899999999996E-2</c:v>
                </c:pt>
                <c:pt idx="1845">
                  <c:v>7.3861899999999994E-2</c:v>
                </c:pt>
                <c:pt idx="1846">
                  <c:v>7.3901900000000006E-2</c:v>
                </c:pt>
                <c:pt idx="1847">
                  <c:v>7.3941900000000005E-2</c:v>
                </c:pt>
                <c:pt idx="1848">
                  <c:v>7.3981900000000003E-2</c:v>
                </c:pt>
                <c:pt idx="1849">
                  <c:v>7.4021900000000002E-2</c:v>
                </c:pt>
                <c:pt idx="1850">
                  <c:v>7.40619E-2</c:v>
                </c:pt>
                <c:pt idx="1851">
                  <c:v>7.4101899999999998E-2</c:v>
                </c:pt>
                <c:pt idx="1852">
                  <c:v>7.4141899999999997E-2</c:v>
                </c:pt>
                <c:pt idx="1853">
                  <c:v>7.4181899999999995E-2</c:v>
                </c:pt>
                <c:pt idx="1854">
                  <c:v>7.4221899999999993E-2</c:v>
                </c:pt>
                <c:pt idx="1855">
                  <c:v>7.4261900000000006E-2</c:v>
                </c:pt>
                <c:pt idx="1856">
                  <c:v>7.4301900000000004E-2</c:v>
                </c:pt>
                <c:pt idx="1857">
                  <c:v>7.4341900000000002E-2</c:v>
                </c:pt>
                <c:pt idx="1858">
                  <c:v>7.4381900000000001E-2</c:v>
                </c:pt>
                <c:pt idx="1859">
                  <c:v>7.4421899999999999E-2</c:v>
                </c:pt>
                <c:pt idx="1860">
                  <c:v>7.4461899999999998E-2</c:v>
                </c:pt>
                <c:pt idx="1861">
                  <c:v>7.4501899999999996E-2</c:v>
                </c:pt>
                <c:pt idx="1862">
                  <c:v>7.4541899999999994E-2</c:v>
                </c:pt>
                <c:pt idx="1863">
                  <c:v>7.4581900000000007E-2</c:v>
                </c:pt>
                <c:pt idx="1864">
                  <c:v>7.4621900000000005E-2</c:v>
                </c:pt>
                <c:pt idx="1865">
                  <c:v>7.4661900000000003E-2</c:v>
                </c:pt>
                <c:pt idx="1866">
                  <c:v>7.4701900000000002E-2</c:v>
                </c:pt>
                <c:pt idx="1867">
                  <c:v>7.47419E-2</c:v>
                </c:pt>
                <c:pt idx="1868">
                  <c:v>7.4781899999999998E-2</c:v>
                </c:pt>
                <c:pt idx="1869">
                  <c:v>7.4821899999999997E-2</c:v>
                </c:pt>
                <c:pt idx="1870">
                  <c:v>7.4861899999999995E-2</c:v>
                </c:pt>
                <c:pt idx="1871">
                  <c:v>7.4901899999999993E-2</c:v>
                </c:pt>
                <c:pt idx="1872">
                  <c:v>7.4941900000000006E-2</c:v>
                </c:pt>
                <c:pt idx="1873">
                  <c:v>7.4981900000000004E-2</c:v>
                </c:pt>
                <c:pt idx="1874">
                  <c:v>7.5021900000000002E-2</c:v>
                </c:pt>
                <c:pt idx="1875">
                  <c:v>7.5061900000000001E-2</c:v>
                </c:pt>
                <c:pt idx="1876">
                  <c:v>7.5101899999999999E-2</c:v>
                </c:pt>
                <c:pt idx="1877">
                  <c:v>7.5141899999999998E-2</c:v>
                </c:pt>
                <c:pt idx="1878">
                  <c:v>7.5181899999999996E-2</c:v>
                </c:pt>
                <c:pt idx="1879">
                  <c:v>7.5221899999999994E-2</c:v>
                </c:pt>
                <c:pt idx="1880">
                  <c:v>7.5261900000000007E-2</c:v>
                </c:pt>
                <c:pt idx="1881">
                  <c:v>7.5301900000000005E-2</c:v>
                </c:pt>
                <c:pt idx="1882">
                  <c:v>7.5341900000000003E-2</c:v>
                </c:pt>
                <c:pt idx="1883">
                  <c:v>7.5381900000000002E-2</c:v>
                </c:pt>
                <c:pt idx="1884">
                  <c:v>7.54219E-2</c:v>
                </c:pt>
                <c:pt idx="1885">
                  <c:v>7.5461899999999998E-2</c:v>
                </c:pt>
                <c:pt idx="1886">
                  <c:v>7.5501899999999997E-2</c:v>
                </c:pt>
                <c:pt idx="1887">
                  <c:v>7.5541899999999995E-2</c:v>
                </c:pt>
                <c:pt idx="1888">
                  <c:v>7.5581899999999994E-2</c:v>
                </c:pt>
                <c:pt idx="1889">
                  <c:v>7.5621900000000006E-2</c:v>
                </c:pt>
                <c:pt idx="1890">
                  <c:v>7.5661900000000004E-2</c:v>
                </c:pt>
                <c:pt idx="1891">
                  <c:v>7.5701900000000003E-2</c:v>
                </c:pt>
                <c:pt idx="1892">
                  <c:v>7.5741900000000001E-2</c:v>
                </c:pt>
                <c:pt idx="1893">
                  <c:v>7.5781899999999999E-2</c:v>
                </c:pt>
                <c:pt idx="1894">
                  <c:v>7.5821899999999998E-2</c:v>
                </c:pt>
                <c:pt idx="1895">
                  <c:v>7.5861899999999996E-2</c:v>
                </c:pt>
                <c:pt idx="1896">
                  <c:v>7.5901899999999994E-2</c:v>
                </c:pt>
                <c:pt idx="1897">
                  <c:v>7.5941900000000007E-2</c:v>
                </c:pt>
                <c:pt idx="1898">
                  <c:v>7.5981900000000005E-2</c:v>
                </c:pt>
                <c:pt idx="1899">
                  <c:v>7.6021900000000003E-2</c:v>
                </c:pt>
                <c:pt idx="1900">
                  <c:v>7.6061900000000002E-2</c:v>
                </c:pt>
                <c:pt idx="1901">
                  <c:v>7.61019E-2</c:v>
                </c:pt>
                <c:pt idx="1902">
                  <c:v>7.6141899999999998E-2</c:v>
                </c:pt>
                <c:pt idx="1903">
                  <c:v>7.6181899999999997E-2</c:v>
                </c:pt>
                <c:pt idx="1904">
                  <c:v>7.6221899999999995E-2</c:v>
                </c:pt>
                <c:pt idx="1905">
                  <c:v>7.6261899999999994E-2</c:v>
                </c:pt>
                <c:pt idx="1906">
                  <c:v>7.6301900000000006E-2</c:v>
                </c:pt>
                <c:pt idx="1907">
                  <c:v>7.6341900000000004E-2</c:v>
                </c:pt>
                <c:pt idx="1908">
                  <c:v>7.6381900000000003E-2</c:v>
                </c:pt>
                <c:pt idx="1909">
                  <c:v>7.6421900000000001E-2</c:v>
                </c:pt>
                <c:pt idx="1910">
                  <c:v>7.6461899999999999E-2</c:v>
                </c:pt>
                <c:pt idx="1911">
                  <c:v>7.6501899999999998E-2</c:v>
                </c:pt>
                <c:pt idx="1912">
                  <c:v>7.6541899999999996E-2</c:v>
                </c:pt>
                <c:pt idx="1913">
                  <c:v>7.6581899999999994E-2</c:v>
                </c:pt>
                <c:pt idx="1914">
                  <c:v>7.6621900000000007E-2</c:v>
                </c:pt>
                <c:pt idx="1915">
                  <c:v>7.6661900000000005E-2</c:v>
                </c:pt>
                <c:pt idx="1916">
                  <c:v>7.6701900000000003E-2</c:v>
                </c:pt>
                <c:pt idx="1917">
                  <c:v>7.6741900000000002E-2</c:v>
                </c:pt>
                <c:pt idx="1918">
                  <c:v>7.67819E-2</c:v>
                </c:pt>
                <c:pt idx="1919">
                  <c:v>7.6821899999999999E-2</c:v>
                </c:pt>
                <c:pt idx="1920">
                  <c:v>7.6861899999999997E-2</c:v>
                </c:pt>
                <c:pt idx="1921">
                  <c:v>7.6901899999999995E-2</c:v>
                </c:pt>
                <c:pt idx="1922">
                  <c:v>7.6941899999999994E-2</c:v>
                </c:pt>
                <c:pt idx="1923">
                  <c:v>7.6981900000000006E-2</c:v>
                </c:pt>
                <c:pt idx="1924">
                  <c:v>7.7021900000000004E-2</c:v>
                </c:pt>
                <c:pt idx="1925">
                  <c:v>7.7061900000000003E-2</c:v>
                </c:pt>
                <c:pt idx="1926">
                  <c:v>7.7101900000000001E-2</c:v>
                </c:pt>
                <c:pt idx="1927">
                  <c:v>7.7141899999999999E-2</c:v>
                </c:pt>
                <c:pt idx="1928">
                  <c:v>7.7181899999999998E-2</c:v>
                </c:pt>
                <c:pt idx="1929">
                  <c:v>7.7221899999999996E-2</c:v>
                </c:pt>
                <c:pt idx="1930">
                  <c:v>7.7261899999999994E-2</c:v>
                </c:pt>
                <c:pt idx="1931">
                  <c:v>7.7301900000000007E-2</c:v>
                </c:pt>
                <c:pt idx="1932">
                  <c:v>7.7341900000000005E-2</c:v>
                </c:pt>
                <c:pt idx="1933">
                  <c:v>7.7381900000000003E-2</c:v>
                </c:pt>
                <c:pt idx="1934">
                  <c:v>7.7421900000000002E-2</c:v>
                </c:pt>
                <c:pt idx="1935">
                  <c:v>7.74619E-2</c:v>
                </c:pt>
                <c:pt idx="1936">
                  <c:v>7.7501799999999996E-2</c:v>
                </c:pt>
                <c:pt idx="1937">
                  <c:v>7.7541799999999994E-2</c:v>
                </c:pt>
                <c:pt idx="1938">
                  <c:v>7.7581800000000006E-2</c:v>
                </c:pt>
                <c:pt idx="1939">
                  <c:v>7.7621800000000005E-2</c:v>
                </c:pt>
                <c:pt idx="1940">
                  <c:v>7.7661800000000003E-2</c:v>
                </c:pt>
                <c:pt idx="1941">
                  <c:v>7.7701800000000001E-2</c:v>
                </c:pt>
                <c:pt idx="1942">
                  <c:v>7.77418E-2</c:v>
                </c:pt>
                <c:pt idx="1943">
                  <c:v>7.7781799999999998E-2</c:v>
                </c:pt>
                <c:pt idx="1944">
                  <c:v>7.7821799999999997E-2</c:v>
                </c:pt>
                <c:pt idx="1945">
                  <c:v>7.7861799999999995E-2</c:v>
                </c:pt>
                <c:pt idx="1946">
                  <c:v>7.7901799999999993E-2</c:v>
                </c:pt>
                <c:pt idx="1947">
                  <c:v>7.7941800000000006E-2</c:v>
                </c:pt>
                <c:pt idx="1948">
                  <c:v>7.7981800000000004E-2</c:v>
                </c:pt>
                <c:pt idx="1949">
                  <c:v>7.8021800000000002E-2</c:v>
                </c:pt>
                <c:pt idx="1950">
                  <c:v>7.8061800000000001E-2</c:v>
                </c:pt>
                <c:pt idx="1951">
                  <c:v>7.8101799999999999E-2</c:v>
                </c:pt>
                <c:pt idx="1952">
                  <c:v>7.8141799999999997E-2</c:v>
                </c:pt>
                <c:pt idx="1953">
                  <c:v>7.8181799999999996E-2</c:v>
                </c:pt>
                <c:pt idx="1954">
                  <c:v>7.8221799999999994E-2</c:v>
                </c:pt>
                <c:pt idx="1955">
                  <c:v>7.8261800000000006E-2</c:v>
                </c:pt>
                <c:pt idx="1956">
                  <c:v>7.8301800000000005E-2</c:v>
                </c:pt>
                <c:pt idx="1957">
                  <c:v>7.8341800000000003E-2</c:v>
                </c:pt>
                <c:pt idx="1958">
                  <c:v>7.8381800000000001E-2</c:v>
                </c:pt>
                <c:pt idx="1959">
                  <c:v>7.84218E-2</c:v>
                </c:pt>
                <c:pt idx="1960">
                  <c:v>7.8461799999999998E-2</c:v>
                </c:pt>
                <c:pt idx="1961">
                  <c:v>7.8501799999999997E-2</c:v>
                </c:pt>
                <c:pt idx="1962">
                  <c:v>7.8541799999999995E-2</c:v>
                </c:pt>
                <c:pt idx="1963">
                  <c:v>7.8581799999999993E-2</c:v>
                </c:pt>
                <c:pt idx="1964">
                  <c:v>7.8621800000000006E-2</c:v>
                </c:pt>
                <c:pt idx="1965">
                  <c:v>7.8661800000000004E-2</c:v>
                </c:pt>
                <c:pt idx="1966">
                  <c:v>7.8701800000000002E-2</c:v>
                </c:pt>
                <c:pt idx="1967">
                  <c:v>7.8741800000000001E-2</c:v>
                </c:pt>
                <c:pt idx="1968">
                  <c:v>7.8781799999999999E-2</c:v>
                </c:pt>
                <c:pt idx="1969">
                  <c:v>7.8821799999999997E-2</c:v>
                </c:pt>
                <c:pt idx="1970">
                  <c:v>7.8861799999999996E-2</c:v>
                </c:pt>
                <c:pt idx="1971">
                  <c:v>7.8901799999999994E-2</c:v>
                </c:pt>
                <c:pt idx="1972">
                  <c:v>7.8941800000000006E-2</c:v>
                </c:pt>
                <c:pt idx="1973">
                  <c:v>7.8981800000000005E-2</c:v>
                </c:pt>
                <c:pt idx="1974">
                  <c:v>7.9021800000000003E-2</c:v>
                </c:pt>
                <c:pt idx="1975">
                  <c:v>7.9061800000000002E-2</c:v>
                </c:pt>
                <c:pt idx="1976">
                  <c:v>7.91018E-2</c:v>
                </c:pt>
                <c:pt idx="1977">
                  <c:v>7.9141799999999998E-2</c:v>
                </c:pt>
                <c:pt idx="1978">
                  <c:v>7.9181799999999997E-2</c:v>
                </c:pt>
                <c:pt idx="1979">
                  <c:v>7.9221799999999995E-2</c:v>
                </c:pt>
                <c:pt idx="1980">
                  <c:v>7.9261799999999993E-2</c:v>
                </c:pt>
                <c:pt idx="1981">
                  <c:v>7.9301800000000006E-2</c:v>
                </c:pt>
                <c:pt idx="1982">
                  <c:v>7.9341800000000004E-2</c:v>
                </c:pt>
                <c:pt idx="1983">
                  <c:v>7.9381800000000002E-2</c:v>
                </c:pt>
                <c:pt idx="1984">
                  <c:v>7.9421800000000001E-2</c:v>
                </c:pt>
                <c:pt idx="1985">
                  <c:v>7.9461799999999999E-2</c:v>
                </c:pt>
                <c:pt idx="1986">
                  <c:v>7.9501799999999997E-2</c:v>
                </c:pt>
                <c:pt idx="1987">
                  <c:v>7.9541799999999996E-2</c:v>
                </c:pt>
                <c:pt idx="1988">
                  <c:v>7.9581799999999994E-2</c:v>
                </c:pt>
                <c:pt idx="1989">
                  <c:v>7.9621800000000006E-2</c:v>
                </c:pt>
                <c:pt idx="1990">
                  <c:v>7.9661800000000005E-2</c:v>
                </c:pt>
                <c:pt idx="1991">
                  <c:v>7.9701800000000003E-2</c:v>
                </c:pt>
                <c:pt idx="1992">
                  <c:v>7.9741800000000002E-2</c:v>
                </c:pt>
                <c:pt idx="1993">
                  <c:v>7.97818E-2</c:v>
                </c:pt>
                <c:pt idx="1994">
                  <c:v>7.9821799999999998E-2</c:v>
                </c:pt>
                <c:pt idx="1995">
                  <c:v>7.9861799999999997E-2</c:v>
                </c:pt>
                <c:pt idx="1996">
                  <c:v>7.9901799999999995E-2</c:v>
                </c:pt>
                <c:pt idx="1997">
                  <c:v>7.9941799999999993E-2</c:v>
                </c:pt>
                <c:pt idx="1998">
                  <c:v>7.9981800000000006E-2</c:v>
                </c:pt>
                <c:pt idx="1999">
                  <c:v>8.0021800000000004E-2</c:v>
                </c:pt>
                <c:pt idx="2000">
                  <c:v>8.0061800000000002E-2</c:v>
                </c:pt>
                <c:pt idx="2001">
                  <c:v>8.0101800000000001E-2</c:v>
                </c:pt>
                <c:pt idx="2002">
                  <c:v>8.0141799999999999E-2</c:v>
                </c:pt>
                <c:pt idx="2003">
                  <c:v>8.0181799999999998E-2</c:v>
                </c:pt>
                <c:pt idx="2004">
                  <c:v>8.0221799999999996E-2</c:v>
                </c:pt>
                <c:pt idx="2005">
                  <c:v>8.0261799999999994E-2</c:v>
                </c:pt>
                <c:pt idx="2006">
                  <c:v>8.0301800000000007E-2</c:v>
                </c:pt>
                <c:pt idx="2007">
                  <c:v>8.0341800000000005E-2</c:v>
                </c:pt>
                <c:pt idx="2008">
                  <c:v>8.0381800000000003E-2</c:v>
                </c:pt>
                <c:pt idx="2009">
                  <c:v>8.0421800000000002E-2</c:v>
                </c:pt>
                <c:pt idx="2010">
                  <c:v>8.04618E-2</c:v>
                </c:pt>
                <c:pt idx="2011">
                  <c:v>8.0501799999999998E-2</c:v>
                </c:pt>
                <c:pt idx="2012">
                  <c:v>8.0541799999999997E-2</c:v>
                </c:pt>
                <c:pt idx="2013">
                  <c:v>8.0581799999999995E-2</c:v>
                </c:pt>
                <c:pt idx="2014">
                  <c:v>8.0621799999999993E-2</c:v>
                </c:pt>
                <c:pt idx="2015">
                  <c:v>8.0661800000000006E-2</c:v>
                </c:pt>
                <c:pt idx="2016">
                  <c:v>8.0701800000000004E-2</c:v>
                </c:pt>
                <c:pt idx="2017">
                  <c:v>8.0741800000000002E-2</c:v>
                </c:pt>
                <c:pt idx="2018">
                  <c:v>8.0781800000000001E-2</c:v>
                </c:pt>
                <c:pt idx="2019">
                  <c:v>8.0821799999999999E-2</c:v>
                </c:pt>
                <c:pt idx="2020">
                  <c:v>8.0861799999999998E-2</c:v>
                </c:pt>
                <c:pt idx="2021">
                  <c:v>8.0901799999999996E-2</c:v>
                </c:pt>
                <c:pt idx="2022">
                  <c:v>8.0941799999999994E-2</c:v>
                </c:pt>
                <c:pt idx="2023">
                  <c:v>8.0981800000000007E-2</c:v>
                </c:pt>
                <c:pt idx="2024">
                  <c:v>8.1021800000000005E-2</c:v>
                </c:pt>
                <c:pt idx="2025">
                  <c:v>8.1061800000000003E-2</c:v>
                </c:pt>
                <c:pt idx="2026">
                  <c:v>8.1101800000000002E-2</c:v>
                </c:pt>
                <c:pt idx="2027">
                  <c:v>8.11418E-2</c:v>
                </c:pt>
                <c:pt idx="2028">
                  <c:v>8.1181799999999998E-2</c:v>
                </c:pt>
                <c:pt idx="2029">
                  <c:v>8.1221799999999997E-2</c:v>
                </c:pt>
                <c:pt idx="2030">
                  <c:v>8.1261799999999995E-2</c:v>
                </c:pt>
                <c:pt idx="2031">
                  <c:v>8.1301799999999994E-2</c:v>
                </c:pt>
                <c:pt idx="2032">
                  <c:v>8.1341800000000006E-2</c:v>
                </c:pt>
                <c:pt idx="2033">
                  <c:v>8.1381800000000004E-2</c:v>
                </c:pt>
                <c:pt idx="2034">
                  <c:v>8.1421800000000003E-2</c:v>
                </c:pt>
                <c:pt idx="2035">
                  <c:v>8.1461800000000001E-2</c:v>
                </c:pt>
                <c:pt idx="2036">
                  <c:v>8.1501799999999999E-2</c:v>
                </c:pt>
                <c:pt idx="2037">
                  <c:v>8.1541799999999998E-2</c:v>
                </c:pt>
                <c:pt idx="2038">
                  <c:v>8.1581799999999996E-2</c:v>
                </c:pt>
                <c:pt idx="2039">
                  <c:v>8.1621799999999994E-2</c:v>
                </c:pt>
                <c:pt idx="2040">
                  <c:v>8.1661800000000007E-2</c:v>
                </c:pt>
                <c:pt idx="2041">
                  <c:v>8.1701800000000005E-2</c:v>
                </c:pt>
                <c:pt idx="2042">
                  <c:v>8.1741800000000003E-2</c:v>
                </c:pt>
                <c:pt idx="2043">
                  <c:v>8.1781800000000002E-2</c:v>
                </c:pt>
                <c:pt idx="2044">
                  <c:v>8.18218E-2</c:v>
                </c:pt>
                <c:pt idx="2045">
                  <c:v>8.1861799999999998E-2</c:v>
                </c:pt>
                <c:pt idx="2046">
                  <c:v>8.1901799999999997E-2</c:v>
                </c:pt>
                <c:pt idx="2047">
                  <c:v>8.1941799999999995E-2</c:v>
                </c:pt>
                <c:pt idx="2048">
                  <c:v>8.1981799999999994E-2</c:v>
                </c:pt>
                <c:pt idx="2049">
                  <c:v>8.2021800000000006E-2</c:v>
                </c:pt>
                <c:pt idx="2050">
                  <c:v>8.2061800000000004E-2</c:v>
                </c:pt>
                <c:pt idx="2051">
                  <c:v>8.2101800000000003E-2</c:v>
                </c:pt>
                <c:pt idx="2052">
                  <c:v>8.2141800000000001E-2</c:v>
                </c:pt>
                <c:pt idx="2053">
                  <c:v>8.2181799999999999E-2</c:v>
                </c:pt>
                <c:pt idx="2054">
                  <c:v>8.2221799999999998E-2</c:v>
                </c:pt>
                <c:pt idx="2055">
                  <c:v>8.2261799999999996E-2</c:v>
                </c:pt>
                <c:pt idx="2056">
                  <c:v>8.2301799999999994E-2</c:v>
                </c:pt>
                <c:pt idx="2057">
                  <c:v>8.2341800000000007E-2</c:v>
                </c:pt>
                <c:pt idx="2058">
                  <c:v>8.2381800000000005E-2</c:v>
                </c:pt>
                <c:pt idx="2059">
                  <c:v>8.2421800000000003E-2</c:v>
                </c:pt>
                <c:pt idx="2060">
                  <c:v>8.2461800000000002E-2</c:v>
                </c:pt>
                <c:pt idx="2061">
                  <c:v>8.2501699999999997E-2</c:v>
                </c:pt>
                <c:pt idx="2062">
                  <c:v>8.2541699999999996E-2</c:v>
                </c:pt>
                <c:pt idx="2063">
                  <c:v>8.2581699999999994E-2</c:v>
                </c:pt>
                <c:pt idx="2064">
                  <c:v>8.2621700000000006E-2</c:v>
                </c:pt>
                <c:pt idx="2065">
                  <c:v>8.2661700000000005E-2</c:v>
                </c:pt>
                <c:pt idx="2066">
                  <c:v>8.2701700000000003E-2</c:v>
                </c:pt>
                <c:pt idx="2067">
                  <c:v>8.2741700000000001E-2</c:v>
                </c:pt>
                <c:pt idx="2068">
                  <c:v>8.27817E-2</c:v>
                </c:pt>
                <c:pt idx="2069">
                  <c:v>8.2821699999999998E-2</c:v>
                </c:pt>
                <c:pt idx="2070">
                  <c:v>8.2861699999999996E-2</c:v>
                </c:pt>
                <c:pt idx="2071">
                  <c:v>8.2901699999999995E-2</c:v>
                </c:pt>
                <c:pt idx="2072">
                  <c:v>8.2941699999999993E-2</c:v>
                </c:pt>
                <c:pt idx="2073">
                  <c:v>8.2981700000000005E-2</c:v>
                </c:pt>
                <c:pt idx="2074">
                  <c:v>8.3021700000000004E-2</c:v>
                </c:pt>
                <c:pt idx="2075">
                  <c:v>8.3061700000000002E-2</c:v>
                </c:pt>
                <c:pt idx="2076">
                  <c:v>8.3101700000000001E-2</c:v>
                </c:pt>
                <c:pt idx="2077">
                  <c:v>8.3141699999999999E-2</c:v>
                </c:pt>
                <c:pt idx="2078">
                  <c:v>8.3181699999999997E-2</c:v>
                </c:pt>
                <c:pt idx="2079">
                  <c:v>8.3221699999999996E-2</c:v>
                </c:pt>
                <c:pt idx="2080">
                  <c:v>8.3261699999999994E-2</c:v>
                </c:pt>
                <c:pt idx="2081">
                  <c:v>8.3301700000000006E-2</c:v>
                </c:pt>
                <c:pt idx="2082">
                  <c:v>8.3341700000000005E-2</c:v>
                </c:pt>
                <c:pt idx="2083">
                  <c:v>8.3381700000000003E-2</c:v>
                </c:pt>
                <c:pt idx="2084">
                  <c:v>8.3421700000000001E-2</c:v>
                </c:pt>
                <c:pt idx="2085">
                  <c:v>8.34617E-2</c:v>
                </c:pt>
                <c:pt idx="2086">
                  <c:v>8.3501699999999998E-2</c:v>
                </c:pt>
                <c:pt idx="2087">
                  <c:v>8.3541699999999997E-2</c:v>
                </c:pt>
                <c:pt idx="2088">
                  <c:v>8.3581699999999995E-2</c:v>
                </c:pt>
                <c:pt idx="2089">
                  <c:v>8.3621699999999993E-2</c:v>
                </c:pt>
                <c:pt idx="2090">
                  <c:v>8.3661700000000006E-2</c:v>
                </c:pt>
                <c:pt idx="2091">
                  <c:v>8.3701700000000004E-2</c:v>
                </c:pt>
                <c:pt idx="2092">
                  <c:v>8.3741700000000002E-2</c:v>
                </c:pt>
                <c:pt idx="2093">
                  <c:v>8.3781700000000001E-2</c:v>
                </c:pt>
                <c:pt idx="2094">
                  <c:v>8.3821699999999999E-2</c:v>
                </c:pt>
                <c:pt idx="2095">
                  <c:v>8.3861699999999997E-2</c:v>
                </c:pt>
                <c:pt idx="2096">
                  <c:v>8.3901699999999996E-2</c:v>
                </c:pt>
                <c:pt idx="2097">
                  <c:v>8.3941699999999994E-2</c:v>
                </c:pt>
                <c:pt idx="2098">
                  <c:v>8.3981700000000006E-2</c:v>
                </c:pt>
                <c:pt idx="2099">
                  <c:v>8.4021700000000005E-2</c:v>
                </c:pt>
                <c:pt idx="2100">
                  <c:v>8.4061700000000003E-2</c:v>
                </c:pt>
                <c:pt idx="2101">
                  <c:v>8.4101700000000001E-2</c:v>
                </c:pt>
                <c:pt idx="2102">
                  <c:v>8.41417E-2</c:v>
                </c:pt>
                <c:pt idx="2103">
                  <c:v>8.4181699999999998E-2</c:v>
                </c:pt>
                <c:pt idx="2104">
                  <c:v>8.4221699999999997E-2</c:v>
                </c:pt>
                <c:pt idx="2105">
                  <c:v>8.4261699999999995E-2</c:v>
                </c:pt>
                <c:pt idx="2106">
                  <c:v>8.4301699999999993E-2</c:v>
                </c:pt>
                <c:pt idx="2107">
                  <c:v>8.4341700000000006E-2</c:v>
                </c:pt>
                <c:pt idx="2108">
                  <c:v>8.4381700000000004E-2</c:v>
                </c:pt>
                <c:pt idx="2109">
                  <c:v>8.4421700000000002E-2</c:v>
                </c:pt>
                <c:pt idx="2110">
                  <c:v>8.4461700000000001E-2</c:v>
                </c:pt>
                <c:pt idx="2111">
                  <c:v>8.4501699999999999E-2</c:v>
                </c:pt>
                <c:pt idx="2112">
                  <c:v>8.4541699999999997E-2</c:v>
                </c:pt>
                <c:pt idx="2113">
                  <c:v>8.4581699999999996E-2</c:v>
                </c:pt>
                <c:pt idx="2114">
                  <c:v>8.4621699999999994E-2</c:v>
                </c:pt>
                <c:pt idx="2115">
                  <c:v>8.4661700000000006E-2</c:v>
                </c:pt>
                <c:pt idx="2116">
                  <c:v>8.4701700000000005E-2</c:v>
                </c:pt>
                <c:pt idx="2117">
                  <c:v>8.4741700000000003E-2</c:v>
                </c:pt>
                <c:pt idx="2118">
                  <c:v>8.4781700000000002E-2</c:v>
                </c:pt>
                <c:pt idx="2119">
                  <c:v>8.48217E-2</c:v>
                </c:pt>
                <c:pt idx="2120">
                  <c:v>8.4861699999999998E-2</c:v>
                </c:pt>
                <c:pt idx="2121">
                  <c:v>8.4901699999999997E-2</c:v>
                </c:pt>
                <c:pt idx="2122">
                  <c:v>8.4941699999999995E-2</c:v>
                </c:pt>
                <c:pt idx="2123">
                  <c:v>8.4981699999999993E-2</c:v>
                </c:pt>
                <c:pt idx="2124">
                  <c:v>8.5021700000000006E-2</c:v>
                </c:pt>
                <c:pt idx="2125">
                  <c:v>8.5061700000000004E-2</c:v>
                </c:pt>
                <c:pt idx="2126">
                  <c:v>8.5101599999999999E-2</c:v>
                </c:pt>
                <c:pt idx="2127">
                  <c:v>8.5141599999999998E-2</c:v>
                </c:pt>
                <c:pt idx="2128">
                  <c:v>8.5181599999999996E-2</c:v>
                </c:pt>
                <c:pt idx="2129">
                  <c:v>8.5221599999999995E-2</c:v>
                </c:pt>
                <c:pt idx="2130">
                  <c:v>8.5261600000000007E-2</c:v>
                </c:pt>
                <c:pt idx="2131">
                  <c:v>8.5301600000000005E-2</c:v>
                </c:pt>
                <c:pt idx="2132">
                  <c:v>8.5341600000000004E-2</c:v>
                </c:pt>
                <c:pt idx="2133">
                  <c:v>8.5381600000000002E-2</c:v>
                </c:pt>
                <c:pt idx="2134">
                  <c:v>8.54216E-2</c:v>
                </c:pt>
                <c:pt idx="2135">
                  <c:v>8.5461599999999999E-2</c:v>
                </c:pt>
                <c:pt idx="2136">
                  <c:v>8.5501599999999997E-2</c:v>
                </c:pt>
                <c:pt idx="2137">
                  <c:v>8.5541599999999995E-2</c:v>
                </c:pt>
                <c:pt idx="2138">
                  <c:v>8.5581599999999994E-2</c:v>
                </c:pt>
                <c:pt idx="2139">
                  <c:v>8.5621600000000006E-2</c:v>
                </c:pt>
                <c:pt idx="2140">
                  <c:v>8.5661600000000004E-2</c:v>
                </c:pt>
                <c:pt idx="2141">
                  <c:v>8.5701600000000003E-2</c:v>
                </c:pt>
                <c:pt idx="2142">
                  <c:v>8.5741600000000001E-2</c:v>
                </c:pt>
                <c:pt idx="2143">
                  <c:v>8.57816E-2</c:v>
                </c:pt>
                <c:pt idx="2144">
                  <c:v>8.5821599999999998E-2</c:v>
                </c:pt>
                <c:pt idx="2145">
                  <c:v>8.5861599999999996E-2</c:v>
                </c:pt>
                <c:pt idx="2146">
                  <c:v>8.5901599999999995E-2</c:v>
                </c:pt>
                <c:pt idx="2147">
                  <c:v>8.5941600000000007E-2</c:v>
                </c:pt>
                <c:pt idx="2148">
                  <c:v>8.5981600000000005E-2</c:v>
                </c:pt>
                <c:pt idx="2149">
                  <c:v>8.6021600000000004E-2</c:v>
                </c:pt>
                <c:pt idx="2150">
                  <c:v>8.6061600000000002E-2</c:v>
                </c:pt>
                <c:pt idx="2151">
                  <c:v>8.61016E-2</c:v>
                </c:pt>
                <c:pt idx="2152">
                  <c:v>8.6141599999999999E-2</c:v>
                </c:pt>
                <c:pt idx="2153">
                  <c:v>8.6181599999999997E-2</c:v>
                </c:pt>
                <c:pt idx="2154">
                  <c:v>8.6221599999999995E-2</c:v>
                </c:pt>
                <c:pt idx="2155">
                  <c:v>8.6261599999999994E-2</c:v>
                </c:pt>
                <c:pt idx="2156">
                  <c:v>8.6301600000000006E-2</c:v>
                </c:pt>
                <c:pt idx="2157">
                  <c:v>8.6341600000000004E-2</c:v>
                </c:pt>
                <c:pt idx="2158">
                  <c:v>8.6381600000000003E-2</c:v>
                </c:pt>
                <c:pt idx="2159">
                  <c:v>8.6421600000000001E-2</c:v>
                </c:pt>
                <c:pt idx="2160">
                  <c:v>8.64616E-2</c:v>
                </c:pt>
                <c:pt idx="2161">
                  <c:v>8.6501599999999998E-2</c:v>
                </c:pt>
                <c:pt idx="2162">
                  <c:v>8.6541599999999996E-2</c:v>
                </c:pt>
                <c:pt idx="2163">
                  <c:v>8.6581599999999995E-2</c:v>
                </c:pt>
                <c:pt idx="2164">
                  <c:v>8.6621600000000007E-2</c:v>
                </c:pt>
                <c:pt idx="2165">
                  <c:v>8.6661600000000005E-2</c:v>
                </c:pt>
                <c:pt idx="2166">
                  <c:v>8.6701600000000004E-2</c:v>
                </c:pt>
                <c:pt idx="2167">
                  <c:v>8.6741600000000002E-2</c:v>
                </c:pt>
                <c:pt idx="2168">
                  <c:v>8.67816E-2</c:v>
                </c:pt>
                <c:pt idx="2169">
                  <c:v>8.6821599999999999E-2</c:v>
                </c:pt>
                <c:pt idx="2170">
                  <c:v>8.6861599999999997E-2</c:v>
                </c:pt>
                <c:pt idx="2171">
                  <c:v>8.6901599999999996E-2</c:v>
                </c:pt>
                <c:pt idx="2172">
                  <c:v>8.6941599999999994E-2</c:v>
                </c:pt>
                <c:pt idx="2173">
                  <c:v>8.6981600000000006E-2</c:v>
                </c:pt>
                <c:pt idx="2174">
                  <c:v>8.7021600000000005E-2</c:v>
                </c:pt>
                <c:pt idx="2175">
                  <c:v>8.7061600000000003E-2</c:v>
                </c:pt>
                <c:pt idx="2176">
                  <c:v>8.7101600000000001E-2</c:v>
                </c:pt>
                <c:pt idx="2177">
                  <c:v>8.71416E-2</c:v>
                </c:pt>
                <c:pt idx="2178">
                  <c:v>8.7181599999999998E-2</c:v>
                </c:pt>
                <c:pt idx="2179">
                  <c:v>8.7221499999999993E-2</c:v>
                </c:pt>
                <c:pt idx="2180">
                  <c:v>8.7261500000000006E-2</c:v>
                </c:pt>
                <c:pt idx="2181">
                  <c:v>8.7301500000000004E-2</c:v>
                </c:pt>
                <c:pt idx="2182">
                  <c:v>8.7341500000000002E-2</c:v>
                </c:pt>
                <c:pt idx="2183">
                  <c:v>8.7381500000000001E-2</c:v>
                </c:pt>
                <c:pt idx="2184">
                  <c:v>8.7421499999999999E-2</c:v>
                </c:pt>
                <c:pt idx="2185">
                  <c:v>8.7461499999999998E-2</c:v>
                </c:pt>
                <c:pt idx="2186">
                  <c:v>8.7501499999999996E-2</c:v>
                </c:pt>
                <c:pt idx="2187">
                  <c:v>8.7541499999999994E-2</c:v>
                </c:pt>
                <c:pt idx="2188">
                  <c:v>8.7581500000000007E-2</c:v>
                </c:pt>
                <c:pt idx="2189">
                  <c:v>8.7621500000000005E-2</c:v>
                </c:pt>
                <c:pt idx="2190">
                  <c:v>8.7661500000000003E-2</c:v>
                </c:pt>
                <c:pt idx="2191">
                  <c:v>8.7701500000000002E-2</c:v>
                </c:pt>
                <c:pt idx="2192">
                  <c:v>8.77415E-2</c:v>
                </c:pt>
                <c:pt idx="2193">
                  <c:v>8.7781499999999998E-2</c:v>
                </c:pt>
                <c:pt idx="2194">
                  <c:v>8.7821499999999997E-2</c:v>
                </c:pt>
                <c:pt idx="2195">
                  <c:v>8.7861499999999995E-2</c:v>
                </c:pt>
                <c:pt idx="2196">
                  <c:v>8.7901499999999994E-2</c:v>
                </c:pt>
                <c:pt idx="2197">
                  <c:v>8.7941500000000006E-2</c:v>
                </c:pt>
                <c:pt idx="2198">
                  <c:v>8.7981500000000004E-2</c:v>
                </c:pt>
                <c:pt idx="2199">
                  <c:v>8.8021500000000003E-2</c:v>
                </c:pt>
                <c:pt idx="2200">
                  <c:v>8.8061500000000001E-2</c:v>
                </c:pt>
                <c:pt idx="2201">
                  <c:v>8.8101499999999999E-2</c:v>
                </c:pt>
                <c:pt idx="2202">
                  <c:v>8.8141499999999998E-2</c:v>
                </c:pt>
                <c:pt idx="2203">
                  <c:v>8.8181499999999996E-2</c:v>
                </c:pt>
                <c:pt idx="2204">
                  <c:v>8.8221499999999994E-2</c:v>
                </c:pt>
                <c:pt idx="2205">
                  <c:v>8.8261500000000007E-2</c:v>
                </c:pt>
                <c:pt idx="2206">
                  <c:v>8.8301500000000005E-2</c:v>
                </c:pt>
                <c:pt idx="2207">
                  <c:v>8.8341500000000003E-2</c:v>
                </c:pt>
                <c:pt idx="2208">
                  <c:v>8.8381500000000002E-2</c:v>
                </c:pt>
                <c:pt idx="2209">
                  <c:v>8.84215E-2</c:v>
                </c:pt>
                <c:pt idx="2210">
                  <c:v>8.8461499999999998E-2</c:v>
                </c:pt>
                <c:pt idx="2211">
                  <c:v>8.8501499999999997E-2</c:v>
                </c:pt>
                <c:pt idx="2212">
                  <c:v>8.8541499999999995E-2</c:v>
                </c:pt>
                <c:pt idx="2213">
                  <c:v>8.8581499999999994E-2</c:v>
                </c:pt>
                <c:pt idx="2214">
                  <c:v>8.8621500000000006E-2</c:v>
                </c:pt>
                <c:pt idx="2215">
                  <c:v>8.8661500000000004E-2</c:v>
                </c:pt>
                <c:pt idx="2216">
                  <c:v>8.8701500000000003E-2</c:v>
                </c:pt>
                <c:pt idx="2217">
                  <c:v>8.8741500000000001E-2</c:v>
                </c:pt>
                <c:pt idx="2218">
                  <c:v>8.8781499999999999E-2</c:v>
                </c:pt>
                <c:pt idx="2219">
                  <c:v>8.8821499999999998E-2</c:v>
                </c:pt>
                <c:pt idx="2220">
                  <c:v>8.8861499999999996E-2</c:v>
                </c:pt>
                <c:pt idx="2221">
                  <c:v>8.8901499999999994E-2</c:v>
                </c:pt>
                <c:pt idx="2222">
                  <c:v>8.8941500000000007E-2</c:v>
                </c:pt>
                <c:pt idx="2223">
                  <c:v>8.8981500000000005E-2</c:v>
                </c:pt>
                <c:pt idx="2224">
                  <c:v>8.9021500000000003E-2</c:v>
                </c:pt>
                <c:pt idx="2225">
                  <c:v>8.9061500000000002E-2</c:v>
                </c:pt>
                <c:pt idx="2226">
                  <c:v>8.91015E-2</c:v>
                </c:pt>
                <c:pt idx="2227">
                  <c:v>8.9141499999999999E-2</c:v>
                </c:pt>
                <c:pt idx="2228">
                  <c:v>8.9181499999999997E-2</c:v>
                </c:pt>
                <c:pt idx="2229">
                  <c:v>8.9221499999999995E-2</c:v>
                </c:pt>
                <c:pt idx="2230">
                  <c:v>8.9261499999999994E-2</c:v>
                </c:pt>
                <c:pt idx="2231">
                  <c:v>8.9301400000000003E-2</c:v>
                </c:pt>
                <c:pt idx="2232">
                  <c:v>8.9341400000000001E-2</c:v>
                </c:pt>
                <c:pt idx="2233">
                  <c:v>8.93814E-2</c:v>
                </c:pt>
                <c:pt idx="2234">
                  <c:v>8.9421399999999998E-2</c:v>
                </c:pt>
                <c:pt idx="2235">
                  <c:v>8.9461399999999996E-2</c:v>
                </c:pt>
                <c:pt idx="2236">
                  <c:v>8.9501399999999995E-2</c:v>
                </c:pt>
                <c:pt idx="2237">
                  <c:v>8.9541399999999993E-2</c:v>
                </c:pt>
                <c:pt idx="2238">
                  <c:v>8.9581400000000005E-2</c:v>
                </c:pt>
                <c:pt idx="2239">
                  <c:v>8.9621400000000004E-2</c:v>
                </c:pt>
                <c:pt idx="2240">
                  <c:v>8.9661400000000002E-2</c:v>
                </c:pt>
                <c:pt idx="2241">
                  <c:v>8.9701400000000001E-2</c:v>
                </c:pt>
                <c:pt idx="2242">
                  <c:v>8.9741399999999999E-2</c:v>
                </c:pt>
                <c:pt idx="2243">
                  <c:v>8.9781399999999997E-2</c:v>
                </c:pt>
                <c:pt idx="2244">
                  <c:v>8.9821399999999996E-2</c:v>
                </c:pt>
                <c:pt idx="2245">
                  <c:v>8.9861399999999994E-2</c:v>
                </c:pt>
                <c:pt idx="2246">
                  <c:v>8.9901400000000006E-2</c:v>
                </c:pt>
                <c:pt idx="2247">
                  <c:v>8.9941400000000005E-2</c:v>
                </c:pt>
                <c:pt idx="2248">
                  <c:v>8.9981400000000003E-2</c:v>
                </c:pt>
                <c:pt idx="2249">
                  <c:v>9.0021400000000001E-2</c:v>
                </c:pt>
                <c:pt idx="2250">
                  <c:v>9.00614E-2</c:v>
                </c:pt>
                <c:pt idx="2251">
                  <c:v>9.0101399999999998E-2</c:v>
                </c:pt>
                <c:pt idx="2252">
                  <c:v>9.0141399999999997E-2</c:v>
                </c:pt>
                <c:pt idx="2253">
                  <c:v>9.0181399999999995E-2</c:v>
                </c:pt>
                <c:pt idx="2254">
                  <c:v>9.0221399999999993E-2</c:v>
                </c:pt>
                <c:pt idx="2255">
                  <c:v>9.0261400000000006E-2</c:v>
                </c:pt>
                <c:pt idx="2256">
                  <c:v>9.0301400000000004E-2</c:v>
                </c:pt>
                <c:pt idx="2257">
                  <c:v>9.0341400000000002E-2</c:v>
                </c:pt>
                <c:pt idx="2258">
                  <c:v>9.0381400000000001E-2</c:v>
                </c:pt>
                <c:pt idx="2259">
                  <c:v>9.0421399999999999E-2</c:v>
                </c:pt>
                <c:pt idx="2260">
                  <c:v>9.0461399999999997E-2</c:v>
                </c:pt>
                <c:pt idx="2261">
                  <c:v>9.0501399999999996E-2</c:v>
                </c:pt>
                <c:pt idx="2262">
                  <c:v>9.0541399999999994E-2</c:v>
                </c:pt>
                <c:pt idx="2263">
                  <c:v>9.0581400000000006E-2</c:v>
                </c:pt>
                <c:pt idx="2264">
                  <c:v>9.0621400000000005E-2</c:v>
                </c:pt>
                <c:pt idx="2265">
                  <c:v>9.0661400000000003E-2</c:v>
                </c:pt>
                <c:pt idx="2266">
                  <c:v>9.0701400000000001E-2</c:v>
                </c:pt>
                <c:pt idx="2267">
                  <c:v>9.07414E-2</c:v>
                </c:pt>
                <c:pt idx="2268">
                  <c:v>9.0781399999999998E-2</c:v>
                </c:pt>
                <c:pt idx="2269">
                  <c:v>9.0821399999999997E-2</c:v>
                </c:pt>
                <c:pt idx="2270">
                  <c:v>9.0861399999999995E-2</c:v>
                </c:pt>
                <c:pt idx="2271">
                  <c:v>9.0901399999999993E-2</c:v>
                </c:pt>
                <c:pt idx="2272">
                  <c:v>9.0941400000000006E-2</c:v>
                </c:pt>
                <c:pt idx="2273">
                  <c:v>9.0981400000000004E-2</c:v>
                </c:pt>
                <c:pt idx="2274">
                  <c:v>9.1021400000000002E-2</c:v>
                </c:pt>
                <c:pt idx="2275">
                  <c:v>9.1061400000000001E-2</c:v>
                </c:pt>
                <c:pt idx="2276">
                  <c:v>9.1101399999999999E-2</c:v>
                </c:pt>
                <c:pt idx="2277">
                  <c:v>9.1141399999999997E-2</c:v>
                </c:pt>
                <c:pt idx="2278">
                  <c:v>9.1181399999999996E-2</c:v>
                </c:pt>
                <c:pt idx="2279">
                  <c:v>9.1221399999999994E-2</c:v>
                </c:pt>
                <c:pt idx="2280">
                  <c:v>9.1261400000000006E-2</c:v>
                </c:pt>
                <c:pt idx="2281">
                  <c:v>9.1301400000000005E-2</c:v>
                </c:pt>
                <c:pt idx="2282">
                  <c:v>9.1341400000000003E-2</c:v>
                </c:pt>
                <c:pt idx="2283">
                  <c:v>9.1381400000000002E-2</c:v>
                </c:pt>
                <c:pt idx="2284">
                  <c:v>9.1421299999999997E-2</c:v>
                </c:pt>
                <c:pt idx="2285">
                  <c:v>9.1461299999999995E-2</c:v>
                </c:pt>
                <c:pt idx="2286">
                  <c:v>9.1501299999999994E-2</c:v>
                </c:pt>
                <c:pt idx="2287">
                  <c:v>9.1541300000000006E-2</c:v>
                </c:pt>
                <c:pt idx="2288">
                  <c:v>9.1581300000000004E-2</c:v>
                </c:pt>
                <c:pt idx="2289">
                  <c:v>9.1621300000000003E-2</c:v>
                </c:pt>
                <c:pt idx="2290">
                  <c:v>9.1661300000000001E-2</c:v>
                </c:pt>
                <c:pt idx="2291">
                  <c:v>9.1701299999999999E-2</c:v>
                </c:pt>
                <c:pt idx="2292">
                  <c:v>9.1741299999999998E-2</c:v>
                </c:pt>
                <c:pt idx="2293">
                  <c:v>9.1781299999999996E-2</c:v>
                </c:pt>
                <c:pt idx="2294">
                  <c:v>9.1821299999999995E-2</c:v>
                </c:pt>
                <c:pt idx="2295">
                  <c:v>9.1861300000000007E-2</c:v>
                </c:pt>
                <c:pt idx="2296">
                  <c:v>9.1901300000000005E-2</c:v>
                </c:pt>
                <c:pt idx="2297">
                  <c:v>9.1941300000000004E-2</c:v>
                </c:pt>
                <c:pt idx="2298">
                  <c:v>9.1981300000000002E-2</c:v>
                </c:pt>
                <c:pt idx="2299">
                  <c:v>9.20213E-2</c:v>
                </c:pt>
                <c:pt idx="2300">
                  <c:v>9.2061299999999999E-2</c:v>
                </c:pt>
                <c:pt idx="2301">
                  <c:v>9.2101299999999997E-2</c:v>
                </c:pt>
                <c:pt idx="2302">
                  <c:v>9.2141299999999995E-2</c:v>
                </c:pt>
                <c:pt idx="2303">
                  <c:v>9.2181299999999994E-2</c:v>
                </c:pt>
                <c:pt idx="2304">
                  <c:v>9.2221300000000006E-2</c:v>
                </c:pt>
                <c:pt idx="2305">
                  <c:v>9.2261300000000004E-2</c:v>
                </c:pt>
                <c:pt idx="2306">
                  <c:v>9.2301300000000003E-2</c:v>
                </c:pt>
                <c:pt idx="2307">
                  <c:v>9.2341300000000001E-2</c:v>
                </c:pt>
                <c:pt idx="2308">
                  <c:v>9.23813E-2</c:v>
                </c:pt>
                <c:pt idx="2309">
                  <c:v>9.2421299999999998E-2</c:v>
                </c:pt>
                <c:pt idx="2310">
                  <c:v>9.2461299999999996E-2</c:v>
                </c:pt>
                <c:pt idx="2311">
                  <c:v>9.2501299999999995E-2</c:v>
                </c:pt>
                <c:pt idx="2312">
                  <c:v>9.2541300000000007E-2</c:v>
                </c:pt>
                <c:pt idx="2313">
                  <c:v>9.2581300000000005E-2</c:v>
                </c:pt>
                <c:pt idx="2314">
                  <c:v>9.2621300000000004E-2</c:v>
                </c:pt>
                <c:pt idx="2315">
                  <c:v>9.2661300000000002E-2</c:v>
                </c:pt>
                <c:pt idx="2316">
                  <c:v>9.27013E-2</c:v>
                </c:pt>
                <c:pt idx="2317">
                  <c:v>9.2741299999999999E-2</c:v>
                </c:pt>
                <c:pt idx="2318">
                  <c:v>9.2781299999999997E-2</c:v>
                </c:pt>
                <c:pt idx="2319">
                  <c:v>9.2821299999999995E-2</c:v>
                </c:pt>
                <c:pt idx="2320">
                  <c:v>9.2861299999999994E-2</c:v>
                </c:pt>
                <c:pt idx="2321">
                  <c:v>9.2901300000000006E-2</c:v>
                </c:pt>
                <c:pt idx="2322">
                  <c:v>9.2941300000000004E-2</c:v>
                </c:pt>
                <c:pt idx="2323">
                  <c:v>9.2981300000000003E-2</c:v>
                </c:pt>
                <c:pt idx="2324">
                  <c:v>9.3021300000000001E-2</c:v>
                </c:pt>
                <c:pt idx="2325">
                  <c:v>9.30613E-2</c:v>
                </c:pt>
                <c:pt idx="2326">
                  <c:v>9.3101299999999998E-2</c:v>
                </c:pt>
                <c:pt idx="2327">
                  <c:v>9.3141299999999996E-2</c:v>
                </c:pt>
                <c:pt idx="2328">
                  <c:v>9.3181299999999995E-2</c:v>
                </c:pt>
                <c:pt idx="2329">
                  <c:v>9.3221300000000007E-2</c:v>
                </c:pt>
                <c:pt idx="2330">
                  <c:v>9.3261300000000005E-2</c:v>
                </c:pt>
                <c:pt idx="2331">
                  <c:v>9.3301300000000004E-2</c:v>
                </c:pt>
                <c:pt idx="2332">
                  <c:v>9.3341300000000002E-2</c:v>
                </c:pt>
                <c:pt idx="2333">
                  <c:v>9.33813E-2</c:v>
                </c:pt>
                <c:pt idx="2334">
                  <c:v>9.3421299999999999E-2</c:v>
                </c:pt>
                <c:pt idx="2335">
                  <c:v>9.3461299999999997E-2</c:v>
                </c:pt>
                <c:pt idx="2336">
                  <c:v>9.3501299999999996E-2</c:v>
                </c:pt>
                <c:pt idx="2337">
                  <c:v>9.3541200000000005E-2</c:v>
                </c:pt>
                <c:pt idx="2338">
                  <c:v>9.3581200000000003E-2</c:v>
                </c:pt>
                <c:pt idx="2339">
                  <c:v>9.3621200000000002E-2</c:v>
                </c:pt>
                <c:pt idx="2340">
                  <c:v>9.36612E-2</c:v>
                </c:pt>
                <c:pt idx="2341">
                  <c:v>9.3701199999999998E-2</c:v>
                </c:pt>
                <c:pt idx="2342">
                  <c:v>9.3741199999999997E-2</c:v>
                </c:pt>
                <c:pt idx="2343">
                  <c:v>9.3781199999999995E-2</c:v>
                </c:pt>
                <c:pt idx="2344">
                  <c:v>9.3821199999999993E-2</c:v>
                </c:pt>
                <c:pt idx="2345">
                  <c:v>9.3861200000000006E-2</c:v>
                </c:pt>
                <c:pt idx="2346">
                  <c:v>9.3901200000000004E-2</c:v>
                </c:pt>
                <c:pt idx="2347">
                  <c:v>9.3941200000000002E-2</c:v>
                </c:pt>
                <c:pt idx="2348">
                  <c:v>9.3981200000000001E-2</c:v>
                </c:pt>
                <c:pt idx="2349">
                  <c:v>9.4021199999999999E-2</c:v>
                </c:pt>
                <c:pt idx="2350">
                  <c:v>9.4061199999999998E-2</c:v>
                </c:pt>
                <c:pt idx="2351">
                  <c:v>9.4101199999999996E-2</c:v>
                </c:pt>
                <c:pt idx="2352">
                  <c:v>9.4141199999999994E-2</c:v>
                </c:pt>
                <c:pt idx="2353">
                  <c:v>9.4181200000000007E-2</c:v>
                </c:pt>
                <c:pt idx="2354">
                  <c:v>9.4221200000000005E-2</c:v>
                </c:pt>
                <c:pt idx="2355">
                  <c:v>9.4261200000000003E-2</c:v>
                </c:pt>
                <c:pt idx="2356">
                  <c:v>9.4301200000000002E-2</c:v>
                </c:pt>
                <c:pt idx="2357">
                  <c:v>9.43412E-2</c:v>
                </c:pt>
                <c:pt idx="2358">
                  <c:v>9.4381199999999998E-2</c:v>
                </c:pt>
                <c:pt idx="2359">
                  <c:v>9.4421199999999997E-2</c:v>
                </c:pt>
                <c:pt idx="2360">
                  <c:v>9.4461199999999995E-2</c:v>
                </c:pt>
                <c:pt idx="2361">
                  <c:v>9.4501199999999994E-2</c:v>
                </c:pt>
                <c:pt idx="2362">
                  <c:v>9.4541200000000006E-2</c:v>
                </c:pt>
                <c:pt idx="2363">
                  <c:v>9.4581200000000004E-2</c:v>
                </c:pt>
                <c:pt idx="2364">
                  <c:v>9.4621200000000003E-2</c:v>
                </c:pt>
                <c:pt idx="2365">
                  <c:v>9.4661200000000001E-2</c:v>
                </c:pt>
                <c:pt idx="2366">
                  <c:v>9.4701199999999999E-2</c:v>
                </c:pt>
                <c:pt idx="2367">
                  <c:v>9.4741199999999998E-2</c:v>
                </c:pt>
                <c:pt idx="2368">
                  <c:v>9.4781199999999996E-2</c:v>
                </c:pt>
                <c:pt idx="2369">
                  <c:v>9.4821199999999994E-2</c:v>
                </c:pt>
                <c:pt idx="2370">
                  <c:v>9.4861200000000007E-2</c:v>
                </c:pt>
                <c:pt idx="2371">
                  <c:v>9.4901200000000005E-2</c:v>
                </c:pt>
                <c:pt idx="2372">
                  <c:v>9.4941200000000003E-2</c:v>
                </c:pt>
                <c:pt idx="2373">
                  <c:v>9.4981200000000002E-2</c:v>
                </c:pt>
                <c:pt idx="2374">
                  <c:v>9.50212E-2</c:v>
                </c:pt>
                <c:pt idx="2375">
                  <c:v>9.5061199999999998E-2</c:v>
                </c:pt>
                <c:pt idx="2376">
                  <c:v>9.5101199999999997E-2</c:v>
                </c:pt>
                <c:pt idx="2377">
                  <c:v>9.5141199999999995E-2</c:v>
                </c:pt>
                <c:pt idx="2378">
                  <c:v>9.5181199999999994E-2</c:v>
                </c:pt>
                <c:pt idx="2379">
                  <c:v>9.5221200000000006E-2</c:v>
                </c:pt>
                <c:pt idx="2380">
                  <c:v>9.5261200000000004E-2</c:v>
                </c:pt>
                <c:pt idx="2381">
                  <c:v>9.5301200000000003E-2</c:v>
                </c:pt>
                <c:pt idx="2382">
                  <c:v>9.5341200000000001E-2</c:v>
                </c:pt>
                <c:pt idx="2383">
                  <c:v>9.5381199999999999E-2</c:v>
                </c:pt>
                <c:pt idx="2384">
                  <c:v>9.5421199999999998E-2</c:v>
                </c:pt>
                <c:pt idx="2385">
                  <c:v>9.5461199999999996E-2</c:v>
                </c:pt>
                <c:pt idx="2386">
                  <c:v>9.5501199999999994E-2</c:v>
                </c:pt>
                <c:pt idx="2387">
                  <c:v>9.5541200000000007E-2</c:v>
                </c:pt>
                <c:pt idx="2388">
                  <c:v>9.5581200000000005E-2</c:v>
                </c:pt>
                <c:pt idx="2389">
                  <c:v>9.5621200000000003E-2</c:v>
                </c:pt>
                <c:pt idx="2390">
                  <c:v>9.5661099999999999E-2</c:v>
                </c:pt>
                <c:pt idx="2391">
                  <c:v>9.5701099999999997E-2</c:v>
                </c:pt>
                <c:pt idx="2392">
                  <c:v>9.5741099999999996E-2</c:v>
                </c:pt>
                <c:pt idx="2393">
                  <c:v>9.5781099999999994E-2</c:v>
                </c:pt>
                <c:pt idx="2394">
                  <c:v>9.5821100000000006E-2</c:v>
                </c:pt>
                <c:pt idx="2395">
                  <c:v>9.5861100000000005E-2</c:v>
                </c:pt>
                <c:pt idx="2396">
                  <c:v>9.5901100000000003E-2</c:v>
                </c:pt>
                <c:pt idx="2397">
                  <c:v>9.5941100000000001E-2</c:v>
                </c:pt>
                <c:pt idx="2398">
                  <c:v>9.59811E-2</c:v>
                </c:pt>
                <c:pt idx="2399">
                  <c:v>9.6021099999999998E-2</c:v>
                </c:pt>
                <c:pt idx="2400">
                  <c:v>9.6061099999999996E-2</c:v>
                </c:pt>
                <c:pt idx="2401">
                  <c:v>9.6101099999999995E-2</c:v>
                </c:pt>
                <c:pt idx="2402">
                  <c:v>9.6141099999999993E-2</c:v>
                </c:pt>
                <c:pt idx="2403">
                  <c:v>9.6181100000000005E-2</c:v>
                </c:pt>
                <c:pt idx="2404">
                  <c:v>9.6221100000000004E-2</c:v>
                </c:pt>
                <c:pt idx="2405">
                  <c:v>9.6261100000000002E-2</c:v>
                </c:pt>
                <c:pt idx="2406">
                  <c:v>9.6301100000000001E-2</c:v>
                </c:pt>
                <c:pt idx="2407">
                  <c:v>9.6341099999999999E-2</c:v>
                </c:pt>
                <c:pt idx="2408">
                  <c:v>9.6381099999999997E-2</c:v>
                </c:pt>
                <c:pt idx="2409">
                  <c:v>9.6421099999999996E-2</c:v>
                </c:pt>
                <c:pt idx="2410">
                  <c:v>9.6461099999999994E-2</c:v>
                </c:pt>
                <c:pt idx="2411">
                  <c:v>9.6501100000000006E-2</c:v>
                </c:pt>
                <c:pt idx="2412">
                  <c:v>9.6541100000000005E-2</c:v>
                </c:pt>
                <c:pt idx="2413">
                  <c:v>9.6581100000000003E-2</c:v>
                </c:pt>
                <c:pt idx="2414">
                  <c:v>9.6621100000000001E-2</c:v>
                </c:pt>
                <c:pt idx="2415">
                  <c:v>9.66611E-2</c:v>
                </c:pt>
                <c:pt idx="2416">
                  <c:v>9.6701099999999998E-2</c:v>
                </c:pt>
                <c:pt idx="2417">
                  <c:v>9.6741099999999997E-2</c:v>
                </c:pt>
                <c:pt idx="2418">
                  <c:v>9.6781099999999995E-2</c:v>
                </c:pt>
                <c:pt idx="2419">
                  <c:v>9.6821099999999993E-2</c:v>
                </c:pt>
                <c:pt idx="2420">
                  <c:v>9.6861100000000006E-2</c:v>
                </c:pt>
                <c:pt idx="2421">
                  <c:v>9.6901100000000004E-2</c:v>
                </c:pt>
                <c:pt idx="2422">
                  <c:v>9.6941100000000002E-2</c:v>
                </c:pt>
                <c:pt idx="2423">
                  <c:v>9.6981100000000001E-2</c:v>
                </c:pt>
                <c:pt idx="2424">
                  <c:v>9.7021099999999999E-2</c:v>
                </c:pt>
                <c:pt idx="2425">
                  <c:v>9.7061099999999997E-2</c:v>
                </c:pt>
                <c:pt idx="2426">
                  <c:v>9.7101099999999996E-2</c:v>
                </c:pt>
                <c:pt idx="2427">
                  <c:v>9.7141099999999994E-2</c:v>
                </c:pt>
                <c:pt idx="2428">
                  <c:v>9.7181100000000006E-2</c:v>
                </c:pt>
                <c:pt idx="2429">
                  <c:v>9.7221100000000005E-2</c:v>
                </c:pt>
                <c:pt idx="2430">
                  <c:v>9.7261100000000003E-2</c:v>
                </c:pt>
                <c:pt idx="2431">
                  <c:v>9.7301100000000001E-2</c:v>
                </c:pt>
                <c:pt idx="2432">
                  <c:v>9.73411E-2</c:v>
                </c:pt>
                <c:pt idx="2433">
                  <c:v>9.7381099999999998E-2</c:v>
                </c:pt>
                <c:pt idx="2434">
                  <c:v>9.7421099999999997E-2</c:v>
                </c:pt>
                <c:pt idx="2435">
                  <c:v>9.7461099999999995E-2</c:v>
                </c:pt>
                <c:pt idx="2436">
                  <c:v>9.7501099999999993E-2</c:v>
                </c:pt>
                <c:pt idx="2437">
                  <c:v>9.7541000000000003E-2</c:v>
                </c:pt>
                <c:pt idx="2438">
                  <c:v>9.7581000000000001E-2</c:v>
                </c:pt>
                <c:pt idx="2439">
                  <c:v>9.7620999999999999E-2</c:v>
                </c:pt>
                <c:pt idx="2440">
                  <c:v>9.7660999999999998E-2</c:v>
                </c:pt>
                <c:pt idx="2441">
                  <c:v>9.7700999999999996E-2</c:v>
                </c:pt>
                <c:pt idx="2442">
                  <c:v>9.7740999999999995E-2</c:v>
                </c:pt>
                <c:pt idx="2443">
                  <c:v>9.7781000000000007E-2</c:v>
                </c:pt>
                <c:pt idx="2444">
                  <c:v>9.7821000000000005E-2</c:v>
                </c:pt>
                <c:pt idx="2445">
                  <c:v>9.7861000000000004E-2</c:v>
                </c:pt>
                <c:pt idx="2446">
                  <c:v>9.7901000000000002E-2</c:v>
                </c:pt>
                <c:pt idx="2447">
                  <c:v>9.7941E-2</c:v>
                </c:pt>
                <c:pt idx="2448">
                  <c:v>9.7980999999999999E-2</c:v>
                </c:pt>
                <c:pt idx="2449">
                  <c:v>9.8020999999999997E-2</c:v>
                </c:pt>
                <c:pt idx="2450">
                  <c:v>9.8060999999999995E-2</c:v>
                </c:pt>
                <c:pt idx="2451">
                  <c:v>9.8100999999999994E-2</c:v>
                </c:pt>
                <c:pt idx="2452">
                  <c:v>9.8141000000000006E-2</c:v>
                </c:pt>
                <c:pt idx="2453">
                  <c:v>9.8181000000000004E-2</c:v>
                </c:pt>
                <c:pt idx="2454">
                  <c:v>9.8221000000000003E-2</c:v>
                </c:pt>
                <c:pt idx="2455">
                  <c:v>9.8261000000000001E-2</c:v>
                </c:pt>
                <c:pt idx="2456">
                  <c:v>9.8300999999999999E-2</c:v>
                </c:pt>
                <c:pt idx="2457">
                  <c:v>9.8340999999999998E-2</c:v>
                </c:pt>
                <c:pt idx="2458">
                  <c:v>9.8380999999999996E-2</c:v>
                </c:pt>
                <c:pt idx="2459">
                  <c:v>9.8420999999999995E-2</c:v>
                </c:pt>
                <c:pt idx="2460">
                  <c:v>9.8461000000000007E-2</c:v>
                </c:pt>
                <c:pt idx="2461">
                  <c:v>9.8501000000000005E-2</c:v>
                </c:pt>
                <c:pt idx="2462">
                  <c:v>9.8541000000000004E-2</c:v>
                </c:pt>
                <c:pt idx="2463">
                  <c:v>9.8581000000000002E-2</c:v>
                </c:pt>
                <c:pt idx="2464">
                  <c:v>9.8621E-2</c:v>
                </c:pt>
                <c:pt idx="2465">
                  <c:v>9.8660999999999999E-2</c:v>
                </c:pt>
                <c:pt idx="2466">
                  <c:v>9.8700999999999997E-2</c:v>
                </c:pt>
                <c:pt idx="2467">
                  <c:v>9.8740999999999995E-2</c:v>
                </c:pt>
                <c:pt idx="2468">
                  <c:v>9.8780999999999994E-2</c:v>
                </c:pt>
                <c:pt idx="2469">
                  <c:v>9.8821000000000006E-2</c:v>
                </c:pt>
                <c:pt idx="2470">
                  <c:v>9.8861000000000004E-2</c:v>
                </c:pt>
                <c:pt idx="2471">
                  <c:v>9.8901000000000003E-2</c:v>
                </c:pt>
                <c:pt idx="2472">
                  <c:v>9.8941000000000001E-2</c:v>
                </c:pt>
                <c:pt idx="2473">
                  <c:v>9.8981E-2</c:v>
                </c:pt>
                <c:pt idx="2474">
                  <c:v>9.9020999999999998E-2</c:v>
                </c:pt>
                <c:pt idx="2475">
                  <c:v>9.9060999999999996E-2</c:v>
                </c:pt>
                <c:pt idx="2476">
                  <c:v>9.9100999999999995E-2</c:v>
                </c:pt>
                <c:pt idx="2477">
                  <c:v>9.9141000000000007E-2</c:v>
                </c:pt>
                <c:pt idx="2478">
                  <c:v>9.9181000000000005E-2</c:v>
                </c:pt>
                <c:pt idx="2479">
                  <c:v>9.9221000000000004E-2</c:v>
                </c:pt>
                <c:pt idx="2480">
                  <c:v>9.9260899999999999E-2</c:v>
                </c:pt>
                <c:pt idx="2481">
                  <c:v>9.9300899999999998E-2</c:v>
                </c:pt>
                <c:pt idx="2482">
                  <c:v>9.9340899999999996E-2</c:v>
                </c:pt>
                <c:pt idx="2483">
                  <c:v>9.9380899999999994E-2</c:v>
                </c:pt>
                <c:pt idx="2484">
                  <c:v>9.9420900000000006E-2</c:v>
                </c:pt>
                <c:pt idx="2485">
                  <c:v>9.9460900000000005E-2</c:v>
                </c:pt>
                <c:pt idx="2486">
                  <c:v>9.9500900000000003E-2</c:v>
                </c:pt>
                <c:pt idx="2487">
                  <c:v>9.9540900000000002E-2</c:v>
                </c:pt>
                <c:pt idx="2488">
                  <c:v>9.95809E-2</c:v>
                </c:pt>
                <c:pt idx="2489">
                  <c:v>9.9620899999999998E-2</c:v>
                </c:pt>
                <c:pt idx="2490">
                  <c:v>9.9660899999999997E-2</c:v>
                </c:pt>
                <c:pt idx="2491">
                  <c:v>9.9700899999999995E-2</c:v>
                </c:pt>
                <c:pt idx="2492">
                  <c:v>9.9740899999999993E-2</c:v>
                </c:pt>
                <c:pt idx="2493">
                  <c:v>9.9780900000000006E-2</c:v>
                </c:pt>
                <c:pt idx="2494">
                  <c:v>9.9820900000000004E-2</c:v>
                </c:pt>
                <c:pt idx="2495">
                  <c:v>9.9860900000000002E-2</c:v>
                </c:pt>
                <c:pt idx="2496">
                  <c:v>9.9900900000000001E-2</c:v>
                </c:pt>
                <c:pt idx="2497">
                  <c:v>9.9940899999999999E-2</c:v>
                </c:pt>
                <c:pt idx="2498">
                  <c:v>9.9980899999999998E-2</c:v>
                </c:pt>
                <c:pt idx="2499">
                  <c:v>0.100021</c:v>
                </c:pt>
                <c:pt idx="2500">
                  <c:v>0.100061</c:v>
                </c:pt>
                <c:pt idx="2501">
                  <c:v>0.100101</c:v>
                </c:pt>
                <c:pt idx="2502">
                  <c:v>0.10014099999999999</c:v>
                </c:pt>
                <c:pt idx="2503">
                  <c:v>0.10018100000000001</c:v>
                </c:pt>
                <c:pt idx="2504">
                  <c:v>0.100221</c:v>
                </c:pt>
                <c:pt idx="2505">
                  <c:v>0.100261</c:v>
                </c:pt>
                <c:pt idx="2506">
                  <c:v>0.100301</c:v>
                </c:pt>
                <c:pt idx="2507">
                  <c:v>0.100341</c:v>
                </c:pt>
                <c:pt idx="2508">
                  <c:v>0.100381</c:v>
                </c:pt>
                <c:pt idx="2509">
                  <c:v>0.100421</c:v>
                </c:pt>
                <c:pt idx="2510">
                  <c:v>0.10046099999999999</c:v>
                </c:pt>
                <c:pt idx="2511">
                  <c:v>0.10050099999999999</c:v>
                </c:pt>
                <c:pt idx="2512">
                  <c:v>0.10054100000000001</c:v>
                </c:pt>
                <c:pt idx="2513">
                  <c:v>0.100581</c:v>
                </c:pt>
                <c:pt idx="2514">
                  <c:v>0.100621</c:v>
                </c:pt>
                <c:pt idx="2515">
                  <c:v>0.100661</c:v>
                </c:pt>
                <c:pt idx="2516">
                  <c:v>0.100701</c:v>
                </c:pt>
                <c:pt idx="2517">
                  <c:v>0.100741</c:v>
                </c:pt>
                <c:pt idx="2518">
                  <c:v>0.100781</c:v>
                </c:pt>
                <c:pt idx="2519">
                  <c:v>0.10082099999999999</c:v>
                </c:pt>
                <c:pt idx="2520">
                  <c:v>0.10086100000000001</c:v>
                </c:pt>
                <c:pt idx="2521">
                  <c:v>0.100901</c:v>
                </c:pt>
                <c:pt idx="2522">
                  <c:v>0.100941</c:v>
                </c:pt>
                <c:pt idx="2523">
                  <c:v>0.100981</c:v>
                </c:pt>
                <c:pt idx="2524">
                  <c:v>0.101021</c:v>
                </c:pt>
                <c:pt idx="2525">
                  <c:v>0.101061</c:v>
                </c:pt>
                <c:pt idx="2526">
                  <c:v>0.101101</c:v>
                </c:pt>
                <c:pt idx="2527">
                  <c:v>0.10114099999999999</c:v>
                </c:pt>
                <c:pt idx="2528">
                  <c:v>0.10118099999999999</c:v>
                </c:pt>
                <c:pt idx="2529">
                  <c:v>0.10122100000000001</c:v>
                </c:pt>
                <c:pt idx="2530">
                  <c:v>0.101261</c:v>
                </c:pt>
                <c:pt idx="2531">
                  <c:v>0.101301</c:v>
                </c:pt>
                <c:pt idx="2532">
                  <c:v>0.101341</c:v>
                </c:pt>
                <c:pt idx="2533">
                  <c:v>0.101381</c:v>
                </c:pt>
                <c:pt idx="2534">
                  <c:v>0.101421</c:v>
                </c:pt>
                <c:pt idx="2535">
                  <c:v>0.101461</c:v>
                </c:pt>
                <c:pt idx="2536">
                  <c:v>0.10150099999999999</c:v>
                </c:pt>
                <c:pt idx="2537">
                  <c:v>0.10154100000000001</c:v>
                </c:pt>
                <c:pt idx="2538">
                  <c:v>0.101581</c:v>
                </c:pt>
                <c:pt idx="2539">
                  <c:v>0.101621</c:v>
                </c:pt>
                <c:pt idx="2540">
                  <c:v>0.101661</c:v>
                </c:pt>
                <c:pt idx="2541">
                  <c:v>0.101701</c:v>
                </c:pt>
                <c:pt idx="2542">
                  <c:v>0.101741</c:v>
                </c:pt>
                <c:pt idx="2543">
                  <c:v>0.101781</c:v>
                </c:pt>
                <c:pt idx="2544">
                  <c:v>0.10182099999999999</c:v>
                </c:pt>
                <c:pt idx="2545">
                  <c:v>0.10186099999999999</c:v>
                </c:pt>
                <c:pt idx="2546">
                  <c:v>0.10190100000000001</c:v>
                </c:pt>
                <c:pt idx="2547">
                  <c:v>0.101941</c:v>
                </c:pt>
                <c:pt idx="2548">
                  <c:v>0.101981</c:v>
                </c:pt>
                <c:pt idx="2549">
                  <c:v>0.102021</c:v>
                </c:pt>
                <c:pt idx="2550">
                  <c:v>0.102061</c:v>
                </c:pt>
                <c:pt idx="2551">
                  <c:v>0.102101</c:v>
                </c:pt>
                <c:pt idx="2552">
                  <c:v>0.102141</c:v>
                </c:pt>
                <c:pt idx="2553">
                  <c:v>0.10218099999999999</c:v>
                </c:pt>
                <c:pt idx="2554">
                  <c:v>0.10222100000000001</c:v>
                </c:pt>
                <c:pt idx="2555">
                  <c:v>0.102261</c:v>
                </c:pt>
                <c:pt idx="2556">
                  <c:v>0.102301</c:v>
                </c:pt>
                <c:pt idx="2557">
                  <c:v>0.102341</c:v>
                </c:pt>
                <c:pt idx="2558">
                  <c:v>0.102381</c:v>
                </c:pt>
                <c:pt idx="2559">
                  <c:v>0.102421</c:v>
                </c:pt>
                <c:pt idx="2560">
                  <c:v>0.102461</c:v>
                </c:pt>
                <c:pt idx="2561">
                  <c:v>0.10250099999999999</c:v>
                </c:pt>
                <c:pt idx="2562">
                  <c:v>0.10254099999999999</c:v>
                </c:pt>
                <c:pt idx="2563">
                  <c:v>0.10258100000000001</c:v>
                </c:pt>
                <c:pt idx="2564">
                  <c:v>0.102621</c:v>
                </c:pt>
                <c:pt idx="2565">
                  <c:v>0.102661</c:v>
                </c:pt>
                <c:pt idx="2566">
                  <c:v>0.102701</c:v>
                </c:pt>
                <c:pt idx="2567">
                  <c:v>0.102741</c:v>
                </c:pt>
                <c:pt idx="2568">
                  <c:v>0.102781</c:v>
                </c:pt>
                <c:pt idx="2569">
                  <c:v>0.102821</c:v>
                </c:pt>
                <c:pt idx="2570">
                  <c:v>0.10286099999999999</c:v>
                </c:pt>
                <c:pt idx="2571">
                  <c:v>0.10290100000000001</c:v>
                </c:pt>
                <c:pt idx="2572">
                  <c:v>0.102941</c:v>
                </c:pt>
                <c:pt idx="2573">
                  <c:v>0.102981</c:v>
                </c:pt>
                <c:pt idx="2574">
                  <c:v>0.103021</c:v>
                </c:pt>
                <c:pt idx="2575">
                  <c:v>0.103061</c:v>
                </c:pt>
                <c:pt idx="2576">
                  <c:v>0.103101</c:v>
                </c:pt>
                <c:pt idx="2577">
                  <c:v>0.103141</c:v>
                </c:pt>
                <c:pt idx="2578">
                  <c:v>0.10318099999999999</c:v>
                </c:pt>
                <c:pt idx="2579">
                  <c:v>0.10322099999999999</c:v>
                </c:pt>
                <c:pt idx="2580">
                  <c:v>0.10326100000000001</c:v>
                </c:pt>
                <c:pt idx="2581">
                  <c:v>0.103301</c:v>
                </c:pt>
                <c:pt idx="2582">
                  <c:v>0.103341</c:v>
                </c:pt>
                <c:pt idx="2583">
                  <c:v>0.103381</c:v>
                </c:pt>
                <c:pt idx="2584">
                  <c:v>0.103421</c:v>
                </c:pt>
                <c:pt idx="2585">
                  <c:v>0.103461</c:v>
                </c:pt>
                <c:pt idx="2586">
                  <c:v>0.103501</c:v>
                </c:pt>
                <c:pt idx="2587">
                  <c:v>0.10354099999999999</c:v>
                </c:pt>
                <c:pt idx="2588">
                  <c:v>0.10358100000000001</c:v>
                </c:pt>
                <c:pt idx="2589">
                  <c:v>0.103621</c:v>
                </c:pt>
                <c:pt idx="2590">
                  <c:v>0.103661</c:v>
                </c:pt>
                <c:pt idx="2591">
                  <c:v>0.103701</c:v>
                </c:pt>
                <c:pt idx="2592">
                  <c:v>0.103741</c:v>
                </c:pt>
                <c:pt idx="2593">
                  <c:v>0.103781</c:v>
                </c:pt>
                <c:pt idx="2594">
                  <c:v>0.103821</c:v>
                </c:pt>
                <c:pt idx="2595">
                  <c:v>0.10386099999999999</c:v>
                </c:pt>
                <c:pt idx="2596">
                  <c:v>0.10390099999999999</c:v>
                </c:pt>
                <c:pt idx="2597">
                  <c:v>0.10394100000000001</c:v>
                </c:pt>
                <c:pt idx="2598">
                  <c:v>0.103981</c:v>
                </c:pt>
                <c:pt idx="2599">
                  <c:v>0.104021</c:v>
                </c:pt>
                <c:pt idx="2600">
                  <c:v>0.104061</c:v>
                </c:pt>
                <c:pt idx="2601">
                  <c:v>0.104101</c:v>
                </c:pt>
                <c:pt idx="2602">
                  <c:v>0.104141</c:v>
                </c:pt>
                <c:pt idx="2603">
                  <c:v>0.104181</c:v>
                </c:pt>
                <c:pt idx="2604">
                  <c:v>0.10422099999999999</c:v>
                </c:pt>
                <c:pt idx="2605">
                  <c:v>0.10426100000000001</c:v>
                </c:pt>
                <c:pt idx="2606">
                  <c:v>0.104301</c:v>
                </c:pt>
                <c:pt idx="2607">
                  <c:v>0.104341</c:v>
                </c:pt>
                <c:pt idx="2608">
                  <c:v>0.104381</c:v>
                </c:pt>
                <c:pt idx="2609">
                  <c:v>0.104421</c:v>
                </c:pt>
                <c:pt idx="2610">
                  <c:v>0.104461</c:v>
                </c:pt>
                <c:pt idx="2611">
                  <c:v>0.104501</c:v>
                </c:pt>
                <c:pt idx="2612">
                  <c:v>0.104541</c:v>
                </c:pt>
                <c:pt idx="2613">
                  <c:v>0.10458099999999999</c:v>
                </c:pt>
                <c:pt idx="2614">
                  <c:v>0.10462100000000001</c:v>
                </c:pt>
                <c:pt idx="2615">
                  <c:v>0.104661</c:v>
                </c:pt>
                <c:pt idx="2616">
                  <c:v>0.104701</c:v>
                </c:pt>
                <c:pt idx="2617">
                  <c:v>0.104741</c:v>
                </c:pt>
                <c:pt idx="2618">
                  <c:v>0.104781</c:v>
                </c:pt>
                <c:pt idx="2619">
                  <c:v>0.104821</c:v>
                </c:pt>
                <c:pt idx="2620">
                  <c:v>0.104861</c:v>
                </c:pt>
                <c:pt idx="2621">
                  <c:v>0.10490099999999999</c:v>
                </c:pt>
                <c:pt idx="2622">
                  <c:v>0.10494100000000001</c:v>
                </c:pt>
                <c:pt idx="2623">
                  <c:v>0.104981</c:v>
                </c:pt>
                <c:pt idx="2624">
                  <c:v>0.105021</c:v>
                </c:pt>
                <c:pt idx="2625">
                  <c:v>0.105061</c:v>
                </c:pt>
                <c:pt idx="2626">
                  <c:v>0.105101</c:v>
                </c:pt>
                <c:pt idx="2627">
                  <c:v>0.105141</c:v>
                </c:pt>
                <c:pt idx="2628">
                  <c:v>0.105181</c:v>
                </c:pt>
                <c:pt idx="2629">
                  <c:v>0.105221</c:v>
                </c:pt>
                <c:pt idx="2630">
                  <c:v>0.10526099999999999</c:v>
                </c:pt>
                <c:pt idx="2631">
                  <c:v>0.10530100000000001</c:v>
                </c:pt>
                <c:pt idx="2632">
                  <c:v>0.105341</c:v>
                </c:pt>
                <c:pt idx="2633">
                  <c:v>0.105381</c:v>
                </c:pt>
                <c:pt idx="2634">
                  <c:v>0.105421</c:v>
                </c:pt>
                <c:pt idx="2635">
                  <c:v>0.105461</c:v>
                </c:pt>
                <c:pt idx="2636">
                  <c:v>0.105501</c:v>
                </c:pt>
                <c:pt idx="2637">
                  <c:v>0.105541</c:v>
                </c:pt>
                <c:pt idx="2638">
                  <c:v>0.10558099999999999</c:v>
                </c:pt>
                <c:pt idx="2639">
                  <c:v>0.10562100000000001</c:v>
                </c:pt>
                <c:pt idx="2640">
                  <c:v>0.105661</c:v>
                </c:pt>
                <c:pt idx="2641">
                  <c:v>0.105701</c:v>
                </c:pt>
                <c:pt idx="2642">
                  <c:v>0.105741</c:v>
                </c:pt>
                <c:pt idx="2643">
                  <c:v>0.105781</c:v>
                </c:pt>
                <c:pt idx="2644">
                  <c:v>0.105821</c:v>
                </c:pt>
                <c:pt idx="2645">
                  <c:v>0.105861</c:v>
                </c:pt>
                <c:pt idx="2646">
                  <c:v>0.105901</c:v>
                </c:pt>
                <c:pt idx="2647">
                  <c:v>0.10594099999999999</c:v>
                </c:pt>
                <c:pt idx="2648">
                  <c:v>0.10598100000000001</c:v>
                </c:pt>
                <c:pt idx="2649">
                  <c:v>0.106021</c:v>
                </c:pt>
                <c:pt idx="2650">
                  <c:v>0.106061</c:v>
                </c:pt>
                <c:pt idx="2651">
                  <c:v>0.106101</c:v>
                </c:pt>
                <c:pt idx="2652">
                  <c:v>0.106141</c:v>
                </c:pt>
                <c:pt idx="2653">
                  <c:v>0.106181</c:v>
                </c:pt>
                <c:pt idx="2654">
                  <c:v>0.106221</c:v>
                </c:pt>
                <c:pt idx="2655">
                  <c:v>0.10626099999999999</c:v>
                </c:pt>
                <c:pt idx="2656">
                  <c:v>0.10630100000000001</c:v>
                </c:pt>
                <c:pt idx="2657">
                  <c:v>0.106341</c:v>
                </c:pt>
                <c:pt idx="2658">
                  <c:v>0.106381</c:v>
                </c:pt>
                <c:pt idx="2659">
                  <c:v>0.106421</c:v>
                </c:pt>
                <c:pt idx="2660">
                  <c:v>0.106461</c:v>
                </c:pt>
                <c:pt idx="2661">
                  <c:v>0.106501</c:v>
                </c:pt>
                <c:pt idx="2662">
                  <c:v>0.106541</c:v>
                </c:pt>
                <c:pt idx="2663">
                  <c:v>0.106581</c:v>
                </c:pt>
                <c:pt idx="2664">
                  <c:v>0.10662099999999999</c:v>
                </c:pt>
                <c:pt idx="2665">
                  <c:v>0.10666100000000001</c:v>
                </c:pt>
                <c:pt idx="2666">
                  <c:v>0.106701</c:v>
                </c:pt>
                <c:pt idx="2667">
                  <c:v>0.106741</c:v>
                </c:pt>
                <c:pt idx="2668">
                  <c:v>0.106781</c:v>
                </c:pt>
                <c:pt idx="2669">
                  <c:v>0.106821</c:v>
                </c:pt>
                <c:pt idx="2670">
                  <c:v>0.106861</c:v>
                </c:pt>
                <c:pt idx="2671">
                  <c:v>0.106901</c:v>
                </c:pt>
                <c:pt idx="2672">
                  <c:v>0.10694099999999999</c:v>
                </c:pt>
                <c:pt idx="2673">
                  <c:v>0.10698100000000001</c:v>
                </c:pt>
                <c:pt idx="2674">
                  <c:v>0.10702100000000001</c:v>
                </c:pt>
                <c:pt idx="2675">
                  <c:v>0.10706</c:v>
                </c:pt>
                <c:pt idx="2676">
                  <c:v>0.1071</c:v>
                </c:pt>
                <c:pt idx="2677">
                  <c:v>0.10714</c:v>
                </c:pt>
                <c:pt idx="2678">
                  <c:v>0.10718</c:v>
                </c:pt>
                <c:pt idx="2679">
                  <c:v>0.10722</c:v>
                </c:pt>
                <c:pt idx="2680">
                  <c:v>0.10725999999999999</c:v>
                </c:pt>
                <c:pt idx="2681">
                  <c:v>0.10730000000000001</c:v>
                </c:pt>
                <c:pt idx="2682">
                  <c:v>0.10734</c:v>
                </c:pt>
                <c:pt idx="2683">
                  <c:v>0.10738</c:v>
                </c:pt>
                <c:pt idx="2684">
                  <c:v>0.10742</c:v>
                </c:pt>
                <c:pt idx="2685">
                  <c:v>0.10746</c:v>
                </c:pt>
                <c:pt idx="2686">
                  <c:v>0.1075</c:v>
                </c:pt>
                <c:pt idx="2687">
                  <c:v>0.10754</c:v>
                </c:pt>
                <c:pt idx="2688">
                  <c:v>0.10758</c:v>
                </c:pt>
                <c:pt idx="2689">
                  <c:v>0.10761999999999999</c:v>
                </c:pt>
                <c:pt idx="2690">
                  <c:v>0.10766000000000001</c:v>
                </c:pt>
                <c:pt idx="2691">
                  <c:v>0.1077</c:v>
                </c:pt>
                <c:pt idx="2692">
                  <c:v>0.10774</c:v>
                </c:pt>
                <c:pt idx="2693">
                  <c:v>0.10778</c:v>
                </c:pt>
                <c:pt idx="2694">
                  <c:v>0.10782</c:v>
                </c:pt>
                <c:pt idx="2695">
                  <c:v>0.10786</c:v>
                </c:pt>
                <c:pt idx="2696">
                  <c:v>0.1079</c:v>
                </c:pt>
                <c:pt idx="2697">
                  <c:v>0.10793999999999999</c:v>
                </c:pt>
                <c:pt idx="2698">
                  <c:v>0.10798000000000001</c:v>
                </c:pt>
                <c:pt idx="2699">
                  <c:v>0.10802</c:v>
                </c:pt>
                <c:pt idx="2700">
                  <c:v>0.10806</c:v>
                </c:pt>
                <c:pt idx="2701">
                  <c:v>0.1081</c:v>
                </c:pt>
                <c:pt idx="2702">
                  <c:v>0.10814</c:v>
                </c:pt>
                <c:pt idx="2703">
                  <c:v>0.10818</c:v>
                </c:pt>
                <c:pt idx="2704">
                  <c:v>0.10822</c:v>
                </c:pt>
                <c:pt idx="2705">
                  <c:v>0.10826</c:v>
                </c:pt>
                <c:pt idx="2706">
                  <c:v>0.10829999999999999</c:v>
                </c:pt>
                <c:pt idx="2707">
                  <c:v>0.10834000000000001</c:v>
                </c:pt>
                <c:pt idx="2708">
                  <c:v>0.10838</c:v>
                </c:pt>
                <c:pt idx="2709">
                  <c:v>0.10842</c:v>
                </c:pt>
                <c:pt idx="2710">
                  <c:v>0.10846</c:v>
                </c:pt>
                <c:pt idx="2711">
                  <c:v>0.1085</c:v>
                </c:pt>
                <c:pt idx="2712">
                  <c:v>0.10854</c:v>
                </c:pt>
                <c:pt idx="2713">
                  <c:v>0.10858</c:v>
                </c:pt>
                <c:pt idx="2714">
                  <c:v>0.10861999999999999</c:v>
                </c:pt>
                <c:pt idx="2715">
                  <c:v>0.10866000000000001</c:v>
                </c:pt>
                <c:pt idx="2716">
                  <c:v>0.1087</c:v>
                </c:pt>
                <c:pt idx="2717">
                  <c:v>0.10874</c:v>
                </c:pt>
                <c:pt idx="2718">
                  <c:v>0.10878</c:v>
                </c:pt>
                <c:pt idx="2719">
                  <c:v>0.10882</c:v>
                </c:pt>
                <c:pt idx="2720">
                  <c:v>0.10886</c:v>
                </c:pt>
                <c:pt idx="2721">
                  <c:v>0.1089</c:v>
                </c:pt>
                <c:pt idx="2722">
                  <c:v>0.10894</c:v>
                </c:pt>
                <c:pt idx="2723">
                  <c:v>0.10897999999999999</c:v>
                </c:pt>
                <c:pt idx="2724">
                  <c:v>0.10902000000000001</c:v>
                </c:pt>
                <c:pt idx="2725">
                  <c:v>0.10906</c:v>
                </c:pt>
                <c:pt idx="2726">
                  <c:v>0.1091</c:v>
                </c:pt>
                <c:pt idx="2727">
                  <c:v>0.10914</c:v>
                </c:pt>
                <c:pt idx="2728">
                  <c:v>0.10918</c:v>
                </c:pt>
                <c:pt idx="2729">
                  <c:v>0.10922</c:v>
                </c:pt>
                <c:pt idx="2730">
                  <c:v>0.10926</c:v>
                </c:pt>
                <c:pt idx="2731">
                  <c:v>0.10929999999999999</c:v>
                </c:pt>
                <c:pt idx="2732">
                  <c:v>0.10934000000000001</c:v>
                </c:pt>
                <c:pt idx="2733">
                  <c:v>0.10938000000000001</c:v>
                </c:pt>
                <c:pt idx="2734">
                  <c:v>0.10942</c:v>
                </c:pt>
                <c:pt idx="2735">
                  <c:v>0.10946</c:v>
                </c:pt>
                <c:pt idx="2736">
                  <c:v>0.1095</c:v>
                </c:pt>
                <c:pt idx="2737">
                  <c:v>0.10954</c:v>
                </c:pt>
                <c:pt idx="2738">
                  <c:v>0.10958</c:v>
                </c:pt>
                <c:pt idx="2739">
                  <c:v>0.10962</c:v>
                </c:pt>
                <c:pt idx="2740">
                  <c:v>0.10965999999999999</c:v>
                </c:pt>
                <c:pt idx="2741">
                  <c:v>0.10970000000000001</c:v>
                </c:pt>
                <c:pt idx="2742">
                  <c:v>0.10974</c:v>
                </c:pt>
                <c:pt idx="2743">
                  <c:v>0.10978</c:v>
                </c:pt>
                <c:pt idx="2744">
                  <c:v>0.10982</c:v>
                </c:pt>
                <c:pt idx="2745">
                  <c:v>0.10986</c:v>
                </c:pt>
                <c:pt idx="2746">
                  <c:v>0.1099</c:v>
                </c:pt>
                <c:pt idx="2747">
                  <c:v>0.10994</c:v>
                </c:pt>
                <c:pt idx="2748">
                  <c:v>0.10997999999999999</c:v>
                </c:pt>
                <c:pt idx="2749">
                  <c:v>0.11002000000000001</c:v>
                </c:pt>
                <c:pt idx="2750">
                  <c:v>0.11006000000000001</c:v>
                </c:pt>
                <c:pt idx="2751">
                  <c:v>0.1101</c:v>
                </c:pt>
                <c:pt idx="2752">
                  <c:v>0.11014</c:v>
                </c:pt>
                <c:pt idx="2753">
                  <c:v>0.11018</c:v>
                </c:pt>
                <c:pt idx="2754">
                  <c:v>0.11022</c:v>
                </c:pt>
                <c:pt idx="2755">
                  <c:v>0.11026</c:v>
                </c:pt>
                <c:pt idx="2756">
                  <c:v>0.1103</c:v>
                </c:pt>
                <c:pt idx="2757">
                  <c:v>0.11033999999999999</c:v>
                </c:pt>
                <c:pt idx="2758">
                  <c:v>0.11038000000000001</c:v>
                </c:pt>
                <c:pt idx="2759">
                  <c:v>0.11042</c:v>
                </c:pt>
                <c:pt idx="2760">
                  <c:v>0.11046</c:v>
                </c:pt>
                <c:pt idx="2761">
                  <c:v>0.1105</c:v>
                </c:pt>
                <c:pt idx="2762">
                  <c:v>0.11054</c:v>
                </c:pt>
                <c:pt idx="2763">
                  <c:v>0.11058</c:v>
                </c:pt>
                <c:pt idx="2764">
                  <c:v>0.11062</c:v>
                </c:pt>
                <c:pt idx="2765">
                  <c:v>0.11065999999999999</c:v>
                </c:pt>
                <c:pt idx="2766">
                  <c:v>0.11070000000000001</c:v>
                </c:pt>
                <c:pt idx="2767">
                  <c:v>0.11074000000000001</c:v>
                </c:pt>
                <c:pt idx="2768">
                  <c:v>0.11078</c:v>
                </c:pt>
                <c:pt idx="2769">
                  <c:v>0.11082</c:v>
                </c:pt>
                <c:pt idx="2770">
                  <c:v>0.11086</c:v>
                </c:pt>
                <c:pt idx="2771">
                  <c:v>0.1109</c:v>
                </c:pt>
                <c:pt idx="2772">
                  <c:v>0.11094</c:v>
                </c:pt>
                <c:pt idx="2773">
                  <c:v>0.11098</c:v>
                </c:pt>
                <c:pt idx="2774">
                  <c:v>0.11101999999999999</c:v>
                </c:pt>
                <c:pt idx="2775">
                  <c:v>0.11106000000000001</c:v>
                </c:pt>
                <c:pt idx="2776">
                  <c:v>0.1111</c:v>
                </c:pt>
                <c:pt idx="2777">
                  <c:v>0.11114</c:v>
                </c:pt>
                <c:pt idx="2778">
                  <c:v>0.11118</c:v>
                </c:pt>
                <c:pt idx="2779">
                  <c:v>0.11122</c:v>
                </c:pt>
                <c:pt idx="2780">
                  <c:v>0.11126</c:v>
                </c:pt>
                <c:pt idx="2781">
                  <c:v>0.1113</c:v>
                </c:pt>
                <c:pt idx="2782">
                  <c:v>0.11133999999999999</c:v>
                </c:pt>
                <c:pt idx="2783">
                  <c:v>0.11138000000000001</c:v>
                </c:pt>
                <c:pt idx="2784">
                  <c:v>0.11142000000000001</c:v>
                </c:pt>
                <c:pt idx="2785">
                  <c:v>0.11146</c:v>
                </c:pt>
                <c:pt idx="2786">
                  <c:v>0.1115</c:v>
                </c:pt>
                <c:pt idx="2787">
                  <c:v>0.11154</c:v>
                </c:pt>
                <c:pt idx="2788">
                  <c:v>0.11158</c:v>
                </c:pt>
                <c:pt idx="2789">
                  <c:v>0.11162</c:v>
                </c:pt>
                <c:pt idx="2790">
                  <c:v>0.11166</c:v>
                </c:pt>
                <c:pt idx="2791">
                  <c:v>0.11169999999999999</c:v>
                </c:pt>
                <c:pt idx="2792">
                  <c:v>0.11174000000000001</c:v>
                </c:pt>
                <c:pt idx="2793">
                  <c:v>0.11178</c:v>
                </c:pt>
                <c:pt idx="2794">
                  <c:v>0.11182</c:v>
                </c:pt>
                <c:pt idx="2795">
                  <c:v>0.11186</c:v>
                </c:pt>
                <c:pt idx="2796">
                  <c:v>0.1119</c:v>
                </c:pt>
                <c:pt idx="2797">
                  <c:v>0.11194</c:v>
                </c:pt>
                <c:pt idx="2798">
                  <c:v>0.11198</c:v>
                </c:pt>
                <c:pt idx="2799">
                  <c:v>0.11201999999999999</c:v>
                </c:pt>
                <c:pt idx="2800">
                  <c:v>0.11206000000000001</c:v>
                </c:pt>
                <c:pt idx="2801">
                  <c:v>0.11210000000000001</c:v>
                </c:pt>
                <c:pt idx="2802">
                  <c:v>0.11214</c:v>
                </c:pt>
                <c:pt idx="2803">
                  <c:v>0.11218</c:v>
                </c:pt>
                <c:pt idx="2804">
                  <c:v>0.11222</c:v>
                </c:pt>
                <c:pt idx="2805">
                  <c:v>0.11226</c:v>
                </c:pt>
                <c:pt idx="2806">
                  <c:v>0.1123</c:v>
                </c:pt>
                <c:pt idx="2807">
                  <c:v>0.11234</c:v>
                </c:pt>
                <c:pt idx="2808">
                  <c:v>0.11237999999999999</c:v>
                </c:pt>
                <c:pt idx="2809">
                  <c:v>0.11242000000000001</c:v>
                </c:pt>
                <c:pt idx="2810">
                  <c:v>0.11246</c:v>
                </c:pt>
                <c:pt idx="2811">
                  <c:v>0.1125</c:v>
                </c:pt>
                <c:pt idx="2812">
                  <c:v>0.11254</c:v>
                </c:pt>
                <c:pt idx="2813">
                  <c:v>0.11258</c:v>
                </c:pt>
                <c:pt idx="2814">
                  <c:v>0.11262</c:v>
                </c:pt>
                <c:pt idx="2815">
                  <c:v>0.11266</c:v>
                </c:pt>
                <c:pt idx="2816">
                  <c:v>0.11269999999999999</c:v>
                </c:pt>
                <c:pt idx="2817">
                  <c:v>0.11274000000000001</c:v>
                </c:pt>
                <c:pt idx="2818">
                  <c:v>0.11278000000000001</c:v>
                </c:pt>
                <c:pt idx="2819">
                  <c:v>0.11282</c:v>
                </c:pt>
                <c:pt idx="2820">
                  <c:v>0.11286</c:v>
                </c:pt>
                <c:pt idx="2821">
                  <c:v>0.1129</c:v>
                </c:pt>
                <c:pt idx="2822">
                  <c:v>0.11294</c:v>
                </c:pt>
                <c:pt idx="2823">
                  <c:v>0.11298</c:v>
                </c:pt>
                <c:pt idx="2824">
                  <c:v>0.11302</c:v>
                </c:pt>
                <c:pt idx="2825">
                  <c:v>0.11305999999999999</c:v>
                </c:pt>
                <c:pt idx="2826">
                  <c:v>0.11310000000000001</c:v>
                </c:pt>
                <c:pt idx="2827">
                  <c:v>0.11314</c:v>
                </c:pt>
                <c:pt idx="2828">
                  <c:v>0.11318</c:v>
                </c:pt>
                <c:pt idx="2829">
                  <c:v>0.11322</c:v>
                </c:pt>
                <c:pt idx="2830">
                  <c:v>0.11326</c:v>
                </c:pt>
                <c:pt idx="2831">
                  <c:v>0.1133</c:v>
                </c:pt>
                <c:pt idx="2832">
                  <c:v>0.11334</c:v>
                </c:pt>
                <c:pt idx="2833">
                  <c:v>0.11337999999999999</c:v>
                </c:pt>
                <c:pt idx="2834">
                  <c:v>0.11342000000000001</c:v>
                </c:pt>
                <c:pt idx="2835">
                  <c:v>0.11346000000000001</c:v>
                </c:pt>
                <c:pt idx="2836">
                  <c:v>0.1135</c:v>
                </c:pt>
                <c:pt idx="2837">
                  <c:v>0.11354</c:v>
                </c:pt>
                <c:pt idx="2838">
                  <c:v>0.11358</c:v>
                </c:pt>
                <c:pt idx="2839">
                  <c:v>0.11362</c:v>
                </c:pt>
                <c:pt idx="2840">
                  <c:v>0.11366</c:v>
                </c:pt>
                <c:pt idx="2841">
                  <c:v>0.1137</c:v>
                </c:pt>
                <c:pt idx="2842">
                  <c:v>0.11373999999999999</c:v>
                </c:pt>
                <c:pt idx="2843">
                  <c:v>0.11378000000000001</c:v>
                </c:pt>
                <c:pt idx="2844">
                  <c:v>0.11382</c:v>
                </c:pt>
                <c:pt idx="2845">
                  <c:v>0.11386</c:v>
                </c:pt>
                <c:pt idx="2846">
                  <c:v>0.1139</c:v>
                </c:pt>
                <c:pt idx="2847">
                  <c:v>0.11394</c:v>
                </c:pt>
                <c:pt idx="2848">
                  <c:v>0.11398</c:v>
                </c:pt>
                <c:pt idx="2849">
                  <c:v>0.11402</c:v>
                </c:pt>
                <c:pt idx="2850">
                  <c:v>0.11405999999999999</c:v>
                </c:pt>
                <c:pt idx="2851">
                  <c:v>0.11409999999999999</c:v>
                </c:pt>
                <c:pt idx="2852">
                  <c:v>0.11414000000000001</c:v>
                </c:pt>
                <c:pt idx="2853">
                  <c:v>0.11418</c:v>
                </c:pt>
                <c:pt idx="2854">
                  <c:v>0.11422</c:v>
                </c:pt>
                <c:pt idx="2855">
                  <c:v>0.11426</c:v>
                </c:pt>
                <c:pt idx="2856">
                  <c:v>0.1143</c:v>
                </c:pt>
                <c:pt idx="2857">
                  <c:v>0.11434</c:v>
                </c:pt>
                <c:pt idx="2858">
                  <c:v>0.11438</c:v>
                </c:pt>
                <c:pt idx="2859">
                  <c:v>0.11441999999999999</c:v>
                </c:pt>
                <c:pt idx="2860">
                  <c:v>0.11446000000000001</c:v>
                </c:pt>
                <c:pt idx="2861">
                  <c:v>0.1145</c:v>
                </c:pt>
                <c:pt idx="2862">
                  <c:v>0.11454</c:v>
                </c:pt>
                <c:pt idx="2863">
                  <c:v>0.11458</c:v>
                </c:pt>
                <c:pt idx="2864">
                  <c:v>0.11462</c:v>
                </c:pt>
                <c:pt idx="2865">
                  <c:v>0.11466</c:v>
                </c:pt>
                <c:pt idx="2866">
                  <c:v>0.1147</c:v>
                </c:pt>
                <c:pt idx="2867">
                  <c:v>0.11473999999999999</c:v>
                </c:pt>
                <c:pt idx="2868">
                  <c:v>0.11477999999999999</c:v>
                </c:pt>
                <c:pt idx="2869">
                  <c:v>0.11482000000000001</c:v>
                </c:pt>
                <c:pt idx="2870">
                  <c:v>0.11486</c:v>
                </c:pt>
                <c:pt idx="2871">
                  <c:v>0.1149</c:v>
                </c:pt>
                <c:pt idx="2872">
                  <c:v>0.11494</c:v>
                </c:pt>
                <c:pt idx="2873">
                  <c:v>0.11498</c:v>
                </c:pt>
                <c:pt idx="2874">
                  <c:v>0.11502</c:v>
                </c:pt>
                <c:pt idx="2875">
                  <c:v>0.11506</c:v>
                </c:pt>
                <c:pt idx="2876">
                  <c:v>0.11509999999999999</c:v>
                </c:pt>
                <c:pt idx="2877">
                  <c:v>0.11514000000000001</c:v>
                </c:pt>
                <c:pt idx="2878">
                  <c:v>0.11518</c:v>
                </c:pt>
                <c:pt idx="2879">
                  <c:v>0.11522</c:v>
                </c:pt>
                <c:pt idx="2880">
                  <c:v>0.11526</c:v>
                </c:pt>
                <c:pt idx="2881">
                  <c:v>0.1153</c:v>
                </c:pt>
                <c:pt idx="2882">
                  <c:v>0.11534</c:v>
                </c:pt>
                <c:pt idx="2883">
                  <c:v>0.11538</c:v>
                </c:pt>
                <c:pt idx="2884">
                  <c:v>0.11541999999999999</c:v>
                </c:pt>
                <c:pt idx="2885">
                  <c:v>0.11545999999999999</c:v>
                </c:pt>
                <c:pt idx="2886">
                  <c:v>0.11550000000000001</c:v>
                </c:pt>
                <c:pt idx="2887">
                  <c:v>0.11554</c:v>
                </c:pt>
                <c:pt idx="2888">
                  <c:v>0.11558</c:v>
                </c:pt>
                <c:pt idx="2889">
                  <c:v>0.11562</c:v>
                </c:pt>
                <c:pt idx="2890">
                  <c:v>0.11566</c:v>
                </c:pt>
                <c:pt idx="2891">
                  <c:v>0.1157</c:v>
                </c:pt>
                <c:pt idx="2892">
                  <c:v>0.11574</c:v>
                </c:pt>
                <c:pt idx="2893">
                  <c:v>0.11577999999999999</c:v>
                </c:pt>
                <c:pt idx="2894">
                  <c:v>0.11582000000000001</c:v>
                </c:pt>
                <c:pt idx="2895">
                  <c:v>0.11586</c:v>
                </c:pt>
                <c:pt idx="2896">
                  <c:v>0.1159</c:v>
                </c:pt>
                <c:pt idx="2897">
                  <c:v>0.11594</c:v>
                </c:pt>
                <c:pt idx="2898">
                  <c:v>0.11598</c:v>
                </c:pt>
                <c:pt idx="2899">
                  <c:v>0.11602</c:v>
                </c:pt>
                <c:pt idx="2900">
                  <c:v>0.11606</c:v>
                </c:pt>
                <c:pt idx="2901">
                  <c:v>0.11609999999999999</c:v>
                </c:pt>
                <c:pt idx="2902">
                  <c:v>0.11613999999999999</c:v>
                </c:pt>
                <c:pt idx="2903">
                  <c:v>0.11618000000000001</c:v>
                </c:pt>
                <c:pt idx="2904">
                  <c:v>0.11622</c:v>
                </c:pt>
                <c:pt idx="2905">
                  <c:v>0.11626</c:v>
                </c:pt>
                <c:pt idx="2906">
                  <c:v>0.1163</c:v>
                </c:pt>
                <c:pt idx="2907">
                  <c:v>0.11634</c:v>
                </c:pt>
                <c:pt idx="2908">
                  <c:v>0.11638</c:v>
                </c:pt>
                <c:pt idx="2909">
                  <c:v>0.11642</c:v>
                </c:pt>
                <c:pt idx="2910">
                  <c:v>0.11645999999999999</c:v>
                </c:pt>
                <c:pt idx="2911">
                  <c:v>0.11650000000000001</c:v>
                </c:pt>
                <c:pt idx="2912">
                  <c:v>0.11654</c:v>
                </c:pt>
                <c:pt idx="2913">
                  <c:v>0.11658</c:v>
                </c:pt>
                <c:pt idx="2914">
                  <c:v>0.11662</c:v>
                </c:pt>
                <c:pt idx="2915">
                  <c:v>0.11666</c:v>
                </c:pt>
                <c:pt idx="2916">
                  <c:v>0.1167</c:v>
                </c:pt>
                <c:pt idx="2917">
                  <c:v>0.11674</c:v>
                </c:pt>
                <c:pt idx="2918">
                  <c:v>0.11677999999999999</c:v>
                </c:pt>
                <c:pt idx="2919">
                  <c:v>0.11681999999999999</c:v>
                </c:pt>
                <c:pt idx="2920">
                  <c:v>0.11686000000000001</c:v>
                </c:pt>
                <c:pt idx="2921">
                  <c:v>0.1169</c:v>
                </c:pt>
                <c:pt idx="2922">
                  <c:v>0.11694</c:v>
                </c:pt>
                <c:pt idx="2923">
                  <c:v>0.11698</c:v>
                </c:pt>
                <c:pt idx="2924">
                  <c:v>0.11702</c:v>
                </c:pt>
                <c:pt idx="2925">
                  <c:v>0.11706</c:v>
                </c:pt>
                <c:pt idx="2926">
                  <c:v>0.1171</c:v>
                </c:pt>
                <c:pt idx="2927">
                  <c:v>0.11713999999999999</c:v>
                </c:pt>
                <c:pt idx="2928">
                  <c:v>0.11718000000000001</c:v>
                </c:pt>
                <c:pt idx="2929">
                  <c:v>0.11722</c:v>
                </c:pt>
                <c:pt idx="2930">
                  <c:v>0.11726</c:v>
                </c:pt>
                <c:pt idx="2931">
                  <c:v>0.1173</c:v>
                </c:pt>
                <c:pt idx="2932">
                  <c:v>0.11734</c:v>
                </c:pt>
                <c:pt idx="2933">
                  <c:v>0.11738</c:v>
                </c:pt>
                <c:pt idx="2934">
                  <c:v>0.11742</c:v>
                </c:pt>
                <c:pt idx="2935">
                  <c:v>0.11745999999999999</c:v>
                </c:pt>
                <c:pt idx="2936">
                  <c:v>0.11749999999999999</c:v>
                </c:pt>
                <c:pt idx="2937">
                  <c:v>0.11754000000000001</c:v>
                </c:pt>
                <c:pt idx="2938">
                  <c:v>0.11758</c:v>
                </c:pt>
                <c:pt idx="2939">
                  <c:v>0.11762</c:v>
                </c:pt>
                <c:pt idx="2940">
                  <c:v>0.11766</c:v>
                </c:pt>
                <c:pt idx="2941">
                  <c:v>0.1177</c:v>
                </c:pt>
                <c:pt idx="2942">
                  <c:v>0.11774</c:v>
                </c:pt>
                <c:pt idx="2943">
                  <c:v>0.11778</c:v>
                </c:pt>
                <c:pt idx="2944">
                  <c:v>0.11781999999999999</c:v>
                </c:pt>
                <c:pt idx="2945">
                  <c:v>0.11786000000000001</c:v>
                </c:pt>
                <c:pt idx="2946">
                  <c:v>0.1179</c:v>
                </c:pt>
                <c:pt idx="2947">
                  <c:v>0.11794</c:v>
                </c:pt>
                <c:pt idx="2948">
                  <c:v>0.11798</c:v>
                </c:pt>
                <c:pt idx="2949">
                  <c:v>0.11802</c:v>
                </c:pt>
                <c:pt idx="2950">
                  <c:v>0.11806</c:v>
                </c:pt>
                <c:pt idx="2951">
                  <c:v>0.1181</c:v>
                </c:pt>
                <c:pt idx="2952">
                  <c:v>0.11814</c:v>
                </c:pt>
                <c:pt idx="2953">
                  <c:v>0.11817999999999999</c:v>
                </c:pt>
                <c:pt idx="2954">
                  <c:v>0.11822000000000001</c:v>
                </c:pt>
                <c:pt idx="2955">
                  <c:v>0.11826</c:v>
                </c:pt>
                <c:pt idx="2956">
                  <c:v>0.1183</c:v>
                </c:pt>
                <c:pt idx="2957">
                  <c:v>0.11834</c:v>
                </c:pt>
                <c:pt idx="2958">
                  <c:v>0.11838</c:v>
                </c:pt>
                <c:pt idx="2959">
                  <c:v>0.11842</c:v>
                </c:pt>
                <c:pt idx="2960">
                  <c:v>0.11846</c:v>
                </c:pt>
                <c:pt idx="2961">
                  <c:v>0.11849999999999999</c:v>
                </c:pt>
                <c:pt idx="2962">
                  <c:v>0.11854000000000001</c:v>
                </c:pt>
                <c:pt idx="2963">
                  <c:v>0.11858</c:v>
                </c:pt>
                <c:pt idx="2964">
                  <c:v>0.11862</c:v>
                </c:pt>
                <c:pt idx="2965">
                  <c:v>0.11866</c:v>
                </c:pt>
                <c:pt idx="2966">
                  <c:v>0.1187</c:v>
                </c:pt>
                <c:pt idx="2967">
                  <c:v>0.11874</c:v>
                </c:pt>
                <c:pt idx="2968">
                  <c:v>0.11878</c:v>
                </c:pt>
                <c:pt idx="2969">
                  <c:v>0.11882</c:v>
                </c:pt>
                <c:pt idx="2970">
                  <c:v>0.11885999999999999</c:v>
                </c:pt>
                <c:pt idx="2971">
                  <c:v>0.11890000000000001</c:v>
                </c:pt>
                <c:pt idx="2972">
                  <c:v>0.11894</c:v>
                </c:pt>
                <c:pt idx="2973">
                  <c:v>0.11898</c:v>
                </c:pt>
                <c:pt idx="2974">
                  <c:v>0.11902</c:v>
                </c:pt>
                <c:pt idx="2975">
                  <c:v>0.11906</c:v>
                </c:pt>
                <c:pt idx="2976">
                  <c:v>0.1191</c:v>
                </c:pt>
                <c:pt idx="2977">
                  <c:v>0.11914</c:v>
                </c:pt>
                <c:pt idx="2978">
                  <c:v>0.11917999999999999</c:v>
                </c:pt>
                <c:pt idx="2979">
                  <c:v>0.11922000000000001</c:v>
                </c:pt>
                <c:pt idx="2980">
                  <c:v>0.11926</c:v>
                </c:pt>
                <c:pt idx="2981">
                  <c:v>0.1193</c:v>
                </c:pt>
                <c:pt idx="2982">
                  <c:v>0.11934</c:v>
                </c:pt>
                <c:pt idx="2983">
                  <c:v>0.11938</c:v>
                </c:pt>
                <c:pt idx="2984">
                  <c:v>0.11942</c:v>
                </c:pt>
                <c:pt idx="2985">
                  <c:v>0.11946</c:v>
                </c:pt>
                <c:pt idx="2986">
                  <c:v>0.1195</c:v>
                </c:pt>
                <c:pt idx="2987">
                  <c:v>0.11953999999999999</c:v>
                </c:pt>
                <c:pt idx="2988">
                  <c:v>0.11958000000000001</c:v>
                </c:pt>
                <c:pt idx="2989">
                  <c:v>0.11962</c:v>
                </c:pt>
                <c:pt idx="2990">
                  <c:v>0.11966</c:v>
                </c:pt>
                <c:pt idx="2991">
                  <c:v>0.1197</c:v>
                </c:pt>
                <c:pt idx="2992">
                  <c:v>0.11974</c:v>
                </c:pt>
                <c:pt idx="2993">
                  <c:v>0.11978</c:v>
                </c:pt>
                <c:pt idx="2994">
                  <c:v>0.11982</c:v>
                </c:pt>
                <c:pt idx="2995">
                  <c:v>0.11985999999999999</c:v>
                </c:pt>
                <c:pt idx="2996">
                  <c:v>0.11990000000000001</c:v>
                </c:pt>
                <c:pt idx="2997">
                  <c:v>0.11994</c:v>
                </c:pt>
                <c:pt idx="2998">
                  <c:v>0.11998</c:v>
                </c:pt>
                <c:pt idx="2999">
                  <c:v>0.12002</c:v>
                </c:pt>
                <c:pt idx="3000">
                  <c:v>0.12006</c:v>
                </c:pt>
                <c:pt idx="3001">
                  <c:v>0.1201</c:v>
                </c:pt>
                <c:pt idx="3002">
                  <c:v>0.12014</c:v>
                </c:pt>
                <c:pt idx="3003">
                  <c:v>0.12018</c:v>
                </c:pt>
                <c:pt idx="3004">
                  <c:v>0.12021999999999999</c:v>
                </c:pt>
                <c:pt idx="3005">
                  <c:v>0.12026000000000001</c:v>
                </c:pt>
                <c:pt idx="3006">
                  <c:v>0.1203</c:v>
                </c:pt>
                <c:pt idx="3007">
                  <c:v>0.12034</c:v>
                </c:pt>
                <c:pt idx="3008">
                  <c:v>0.12038</c:v>
                </c:pt>
                <c:pt idx="3009">
                  <c:v>0.12042</c:v>
                </c:pt>
                <c:pt idx="3010">
                  <c:v>0.12046</c:v>
                </c:pt>
                <c:pt idx="3011">
                  <c:v>0.1205</c:v>
                </c:pt>
                <c:pt idx="3012">
                  <c:v>0.12053999999999999</c:v>
                </c:pt>
                <c:pt idx="3013">
                  <c:v>0.12058000000000001</c:v>
                </c:pt>
                <c:pt idx="3014">
                  <c:v>0.12062</c:v>
                </c:pt>
                <c:pt idx="3015">
                  <c:v>0.12066</c:v>
                </c:pt>
                <c:pt idx="3016">
                  <c:v>0.1207</c:v>
                </c:pt>
                <c:pt idx="3017">
                  <c:v>0.12074</c:v>
                </c:pt>
                <c:pt idx="3018">
                  <c:v>0.12078</c:v>
                </c:pt>
                <c:pt idx="3019">
                  <c:v>0.12082</c:v>
                </c:pt>
                <c:pt idx="3020">
                  <c:v>0.12086</c:v>
                </c:pt>
                <c:pt idx="3021">
                  <c:v>0.12089999999999999</c:v>
                </c:pt>
                <c:pt idx="3022">
                  <c:v>0.12094000000000001</c:v>
                </c:pt>
                <c:pt idx="3023">
                  <c:v>0.12098</c:v>
                </c:pt>
                <c:pt idx="3024">
                  <c:v>0.12102</c:v>
                </c:pt>
                <c:pt idx="3025">
                  <c:v>0.12106</c:v>
                </c:pt>
                <c:pt idx="3026">
                  <c:v>0.1211</c:v>
                </c:pt>
                <c:pt idx="3027">
                  <c:v>0.12114</c:v>
                </c:pt>
                <c:pt idx="3028">
                  <c:v>0.12118</c:v>
                </c:pt>
                <c:pt idx="3029">
                  <c:v>0.12121999999999999</c:v>
                </c:pt>
                <c:pt idx="3030">
                  <c:v>0.12126000000000001</c:v>
                </c:pt>
                <c:pt idx="3031">
                  <c:v>0.12130000000000001</c:v>
                </c:pt>
                <c:pt idx="3032">
                  <c:v>0.12134</c:v>
                </c:pt>
                <c:pt idx="3033">
                  <c:v>0.12138</c:v>
                </c:pt>
                <c:pt idx="3034">
                  <c:v>0.12142</c:v>
                </c:pt>
                <c:pt idx="3035">
                  <c:v>0.12146</c:v>
                </c:pt>
                <c:pt idx="3036">
                  <c:v>0.1215</c:v>
                </c:pt>
                <c:pt idx="3037">
                  <c:v>0.12154</c:v>
                </c:pt>
                <c:pt idx="3038">
                  <c:v>0.12157999999999999</c:v>
                </c:pt>
                <c:pt idx="3039">
                  <c:v>0.12162000000000001</c:v>
                </c:pt>
                <c:pt idx="3040">
                  <c:v>0.12166</c:v>
                </c:pt>
                <c:pt idx="3041">
                  <c:v>0.1217</c:v>
                </c:pt>
                <c:pt idx="3042">
                  <c:v>0.12174</c:v>
                </c:pt>
                <c:pt idx="3043">
                  <c:v>0.12178</c:v>
                </c:pt>
                <c:pt idx="3044">
                  <c:v>0.12182</c:v>
                </c:pt>
                <c:pt idx="3045">
                  <c:v>0.12186</c:v>
                </c:pt>
                <c:pt idx="3046">
                  <c:v>0.12189999999999999</c:v>
                </c:pt>
                <c:pt idx="3047">
                  <c:v>0.12194000000000001</c:v>
                </c:pt>
                <c:pt idx="3048">
                  <c:v>0.12198000000000001</c:v>
                </c:pt>
                <c:pt idx="3049">
                  <c:v>0.12202</c:v>
                </c:pt>
                <c:pt idx="3050">
                  <c:v>0.12206</c:v>
                </c:pt>
                <c:pt idx="3051">
                  <c:v>0.1221</c:v>
                </c:pt>
                <c:pt idx="3052">
                  <c:v>0.12214</c:v>
                </c:pt>
                <c:pt idx="3053">
                  <c:v>0.12218</c:v>
                </c:pt>
                <c:pt idx="3054">
                  <c:v>0.12222</c:v>
                </c:pt>
                <c:pt idx="3055">
                  <c:v>0.12225999999999999</c:v>
                </c:pt>
                <c:pt idx="3056">
                  <c:v>0.12230000000000001</c:v>
                </c:pt>
                <c:pt idx="3057">
                  <c:v>0.12234</c:v>
                </c:pt>
                <c:pt idx="3058">
                  <c:v>0.12238</c:v>
                </c:pt>
                <c:pt idx="3059">
                  <c:v>0.12242</c:v>
                </c:pt>
                <c:pt idx="3060">
                  <c:v>0.12246</c:v>
                </c:pt>
                <c:pt idx="3061">
                  <c:v>0.1225</c:v>
                </c:pt>
                <c:pt idx="3062">
                  <c:v>0.12254</c:v>
                </c:pt>
                <c:pt idx="3063">
                  <c:v>0.12257999999999999</c:v>
                </c:pt>
                <c:pt idx="3064">
                  <c:v>0.12262000000000001</c:v>
                </c:pt>
                <c:pt idx="3065">
                  <c:v>0.12266000000000001</c:v>
                </c:pt>
                <c:pt idx="3066">
                  <c:v>0.1227</c:v>
                </c:pt>
                <c:pt idx="3067">
                  <c:v>0.12274</c:v>
                </c:pt>
                <c:pt idx="3068">
                  <c:v>0.12278</c:v>
                </c:pt>
                <c:pt idx="3069">
                  <c:v>0.12282</c:v>
                </c:pt>
                <c:pt idx="3070">
                  <c:v>0.12286</c:v>
                </c:pt>
                <c:pt idx="3071">
                  <c:v>0.1229</c:v>
                </c:pt>
                <c:pt idx="3072">
                  <c:v>0.12293999999999999</c:v>
                </c:pt>
                <c:pt idx="3073">
                  <c:v>0.12298000000000001</c:v>
                </c:pt>
                <c:pt idx="3074">
                  <c:v>0.12302</c:v>
                </c:pt>
                <c:pt idx="3075">
                  <c:v>0.12306</c:v>
                </c:pt>
                <c:pt idx="3076">
                  <c:v>0.1231</c:v>
                </c:pt>
                <c:pt idx="3077">
                  <c:v>0.12314</c:v>
                </c:pt>
                <c:pt idx="3078">
                  <c:v>0.12318</c:v>
                </c:pt>
                <c:pt idx="3079">
                  <c:v>0.12322</c:v>
                </c:pt>
                <c:pt idx="3080">
                  <c:v>0.12325999999999999</c:v>
                </c:pt>
                <c:pt idx="3081">
                  <c:v>0.12330000000000001</c:v>
                </c:pt>
                <c:pt idx="3082">
                  <c:v>0.12334000000000001</c:v>
                </c:pt>
                <c:pt idx="3083">
                  <c:v>0.12338</c:v>
                </c:pt>
                <c:pt idx="3084">
                  <c:v>0.12342</c:v>
                </c:pt>
                <c:pt idx="3085">
                  <c:v>0.12346</c:v>
                </c:pt>
                <c:pt idx="3086">
                  <c:v>0.1235</c:v>
                </c:pt>
                <c:pt idx="3087">
                  <c:v>0.12354</c:v>
                </c:pt>
                <c:pt idx="3088">
                  <c:v>0.12358</c:v>
                </c:pt>
                <c:pt idx="3089">
                  <c:v>0.12361999999999999</c:v>
                </c:pt>
                <c:pt idx="3090">
                  <c:v>0.12366000000000001</c:v>
                </c:pt>
                <c:pt idx="3091">
                  <c:v>0.1237</c:v>
                </c:pt>
                <c:pt idx="3092">
                  <c:v>0.12374</c:v>
                </c:pt>
                <c:pt idx="3093">
                  <c:v>0.12378</c:v>
                </c:pt>
                <c:pt idx="3094">
                  <c:v>0.12382</c:v>
                </c:pt>
                <c:pt idx="3095">
                  <c:v>0.12386</c:v>
                </c:pt>
                <c:pt idx="3096">
                  <c:v>0.1239</c:v>
                </c:pt>
                <c:pt idx="3097">
                  <c:v>0.12393999999999999</c:v>
                </c:pt>
                <c:pt idx="3098">
                  <c:v>0.12398000000000001</c:v>
                </c:pt>
                <c:pt idx="3099">
                  <c:v>0.12402000000000001</c:v>
                </c:pt>
                <c:pt idx="3100">
                  <c:v>0.12406</c:v>
                </c:pt>
                <c:pt idx="3101">
                  <c:v>0.1241</c:v>
                </c:pt>
                <c:pt idx="3102">
                  <c:v>0.12414</c:v>
                </c:pt>
                <c:pt idx="3103">
                  <c:v>0.12418</c:v>
                </c:pt>
                <c:pt idx="3104">
                  <c:v>0.12422</c:v>
                </c:pt>
                <c:pt idx="3105">
                  <c:v>0.12426</c:v>
                </c:pt>
                <c:pt idx="3106">
                  <c:v>0.12429999999999999</c:v>
                </c:pt>
                <c:pt idx="3107">
                  <c:v>0.12433900000000001</c:v>
                </c:pt>
                <c:pt idx="3108">
                  <c:v>0.124379</c:v>
                </c:pt>
                <c:pt idx="3109">
                  <c:v>0.124419</c:v>
                </c:pt>
                <c:pt idx="3110">
                  <c:v>0.124459</c:v>
                </c:pt>
                <c:pt idx="3111">
                  <c:v>0.124499</c:v>
                </c:pt>
                <c:pt idx="3112">
                  <c:v>0.124539</c:v>
                </c:pt>
                <c:pt idx="3113">
                  <c:v>0.124579</c:v>
                </c:pt>
                <c:pt idx="3114">
                  <c:v>0.12461899999999999</c:v>
                </c:pt>
                <c:pt idx="3115">
                  <c:v>0.12465900000000001</c:v>
                </c:pt>
                <c:pt idx="3116">
                  <c:v>0.124699</c:v>
                </c:pt>
                <c:pt idx="3117">
                  <c:v>0.124739</c:v>
                </c:pt>
                <c:pt idx="3118">
                  <c:v>0.124779</c:v>
                </c:pt>
                <c:pt idx="3119">
                  <c:v>0.124819</c:v>
                </c:pt>
                <c:pt idx="3120">
                  <c:v>0.124859</c:v>
                </c:pt>
                <c:pt idx="3121">
                  <c:v>0.124899</c:v>
                </c:pt>
                <c:pt idx="3122">
                  <c:v>0.12493899999999999</c:v>
                </c:pt>
                <c:pt idx="3123">
                  <c:v>0.12497900000000001</c:v>
                </c:pt>
                <c:pt idx="3124">
                  <c:v>0.12501899999999999</c:v>
                </c:pt>
                <c:pt idx="3125">
                  <c:v>0.125059</c:v>
                </c:pt>
                <c:pt idx="3126">
                  <c:v>0.12509899999999999</c:v>
                </c:pt>
                <c:pt idx="3127">
                  <c:v>0.125139</c:v>
                </c:pt>
                <c:pt idx="3128">
                  <c:v>0.12517900000000001</c:v>
                </c:pt>
                <c:pt idx="3129">
                  <c:v>0.125219</c:v>
                </c:pt>
                <c:pt idx="3130">
                  <c:v>0.12525900000000001</c:v>
                </c:pt>
                <c:pt idx="3131">
                  <c:v>0.12529899999999999</c:v>
                </c:pt>
                <c:pt idx="3132">
                  <c:v>0.12533900000000001</c:v>
                </c:pt>
                <c:pt idx="3133">
                  <c:v>0.12537899999999999</c:v>
                </c:pt>
                <c:pt idx="3134">
                  <c:v>0.125419</c:v>
                </c:pt>
                <c:pt idx="3135">
                  <c:v>0.12545899999999999</c:v>
                </c:pt>
                <c:pt idx="3136">
                  <c:v>0.125499</c:v>
                </c:pt>
                <c:pt idx="3137">
                  <c:v>0.12553900000000001</c:v>
                </c:pt>
                <c:pt idx="3138">
                  <c:v>0.125579</c:v>
                </c:pt>
                <c:pt idx="3139">
                  <c:v>0.12561900000000001</c:v>
                </c:pt>
                <c:pt idx="3140">
                  <c:v>0.12565899999999999</c:v>
                </c:pt>
                <c:pt idx="3141">
                  <c:v>0.12569900000000001</c:v>
                </c:pt>
                <c:pt idx="3142">
                  <c:v>0.12573899999999999</c:v>
                </c:pt>
                <c:pt idx="3143">
                  <c:v>0.125779</c:v>
                </c:pt>
                <c:pt idx="3144">
                  <c:v>0.12581899999999999</c:v>
                </c:pt>
                <c:pt idx="3145">
                  <c:v>0.125859</c:v>
                </c:pt>
                <c:pt idx="3146">
                  <c:v>0.12589900000000001</c:v>
                </c:pt>
                <c:pt idx="3147">
                  <c:v>0.125939</c:v>
                </c:pt>
                <c:pt idx="3148">
                  <c:v>0.12597900000000001</c:v>
                </c:pt>
                <c:pt idx="3149">
                  <c:v>0.12601899999999999</c:v>
                </c:pt>
                <c:pt idx="3150">
                  <c:v>0.126059</c:v>
                </c:pt>
                <c:pt idx="3151">
                  <c:v>0.12609899999999999</c:v>
                </c:pt>
                <c:pt idx="3152">
                  <c:v>0.126139</c:v>
                </c:pt>
                <c:pt idx="3153">
                  <c:v>0.12617900000000001</c:v>
                </c:pt>
                <c:pt idx="3154">
                  <c:v>0.126219</c:v>
                </c:pt>
                <c:pt idx="3155">
                  <c:v>0.12625900000000001</c:v>
                </c:pt>
                <c:pt idx="3156">
                  <c:v>0.12629899999999999</c:v>
                </c:pt>
                <c:pt idx="3157">
                  <c:v>0.12633900000000001</c:v>
                </c:pt>
                <c:pt idx="3158">
                  <c:v>0.12637899999999999</c:v>
                </c:pt>
                <c:pt idx="3159">
                  <c:v>0.126419</c:v>
                </c:pt>
                <c:pt idx="3160">
                  <c:v>0.12645899999999999</c:v>
                </c:pt>
                <c:pt idx="3161">
                  <c:v>0.126499</c:v>
                </c:pt>
                <c:pt idx="3162">
                  <c:v>0.12653900000000001</c:v>
                </c:pt>
                <c:pt idx="3163">
                  <c:v>0.126579</c:v>
                </c:pt>
                <c:pt idx="3164">
                  <c:v>0.12661900000000001</c:v>
                </c:pt>
                <c:pt idx="3165">
                  <c:v>0.12665899999999999</c:v>
                </c:pt>
                <c:pt idx="3166">
                  <c:v>0.12669900000000001</c:v>
                </c:pt>
                <c:pt idx="3167">
                  <c:v>0.12673899999999999</c:v>
                </c:pt>
                <c:pt idx="3168">
                  <c:v>0.126779</c:v>
                </c:pt>
                <c:pt idx="3169">
                  <c:v>0.12681899999999999</c:v>
                </c:pt>
                <c:pt idx="3170">
                  <c:v>0.126859</c:v>
                </c:pt>
                <c:pt idx="3171">
                  <c:v>0.12689900000000001</c:v>
                </c:pt>
                <c:pt idx="3172">
                  <c:v>0.126939</c:v>
                </c:pt>
                <c:pt idx="3173">
                  <c:v>0.12697900000000001</c:v>
                </c:pt>
                <c:pt idx="3174">
                  <c:v>0.12701899999999999</c:v>
                </c:pt>
                <c:pt idx="3175">
                  <c:v>0.12705900000000001</c:v>
                </c:pt>
                <c:pt idx="3176">
                  <c:v>0.12709899999999999</c:v>
                </c:pt>
                <c:pt idx="3177">
                  <c:v>0.127139</c:v>
                </c:pt>
                <c:pt idx="3178">
                  <c:v>0.12717899999999999</c:v>
                </c:pt>
                <c:pt idx="3179">
                  <c:v>0.127219</c:v>
                </c:pt>
                <c:pt idx="3180">
                  <c:v>0.12725900000000001</c:v>
                </c:pt>
                <c:pt idx="3181">
                  <c:v>0.127299</c:v>
                </c:pt>
                <c:pt idx="3182">
                  <c:v>0.12733900000000001</c:v>
                </c:pt>
                <c:pt idx="3183">
                  <c:v>0.12737899999999999</c:v>
                </c:pt>
                <c:pt idx="3184">
                  <c:v>0.127419</c:v>
                </c:pt>
                <c:pt idx="3185">
                  <c:v>0.12745899999999999</c:v>
                </c:pt>
                <c:pt idx="3186">
                  <c:v>0.127499</c:v>
                </c:pt>
                <c:pt idx="3187">
                  <c:v>0.12753900000000001</c:v>
                </c:pt>
                <c:pt idx="3188">
                  <c:v>0.127579</c:v>
                </c:pt>
                <c:pt idx="3189">
                  <c:v>0.12761900000000001</c:v>
                </c:pt>
                <c:pt idx="3190">
                  <c:v>0.12765899999999999</c:v>
                </c:pt>
                <c:pt idx="3191">
                  <c:v>0.12769900000000001</c:v>
                </c:pt>
                <c:pt idx="3192">
                  <c:v>0.12773899999999999</c:v>
                </c:pt>
                <c:pt idx="3193">
                  <c:v>0.127779</c:v>
                </c:pt>
                <c:pt idx="3194">
                  <c:v>0.12781899999999999</c:v>
                </c:pt>
                <c:pt idx="3195">
                  <c:v>0.127859</c:v>
                </c:pt>
                <c:pt idx="3196">
                  <c:v>0.12789900000000001</c:v>
                </c:pt>
                <c:pt idx="3197">
                  <c:v>0.127939</c:v>
                </c:pt>
                <c:pt idx="3198">
                  <c:v>0.12797900000000001</c:v>
                </c:pt>
                <c:pt idx="3199">
                  <c:v>0.12801899999999999</c:v>
                </c:pt>
                <c:pt idx="3200">
                  <c:v>0.12805900000000001</c:v>
                </c:pt>
                <c:pt idx="3201">
                  <c:v>0.12809899999999999</c:v>
                </c:pt>
                <c:pt idx="3202">
                  <c:v>0.128139</c:v>
                </c:pt>
                <c:pt idx="3203">
                  <c:v>0.12817899999999999</c:v>
                </c:pt>
                <c:pt idx="3204">
                  <c:v>0.128219</c:v>
                </c:pt>
                <c:pt idx="3205">
                  <c:v>0.12825900000000001</c:v>
                </c:pt>
                <c:pt idx="3206">
                  <c:v>0.128299</c:v>
                </c:pt>
                <c:pt idx="3207">
                  <c:v>0.12833900000000001</c:v>
                </c:pt>
                <c:pt idx="3208">
                  <c:v>0.12837899999999999</c:v>
                </c:pt>
                <c:pt idx="3209">
                  <c:v>0.12841900000000001</c:v>
                </c:pt>
                <c:pt idx="3210">
                  <c:v>0.12845899999999999</c:v>
                </c:pt>
                <c:pt idx="3211">
                  <c:v>0.128499</c:v>
                </c:pt>
                <c:pt idx="3212">
                  <c:v>0.12853899999999999</c:v>
                </c:pt>
                <c:pt idx="3213">
                  <c:v>0.128579</c:v>
                </c:pt>
                <c:pt idx="3214">
                  <c:v>0.12861900000000001</c:v>
                </c:pt>
                <c:pt idx="3215">
                  <c:v>0.128659</c:v>
                </c:pt>
                <c:pt idx="3216">
                  <c:v>0.12869900000000001</c:v>
                </c:pt>
                <c:pt idx="3217">
                  <c:v>0.12873899999999999</c:v>
                </c:pt>
                <c:pt idx="3218">
                  <c:v>0.128779</c:v>
                </c:pt>
                <c:pt idx="3219">
                  <c:v>0.12881899999999999</c:v>
                </c:pt>
                <c:pt idx="3220">
                  <c:v>0.128859</c:v>
                </c:pt>
                <c:pt idx="3221">
                  <c:v>0.12889900000000001</c:v>
                </c:pt>
                <c:pt idx="3222">
                  <c:v>0.128939</c:v>
                </c:pt>
                <c:pt idx="3223">
                  <c:v>0.12897900000000001</c:v>
                </c:pt>
                <c:pt idx="3224">
                  <c:v>0.12901899999999999</c:v>
                </c:pt>
                <c:pt idx="3225">
                  <c:v>0.12905900000000001</c:v>
                </c:pt>
                <c:pt idx="3226">
                  <c:v>0.12909899999999999</c:v>
                </c:pt>
                <c:pt idx="3227">
                  <c:v>0.129139</c:v>
                </c:pt>
                <c:pt idx="3228">
                  <c:v>0.12917899999999999</c:v>
                </c:pt>
                <c:pt idx="3229">
                  <c:v>0.129219</c:v>
                </c:pt>
                <c:pt idx="3230">
                  <c:v>0.12925900000000001</c:v>
                </c:pt>
                <c:pt idx="3231">
                  <c:v>0.129299</c:v>
                </c:pt>
                <c:pt idx="3232">
                  <c:v>0.12933900000000001</c:v>
                </c:pt>
                <c:pt idx="3233">
                  <c:v>0.12937899999999999</c:v>
                </c:pt>
                <c:pt idx="3234">
                  <c:v>0.12941900000000001</c:v>
                </c:pt>
                <c:pt idx="3235">
                  <c:v>0.12945899999999999</c:v>
                </c:pt>
                <c:pt idx="3236">
                  <c:v>0.129499</c:v>
                </c:pt>
                <c:pt idx="3237">
                  <c:v>0.12953899999999999</c:v>
                </c:pt>
                <c:pt idx="3238">
                  <c:v>0.129579</c:v>
                </c:pt>
                <c:pt idx="3239">
                  <c:v>0.12961900000000001</c:v>
                </c:pt>
                <c:pt idx="3240">
                  <c:v>0.129659</c:v>
                </c:pt>
                <c:pt idx="3241">
                  <c:v>0.12969900000000001</c:v>
                </c:pt>
                <c:pt idx="3242">
                  <c:v>0.12973899999999999</c:v>
                </c:pt>
                <c:pt idx="3243">
                  <c:v>0.12977900000000001</c:v>
                </c:pt>
                <c:pt idx="3244">
                  <c:v>0.12981899999999999</c:v>
                </c:pt>
                <c:pt idx="3245">
                  <c:v>0.129859</c:v>
                </c:pt>
                <c:pt idx="3246">
                  <c:v>0.12989899999999999</c:v>
                </c:pt>
                <c:pt idx="3247">
                  <c:v>0.129939</c:v>
                </c:pt>
                <c:pt idx="3248">
                  <c:v>0.12997900000000001</c:v>
                </c:pt>
                <c:pt idx="3249">
                  <c:v>0.130019</c:v>
                </c:pt>
                <c:pt idx="3250">
                  <c:v>0.13005900000000001</c:v>
                </c:pt>
                <c:pt idx="3251">
                  <c:v>0.13009899999999999</c:v>
                </c:pt>
                <c:pt idx="3252">
                  <c:v>0.130139</c:v>
                </c:pt>
                <c:pt idx="3253">
                  <c:v>0.13017899999999999</c:v>
                </c:pt>
                <c:pt idx="3254">
                  <c:v>0.130219</c:v>
                </c:pt>
                <c:pt idx="3255">
                  <c:v>0.13025900000000001</c:v>
                </c:pt>
                <c:pt idx="3256">
                  <c:v>0.130299</c:v>
                </c:pt>
                <c:pt idx="3257">
                  <c:v>0.13033900000000001</c:v>
                </c:pt>
                <c:pt idx="3258">
                  <c:v>0.13037899999999999</c:v>
                </c:pt>
                <c:pt idx="3259">
                  <c:v>0.13041900000000001</c:v>
                </c:pt>
                <c:pt idx="3260">
                  <c:v>0.13045899999999999</c:v>
                </c:pt>
                <c:pt idx="3261">
                  <c:v>0.130499</c:v>
                </c:pt>
                <c:pt idx="3262">
                  <c:v>0.13053899999999999</c:v>
                </c:pt>
                <c:pt idx="3263">
                  <c:v>0.130579</c:v>
                </c:pt>
                <c:pt idx="3264">
                  <c:v>0.13061900000000001</c:v>
                </c:pt>
                <c:pt idx="3265">
                  <c:v>0.130659</c:v>
                </c:pt>
                <c:pt idx="3266">
                  <c:v>0.13069900000000001</c:v>
                </c:pt>
                <c:pt idx="3267">
                  <c:v>0.13073899999999999</c:v>
                </c:pt>
                <c:pt idx="3268">
                  <c:v>0.13077900000000001</c:v>
                </c:pt>
                <c:pt idx="3269">
                  <c:v>0.13081899999999999</c:v>
                </c:pt>
                <c:pt idx="3270">
                  <c:v>0.130859</c:v>
                </c:pt>
                <c:pt idx="3271">
                  <c:v>0.13089899999999999</c:v>
                </c:pt>
                <c:pt idx="3272">
                  <c:v>0.130939</c:v>
                </c:pt>
                <c:pt idx="3273">
                  <c:v>0.13097900000000001</c:v>
                </c:pt>
                <c:pt idx="3274">
                  <c:v>0.131019</c:v>
                </c:pt>
                <c:pt idx="3275">
                  <c:v>0.13105900000000001</c:v>
                </c:pt>
                <c:pt idx="3276">
                  <c:v>0.13109899999999999</c:v>
                </c:pt>
                <c:pt idx="3277">
                  <c:v>0.13113900000000001</c:v>
                </c:pt>
                <c:pt idx="3278">
                  <c:v>0.13117899999999999</c:v>
                </c:pt>
                <c:pt idx="3279">
                  <c:v>0.131219</c:v>
                </c:pt>
                <c:pt idx="3280">
                  <c:v>0.13125899999999999</c:v>
                </c:pt>
                <c:pt idx="3281">
                  <c:v>0.131299</c:v>
                </c:pt>
                <c:pt idx="3282">
                  <c:v>0.13133900000000001</c:v>
                </c:pt>
                <c:pt idx="3283">
                  <c:v>0.131379</c:v>
                </c:pt>
                <c:pt idx="3284">
                  <c:v>0.13141900000000001</c:v>
                </c:pt>
                <c:pt idx="3285">
                  <c:v>0.13145899999999999</c:v>
                </c:pt>
                <c:pt idx="3286">
                  <c:v>0.131499</c:v>
                </c:pt>
                <c:pt idx="3287">
                  <c:v>0.13153899999999999</c:v>
                </c:pt>
                <c:pt idx="3288">
                  <c:v>0.131579</c:v>
                </c:pt>
                <c:pt idx="3289">
                  <c:v>0.13161900000000001</c:v>
                </c:pt>
                <c:pt idx="3290">
                  <c:v>0.131659</c:v>
                </c:pt>
                <c:pt idx="3291">
                  <c:v>0.13169900000000001</c:v>
                </c:pt>
                <c:pt idx="3292">
                  <c:v>0.13173899999999999</c:v>
                </c:pt>
                <c:pt idx="3293">
                  <c:v>0.13177900000000001</c:v>
                </c:pt>
                <c:pt idx="3294">
                  <c:v>0.13181899999999999</c:v>
                </c:pt>
                <c:pt idx="3295">
                  <c:v>0.131859</c:v>
                </c:pt>
                <c:pt idx="3296">
                  <c:v>0.13189899999999999</c:v>
                </c:pt>
                <c:pt idx="3297">
                  <c:v>0.131939</c:v>
                </c:pt>
                <c:pt idx="3298">
                  <c:v>0.13197900000000001</c:v>
                </c:pt>
                <c:pt idx="3299">
                  <c:v>0.132019</c:v>
                </c:pt>
                <c:pt idx="3300">
                  <c:v>0.13205900000000001</c:v>
                </c:pt>
                <c:pt idx="3301">
                  <c:v>0.13209899999999999</c:v>
                </c:pt>
                <c:pt idx="3302">
                  <c:v>0.13213900000000001</c:v>
                </c:pt>
                <c:pt idx="3303">
                  <c:v>0.13217899999999999</c:v>
                </c:pt>
                <c:pt idx="3304">
                  <c:v>0.132219</c:v>
                </c:pt>
                <c:pt idx="3305">
                  <c:v>0.13225899999999999</c:v>
                </c:pt>
                <c:pt idx="3306">
                  <c:v>0.132299</c:v>
                </c:pt>
                <c:pt idx="3307">
                  <c:v>0.13233900000000001</c:v>
                </c:pt>
                <c:pt idx="3308">
                  <c:v>0.132379</c:v>
                </c:pt>
                <c:pt idx="3309">
                  <c:v>0.13241900000000001</c:v>
                </c:pt>
                <c:pt idx="3310">
                  <c:v>0.13245899999999999</c:v>
                </c:pt>
                <c:pt idx="3311">
                  <c:v>0.13249900000000001</c:v>
                </c:pt>
                <c:pt idx="3312">
                  <c:v>0.13253899999999999</c:v>
                </c:pt>
                <c:pt idx="3313">
                  <c:v>0.132579</c:v>
                </c:pt>
                <c:pt idx="3314">
                  <c:v>0.13261899999999999</c:v>
                </c:pt>
                <c:pt idx="3315">
                  <c:v>0.132659</c:v>
                </c:pt>
                <c:pt idx="3316">
                  <c:v>0.13269900000000001</c:v>
                </c:pt>
                <c:pt idx="3317">
                  <c:v>0.132739</c:v>
                </c:pt>
                <c:pt idx="3318">
                  <c:v>0.13277900000000001</c:v>
                </c:pt>
                <c:pt idx="3319">
                  <c:v>0.13281899999999999</c:v>
                </c:pt>
                <c:pt idx="3320">
                  <c:v>0.132859</c:v>
                </c:pt>
                <c:pt idx="3321">
                  <c:v>0.13289899999999999</c:v>
                </c:pt>
                <c:pt idx="3322">
                  <c:v>0.132939</c:v>
                </c:pt>
                <c:pt idx="3323">
                  <c:v>0.13297900000000001</c:v>
                </c:pt>
                <c:pt idx="3324">
                  <c:v>0.133019</c:v>
                </c:pt>
                <c:pt idx="3325">
                  <c:v>0.13305900000000001</c:v>
                </c:pt>
                <c:pt idx="3326">
                  <c:v>0.133099</c:v>
                </c:pt>
                <c:pt idx="3327">
                  <c:v>0.13313900000000001</c:v>
                </c:pt>
                <c:pt idx="3328">
                  <c:v>0.13317899999999999</c:v>
                </c:pt>
                <c:pt idx="3329">
                  <c:v>0.133219</c:v>
                </c:pt>
                <c:pt idx="3330">
                  <c:v>0.13325899999999999</c:v>
                </c:pt>
                <c:pt idx="3331">
                  <c:v>0.133299</c:v>
                </c:pt>
                <c:pt idx="3332">
                  <c:v>0.13333900000000001</c:v>
                </c:pt>
                <c:pt idx="3333">
                  <c:v>0.133379</c:v>
                </c:pt>
                <c:pt idx="3334">
                  <c:v>0.13341900000000001</c:v>
                </c:pt>
                <c:pt idx="3335">
                  <c:v>0.13345899999999999</c:v>
                </c:pt>
                <c:pt idx="3336">
                  <c:v>0.13349900000000001</c:v>
                </c:pt>
                <c:pt idx="3337">
                  <c:v>0.13353899999999999</c:v>
                </c:pt>
                <c:pt idx="3338">
                  <c:v>0.133579</c:v>
                </c:pt>
                <c:pt idx="3339">
                  <c:v>0.13361899999999999</c:v>
                </c:pt>
                <c:pt idx="3340">
                  <c:v>0.133659</c:v>
                </c:pt>
                <c:pt idx="3341">
                  <c:v>0.13369900000000001</c:v>
                </c:pt>
                <c:pt idx="3342">
                  <c:v>0.133739</c:v>
                </c:pt>
                <c:pt idx="3343">
                  <c:v>0.13377900000000001</c:v>
                </c:pt>
                <c:pt idx="3344">
                  <c:v>0.13381899999999999</c:v>
                </c:pt>
                <c:pt idx="3345">
                  <c:v>0.13385900000000001</c:v>
                </c:pt>
                <c:pt idx="3346">
                  <c:v>0.13389899999999999</c:v>
                </c:pt>
                <c:pt idx="3347">
                  <c:v>0.133939</c:v>
                </c:pt>
                <c:pt idx="3348">
                  <c:v>0.13397899999999999</c:v>
                </c:pt>
                <c:pt idx="3349">
                  <c:v>0.134019</c:v>
                </c:pt>
                <c:pt idx="3350">
                  <c:v>0.13405900000000001</c:v>
                </c:pt>
                <c:pt idx="3351">
                  <c:v>0.134099</c:v>
                </c:pt>
                <c:pt idx="3352">
                  <c:v>0.13413900000000001</c:v>
                </c:pt>
                <c:pt idx="3353">
                  <c:v>0.13417899999999999</c:v>
                </c:pt>
                <c:pt idx="3354">
                  <c:v>0.134219</c:v>
                </c:pt>
                <c:pt idx="3355">
                  <c:v>0.13425899999999999</c:v>
                </c:pt>
                <c:pt idx="3356">
                  <c:v>0.134299</c:v>
                </c:pt>
                <c:pt idx="3357">
                  <c:v>0.13433899999999999</c:v>
                </c:pt>
                <c:pt idx="3358">
                  <c:v>0.134379</c:v>
                </c:pt>
                <c:pt idx="3359">
                  <c:v>0.13441900000000001</c:v>
                </c:pt>
                <c:pt idx="3360">
                  <c:v>0.134459</c:v>
                </c:pt>
                <c:pt idx="3361">
                  <c:v>0.13449900000000001</c:v>
                </c:pt>
                <c:pt idx="3362">
                  <c:v>0.13453899999999999</c:v>
                </c:pt>
                <c:pt idx="3363">
                  <c:v>0.134579</c:v>
                </c:pt>
                <c:pt idx="3364">
                  <c:v>0.13461899999999999</c:v>
                </c:pt>
                <c:pt idx="3365">
                  <c:v>0.134659</c:v>
                </c:pt>
                <c:pt idx="3366">
                  <c:v>0.13469900000000001</c:v>
                </c:pt>
                <c:pt idx="3367">
                  <c:v>0.134739</c:v>
                </c:pt>
                <c:pt idx="3368">
                  <c:v>0.13477900000000001</c:v>
                </c:pt>
                <c:pt idx="3369">
                  <c:v>0.13481899999999999</c:v>
                </c:pt>
                <c:pt idx="3370">
                  <c:v>0.13485900000000001</c:v>
                </c:pt>
                <c:pt idx="3371">
                  <c:v>0.13489899999999999</c:v>
                </c:pt>
                <c:pt idx="3372">
                  <c:v>0.134939</c:v>
                </c:pt>
                <c:pt idx="3373">
                  <c:v>0.13497899999999999</c:v>
                </c:pt>
                <c:pt idx="3374">
                  <c:v>0.135019</c:v>
                </c:pt>
                <c:pt idx="3375">
                  <c:v>0.13505900000000001</c:v>
                </c:pt>
                <c:pt idx="3376">
                  <c:v>0.135099</c:v>
                </c:pt>
                <c:pt idx="3377">
                  <c:v>0.13513900000000001</c:v>
                </c:pt>
                <c:pt idx="3378">
                  <c:v>0.13517899999999999</c:v>
                </c:pt>
                <c:pt idx="3379">
                  <c:v>0.13521900000000001</c:v>
                </c:pt>
                <c:pt idx="3380">
                  <c:v>0.13525899999999999</c:v>
                </c:pt>
                <c:pt idx="3381">
                  <c:v>0.135299</c:v>
                </c:pt>
                <c:pt idx="3382">
                  <c:v>0.13533899999999999</c:v>
                </c:pt>
                <c:pt idx="3383">
                  <c:v>0.135379</c:v>
                </c:pt>
                <c:pt idx="3384">
                  <c:v>0.13541900000000001</c:v>
                </c:pt>
                <c:pt idx="3385">
                  <c:v>0.135459</c:v>
                </c:pt>
                <c:pt idx="3386">
                  <c:v>0.13549900000000001</c:v>
                </c:pt>
                <c:pt idx="3387">
                  <c:v>0.13553899999999999</c:v>
                </c:pt>
                <c:pt idx="3388">
                  <c:v>0.13557900000000001</c:v>
                </c:pt>
                <c:pt idx="3389">
                  <c:v>0.13561899999999999</c:v>
                </c:pt>
                <c:pt idx="3390">
                  <c:v>0.135659</c:v>
                </c:pt>
                <c:pt idx="3391">
                  <c:v>0.13569899999999999</c:v>
                </c:pt>
                <c:pt idx="3392">
                  <c:v>0.135739</c:v>
                </c:pt>
                <c:pt idx="3393">
                  <c:v>0.13577900000000001</c:v>
                </c:pt>
                <c:pt idx="3394">
                  <c:v>0.135819</c:v>
                </c:pt>
                <c:pt idx="3395">
                  <c:v>0.13585900000000001</c:v>
                </c:pt>
                <c:pt idx="3396">
                  <c:v>0.13589899999999999</c:v>
                </c:pt>
                <c:pt idx="3397">
                  <c:v>0.135939</c:v>
                </c:pt>
                <c:pt idx="3398">
                  <c:v>0.13597899999999999</c:v>
                </c:pt>
                <c:pt idx="3399">
                  <c:v>0.136019</c:v>
                </c:pt>
                <c:pt idx="3400">
                  <c:v>0.13605900000000001</c:v>
                </c:pt>
                <c:pt idx="3401">
                  <c:v>0.136099</c:v>
                </c:pt>
                <c:pt idx="3402">
                  <c:v>0.13613900000000001</c:v>
                </c:pt>
                <c:pt idx="3403">
                  <c:v>0.13617899999999999</c:v>
                </c:pt>
                <c:pt idx="3404">
                  <c:v>0.13621900000000001</c:v>
                </c:pt>
                <c:pt idx="3405">
                  <c:v>0.13625899999999999</c:v>
                </c:pt>
                <c:pt idx="3406">
                  <c:v>0.136299</c:v>
                </c:pt>
                <c:pt idx="3407">
                  <c:v>0.13633899999999999</c:v>
                </c:pt>
                <c:pt idx="3408">
                  <c:v>0.136379</c:v>
                </c:pt>
                <c:pt idx="3409">
                  <c:v>0.13641900000000001</c:v>
                </c:pt>
                <c:pt idx="3410">
                  <c:v>0.136459</c:v>
                </c:pt>
                <c:pt idx="3411">
                  <c:v>0.13649900000000001</c:v>
                </c:pt>
                <c:pt idx="3412">
                  <c:v>0.13653899999999999</c:v>
                </c:pt>
                <c:pt idx="3413">
                  <c:v>0.13657900000000001</c:v>
                </c:pt>
                <c:pt idx="3414">
                  <c:v>0.13661899999999999</c:v>
                </c:pt>
                <c:pt idx="3415">
                  <c:v>0.136659</c:v>
                </c:pt>
                <c:pt idx="3416">
                  <c:v>0.13669899999999999</c:v>
                </c:pt>
                <c:pt idx="3417">
                  <c:v>0.136739</c:v>
                </c:pt>
                <c:pt idx="3418">
                  <c:v>0.13677900000000001</c:v>
                </c:pt>
                <c:pt idx="3419">
                  <c:v>0.136819</c:v>
                </c:pt>
                <c:pt idx="3420">
                  <c:v>0.13685900000000001</c:v>
                </c:pt>
                <c:pt idx="3421">
                  <c:v>0.13689899999999999</c:v>
                </c:pt>
                <c:pt idx="3422">
                  <c:v>0.13693900000000001</c:v>
                </c:pt>
                <c:pt idx="3423">
                  <c:v>0.13697899999999999</c:v>
                </c:pt>
                <c:pt idx="3424">
                  <c:v>0.137019</c:v>
                </c:pt>
                <c:pt idx="3425">
                  <c:v>0.13705899999999999</c:v>
                </c:pt>
                <c:pt idx="3426">
                  <c:v>0.137099</c:v>
                </c:pt>
                <c:pt idx="3427">
                  <c:v>0.13713900000000001</c:v>
                </c:pt>
                <c:pt idx="3428">
                  <c:v>0.137179</c:v>
                </c:pt>
                <c:pt idx="3429">
                  <c:v>0.13721900000000001</c:v>
                </c:pt>
                <c:pt idx="3430">
                  <c:v>0.13725899999999999</c:v>
                </c:pt>
                <c:pt idx="3431">
                  <c:v>0.137299</c:v>
                </c:pt>
                <c:pt idx="3432">
                  <c:v>0.13733899999999999</c:v>
                </c:pt>
                <c:pt idx="3433">
                  <c:v>0.137379</c:v>
                </c:pt>
                <c:pt idx="3434">
                  <c:v>0.13741900000000001</c:v>
                </c:pt>
                <c:pt idx="3435">
                  <c:v>0.137459</c:v>
                </c:pt>
                <c:pt idx="3436">
                  <c:v>0.13749900000000001</c:v>
                </c:pt>
                <c:pt idx="3437">
                  <c:v>0.13753899999999999</c:v>
                </c:pt>
                <c:pt idx="3438">
                  <c:v>0.13757900000000001</c:v>
                </c:pt>
                <c:pt idx="3439">
                  <c:v>0.13761899999999999</c:v>
                </c:pt>
                <c:pt idx="3440">
                  <c:v>0.137659</c:v>
                </c:pt>
                <c:pt idx="3441">
                  <c:v>0.13769899999999999</c:v>
                </c:pt>
                <c:pt idx="3442">
                  <c:v>0.137739</c:v>
                </c:pt>
                <c:pt idx="3443">
                  <c:v>0.13777900000000001</c:v>
                </c:pt>
                <c:pt idx="3444">
                  <c:v>0.137819</c:v>
                </c:pt>
                <c:pt idx="3445">
                  <c:v>0.13785900000000001</c:v>
                </c:pt>
                <c:pt idx="3446">
                  <c:v>0.13789899999999999</c:v>
                </c:pt>
                <c:pt idx="3447">
                  <c:v>0.13793900000000001</c:v>
                </c:pt>
                <c:pt idx="3448">
                  <c:v>0.13797899999999999</c:v>
                </c:pt>
                <c:pt idx="3449">
                  <c:v>0.138019</c:v>
                </c:pt>
                <c:pt idx="3450">
                  <c:v>0.13805899999999999</c:v>
                </c:pt>
                <c:pt idx="3451">
                  <c:v>0.138099</c:v>
                </c:pt>
                <c:pt idx="3452">
                  <c:v>0.13813900000000001</c:v>
                </c:pt>
                <c:pt idx="3453">
                  <c:v>0.138179</c:v>
                </c:pt>
                <c:pt idx="3454">
                  <c:v>0.13821900000000001</c:v>
                </c:pt>
                <c:pt idx="3455">
                  <c:v>0.13825899999999999</c:v>
                </c:pt>
                <c:pt idx="3456">
                  <c:v>0.13829900000000001</c:v>
                </c:pt>
                <c:pt idx="3457">
                  <c:v>0.13833899999999999</c:v>
                </c:pt>
                <c:pt idx="3458">
                  <c:v>0.138379</c:v>
                </c:pt>
                <c:pt idx="3459">
                  <c:v>0.13841899999999999</c:v>
                </c:pt>
                <c:pt idx="3460">
                  <c:v>0.138459</c:v>
                </c:pt>
                <c:pt idx="3461">
                  <c:v>0.13849900000000001</c:v>
                </c:pt>
                <c:pt idx="3462">
                  <c:v>0.138539</c:v>
                </c:pt>
                <c:pt idx="3463">
                  <c:v>0.13857900000000001</c:v>
                </c:pt>
                <c:pt idx="3464">
                  <c:v>0.13861899999999999</c:v>
                </c:pt>
                <c:pt idx="3465">
                  <c:v>0.138659</c:v>
                </c:pt>
                <c:pt idx="3466">
                  <c:v>0.13869899999999999</c:v>
                </c:pt>
                <c:pt idx="3467">
                  <c:v>0.138739</c:v>
                </c:pt>
                <c:pt idx="3468">
                  <c:v>0.13877900000000001</c:v>
                </c:pt>
                <c:pt idx="3469">
                  <c:v>0.138819</c:v>
                </c:pt>
                <c:pt idx="3470">
                  <c:v>0.13885900000000001</c:v>
                </c:pt>
                <c:pt idx="3471">
                  <c:v>0.13889899999999999</c:v>
                </c:pt>
                <c:pt idx="3472">
                  <c:v>0.13893900000000001</c:v>
                </c:pt>
                <c:pt idx="3473">
                  <c:v>0.13897899999999999</c:v>
                </c:pt>
                <c:pt idx="3474">
                  <c:v>0.139019</c:v>
                </c:pt>
                <c:pt idx="3475">
                  <c:v>0.13905899999999999</c:v>
                </c:pt>
                <c:pt idx="3476">
                  <c:v>0.139099</c:v>
                </c:pt>
                <c:pt idx="3477">
                  <c:v>0.13913900000000001</c:v>
                </c:pt>
                <c:pt idx="3478">
                  <c:v>0.139179</c:v>
                </c:pt>
                <c:pt idx="3479">
                  <c:v>0.13921900000000001</c:v>
                </c:pt>
                <c:pt idx="3480">
                  <c:v>0.13925899999999999</c:v>
                </c:pt>
                <c:pt idx="3481">
                  <c:v>0.13929900000000001</c:v>
                </c:pt>
                <c:pt idx="3482">
                  <c:v>0.13933899999999999</c:v>
                </c:pt>
                <c:pt idx="3483">
                  <c:v>0.139379</c:v>
                </c:pt>
                <c:pt idx="3484">
                  <c:v>0.13941899999999999</c:v>
                </c:pt>
                <c:pt idx="3485">
                  <c:v>0.139459</c:v>
                </c:pt>
                <c:pt idx="3486">
                  <c:v>0.13949900000000001</c:v>
                </c:pt>
                <c:pt idx="3487">
                  <c:v>0.139539</c:v>
                </c:pt>
                <c:pt idx="3488">
                  <c:v>0.13957900000000001</c:v>
                </c:pt>
                <c:pt idx="3489">
                  <c:v>0.13961899999999999</c:v>
                </c:pt>
                <c:pt idx="3490">
                  <c:v>0.13965900000000001</c:v>
                </c:pt>
                <c:pt idx="3491">
                  <c:v>0.13969899999999999</c:v>
                </c:pt>
                <c:pt idx="3492">
                  <c:v>0.139739</c:v>
                </c:pt>
                <c:pt idx="3493">
                  <c:v>0.13977899999999999</c:v>
                </c:pt>
                <c:pt idx="3494">
                  <c:v>0.139819</c:v>
                </c:pt>
                <c:pt idx="3495">
                  <c:v>0.13985900000000001</c:v>
                </c:pt>
                <c:pt idx="3496">
                  <c:v>0.139899</c:v>
                </c:pt>
                <c:pt idx="3497">
                  <c:v>0.13993900000000001</c:v>
                </c:pt>
                <c:pt idx="3498">
                  <c:v>0.13997899999999999</c:v>
                </c:pt>
                <c:pt idx="3499">
                  <c:v>0.140019</c:v>
                </c:pt>
                <c:pt idx="3500">
                  <c:v>0.14005899999999999</c:v>
                </c:pt>
                <c:pt idx="3501">
                  <c:v>0.140099</c:v>
                </c:pt>
                <c:pt idx="3502">
                  <c:v>0.14013900000000001</c:v>
                </c:pt>
                <c:pt idx="3503">
                  <c:v>0.140179</c:v>
                </c:pt>
                <c:pt idx="3504">
                  <c:v>0.14021900000000001</c:v>
                </c:pt>
                <c:pt idx="3505">
                  <c:v>0.14025899999999999</c:v>
                </c:pt>
                <c:pt idx="3506">
                  <c:v>0.14029900000000001</c:v>
                </c:pt>
                <c:pt idx="3507">
                  <c:v>0.14033899999999999</c:v>
                </c:pt>
                <c:pt idx="3508">
                  <c:v>0.140379</c:v>
                </c:pt>
                <c:pt idx="3509">
                  <c:v>0.14041899999999999</c:v>
                </c:pt>
                <c:pt idx="3510">
                  <c:v>0.140459</c:v>
                </c:pt>
                <c:pt idx="3511">
                  <c:v>0.14049900000000001</c:v>
                </c:pt>
                <c:pt idx="3512">
                  <c:v>0.140539</c:v>
                </c:pt>
                <c:pt idx="3513">
                  <c:v>0.14057900000000001</c:v>
                </c:pt>
                <c:pt idx="3514">
                  <c:v>0.14061899999999999</c:v>
                </c:pt>
                <c:pt idx="3515">
                  <c:v>0.14065900000000001</c:v>
                </c:pt>
                <c:pt idx="3516">
                  <c:v>0.14069899999999999</c:v>
                </c:pt>
                <c:pt idx="3517">
                  <c:v>0.140739</c:v>
                </c:pt>
                <c:pt idx="3518">
                  <c:v>0.14077899999999999</c:v>
                </c:pt>
                <c:pt idx="3519">
                  <c:v>0.140819</c:v>
                </c:pt>
                <c:pt idx="3520">
                  <c:v>0.14085900000000001</c:v>
                </c:pt>
                <c:pt idx="3521">
                  <c:v>0.140899</c:v>
                </c:pt>
                <c:pt idx="3522">
                  <c:v>0.14093900000000001</c:v>
                </c:pt>
                <c:pt idx="3523">
                  <c:v>0.14097899999999999</c:v>
                </c:pt>
                <c:pt idx="3524">
                  <c:v>0.14101900000000001</c:v>
                </c:pt>
                <c:pt idx="3525">
                  <c:v>0.14105899999999999</c:v>
                </c:pt>
                <c:pt idx="3526">
                  <c:v>0.141099</c:v>
                </c:pt>
                <c:pt idx="3527">
                  <c:v>0.14113899999999999</c:v>
                </c:pt>
                <c:pt idx="3528">
                  <c:v>0.141179</c:v>
                </c:pt>
                <c:pt idx="3529">
                  <c:v>0.14121900000000001</c:v>
                </c:pt>
                <c:pt idx="3530">
                  <c:v>0.141259</c:v>
                </c:pt>
                <c:pt idx="3531">
                  <c:v>0.14129900000000001</c:v>
                </c:pt>
                <c:pt idx="3532">
                  <c:v>0.14133899999999999</c:v>
                </c:pt>
                <c:pt idx="3533">
                  <c:v>0.141379</c:v>
                </c:pt>
                <c:pt idx="3534">
                  <c:v>0.14141899999999999</c:v>
                </c:pt>
                <c:pt idx="3535">
                  <c:v>0.141459</c:v>
                </c:pt>
                <c:pt idx="3536">
                  <c:v>0.14149900000000001</c:v>
                </c:pt>
                <c:pt idx="3537">
                  <c:v>0.141539</c:v>
                </c:pt>
                <c:pt idx="3538">
                  <c:v>0.14157800000000001</c:v>
                </c:pt>
                <c:pt idx="3539">
                  <c:v>0.14161799999999999</c:v>
                </c:pt>
                <c:pt idx="3540">
                  <c:v>0.14165800000000001</c:v>
                </c:pt>
                <c:pt idx="3541">
                  <c:v>0.14169799999999999</c:v>
                </c:pt>
                <c:pt idx="3542">
                  <c:v>0.141738</c:v>
                </c:pt>
                <c:pt idx="3543">
                  <c:v>0.14177799999999999</c:v>
                </c:pt>
                <c:pt idx="3544">
                  <c:v>0.141818</c:v>
                </c:pt>
                <c:pt idx="3545">
                  <c:v>0.14185800000000001</c:v>
                </c:pt>
                <c:pt idx="3546">
                  <c:v>0.141898</c:v>
                </c:pt>
                <c:pt idx="3547">
                  <c:v>0.14193800000000001</c:v>
                </c:pt>
                <c:pt idx="3548">
                  <c:v>0.14197799999999999</c:v>
                </c:pt>
                <c:pt idx="3549">
                  <c:v>0.14201800000000001</c:v>
                </c:pt>
                <c:pt idx="3550">
                  <c:v>0.14205799999999999</c:v>
                </c:pt>
                <c:pt idx="3551">
                  <c:v>0.142098</c:v>
                </c:pt>
                <c:pt idx="3552">
                  <c:v>0.14213799999999999</c:v>
                </c:pt>
                <c:pt idx="3553">
                  <c:v>0.142178</c:v>
                </c:pt>
                <c:pt idx="3554">
                  <c:v>0.14221800000000001</c:v>
                </c:pt>
                <c:pt idx="3555">
                  <c:v>0.142258</c:v>
                </c:pt>
                <c:pt idx="3556">
                  <c:v>0.14229800000000001</c:v>
                </c:pt>
                <c:pt idx="3557">
                  <c:v>0.14233799999999999</c:v>
                </c:pt>
                <c:pt idx="3558">
                  <c:v>0.142378</c:v>
                </c:pt>
                <c:pt idx="3559">
                  <c:v>0.14241799999999999</c:v>
                </c:pt>
                <c:pt idx="3560">
                  <c:v>0.142458</c:v>
                </c:pt>
                <c:pt idx="3561">
                  <c:v>0.14249800000000001</c:v>
                </c:pt>
                <c:pt idx="3562">
                  <c:v>0.142538</c:v>
                </c:pt>
                <c:pt idx="3563">
                  <c:v>0.14257800000000001</c:v>
                </c:pt>
                <c:pt idx="3564">
                  <c:v>0.14261799999999999</c:v>
                </c:pt>
                <c:pt idx="3565">
                  <c:v>0.14265800000000001</c:v>
                </c:pt>
                <c:pt idx="3566">
                  <c:v>0.14269799999999999</c:v>
                </c:pt>
                <c:pt idx="3567">
                  <c:v>0.142738</c:v>
                </c:pt>
                <c:pt idx="3568">
                  <c:v>0.14277799999999999</c:v>
                </c:pt>
                <c:pt idx="3569">
                  <c:v>0.142818</c:v>
                </c:pt>
                <c:pt idx="3570">
                  <c:v>0.14285800000000001</c:v>
                </c:pt>
                <c:pt idx="3571">
                  <c:v>0.142898</c:v>
                </c:pt>
                <c:pt idx="3572">
                  <c:v>0.14293800000000001</c:v>
                </c:pt>
                <c:pt idx="3573">
                  <c:v>0.14297799999999999</c:v>
                </c:pt>
                <c:pt idx="3574">
                  <c:v>0.14301800000000001</c:v>
                </c:pt>
                <c:pt idx="3575">
                  <c:v>0.14305799999999999</c:v>
                </c:pt>
                <c:pt idx="3576">
                  <c:v>0.143098</c:v>
                </c:pt>
                <c:pt idx="3577">
                  <c:v>0.14313799999999999</c:v>
                </c:pt>
                <c:pt idx="3578">
                  <c:v>0.143178</c:v>
                </c:pt>
                <c:pt idx="3579">
                  <c:v>0.14321800000000001</c:v>
                </c:pt>
                <c:pt idx="3580">
                  <c:v>0.143258</c:v>
                </c:pt>
                <c:pt idx="3581">
                  <c:v>0.14329800000000001</c:v>
                </c:pt>
                <c:pt idx="3582">
                  <c:v>0.14333799999999999</c:v>
                </c:pt>
                <c:pt idx="3583">
                  <c:v>0.14337800000000001</c:v>
                </c:pt>
                <c:pt idx="3584">
                  <c:v>0.14341799999999999</c:v>
                </c:pt>
                <c:pt idx="3585">
                  <c:v>0.143458</c:v>
                </c:pt>
                <c:pt idx="3586">
                  <c:v>0.14349799999999999</c:v>
                </c:pt>
                <c:pt idx="3587">
                  <c:v>0.143538</c:v>
                </c:pt>
                <c:pt idx="3588">
                  <c:v>0.14357800000000001</c:v>
                </c:pt>
                <c:pt idx="3589">
                  <c:v>0.143618</c:v>
                </c:pt>
                <c:pt idx="3590">
                  <c:v>0.14365800000000001</c:v>
                </c:pt>
                <c:pt idx="3591">
                  <c:v>0.14369799999999999</c:v>
                </c:pt>
                <c:pt idx="3592">
                  <c:v>0.143738</c:v>
                </c:pt>
                <c:pt idx="3593">
                  <c:v>0.14377799999999999</c:v>
                </c:pt>
                <c:pt idx="3594">
                  <c:v>0.143818</c:v>
                </c:pt>
                <c:pt idx="3595">
                  <c:v>0.14385800000000001</c:v>
                </c:pt>
                <c:pt idx="3596">
                  <c:v>0.143898</c:v>
                </c:pt>
                <c:pt idx="3597">
                  <c:v>0.14393800000000001</c:v>
                </c:pt>
                <c:pt idx="3598">
                  <c:v>0.14397799999999999</c:v>
                </c:pt>
                <c:pt idx="3599">
                  <c:v>0.14401800000000001</c:v>
                </c:pt>
                <c:pt idx="3600">
                  <c:v>0.14405799999999999</c:v>
                </c:pt>
                <c:pt idx="3601">
                  <c:v>0.144098</c:v>
                </c:pt>
                <c:pt idx="3602">
                  <c:v>0.14413799999999999</c:v>
                </c:pt>
                <c:pt idx="3603">
                  <c:v>0.144178</c:v>
                </c:pt>
                <c:pt idx="3604">
                  <c:v>0.14421800000000001</c:v>
                </c:pt>
                <c:pt idx="3605">
                  <c:v>0.144258</c:v>
                </c:pt>
                <c:pt idx="3606">
                  <c:v>0.14429800000000001</c:v>
                </c:pt>
                <c:pt idx="3607">
                  <c:v>0.14433799999999999</c:v>
                </c:pt>
                <c:pt idx="3608">
                  <c:v>0.14437800000000001</c:v>
                </c:pt>
                <c:pt idx="3609">
                  <c:v>0.14441799999999999</c:v>
                </c:pt>
                <c:pt idx="3610">
                  <c:v>0.144458</c:v>
                </c:pt>
                <c:pt idx="3611">
                  <c:v>0.14449799999999999</c:v>
                </c:pt>
                <c:pt idx="3612">
                  <c:v>0.144538</c:v>
                </c:pt>
                <c:pt idx="3613">
                  <c:v>0.14457800000000001</c:v>
                </c:pt>
                <c:pt idx="3614">
                  <c:v>0.144618</c:v>
                </c:pt>
                <c:pt idx="3615">
                  <c:v>0.14465800000000001</c:v>
                </c:pt>
                <c:pt idx="3616">
                  <c:v>0.14469799999999999</c:v>
                </c:pt>
                <c:pt idx="3617">
                  <c:v>0.14473800000000001</c:v>
                </c:pt>
                <c:pt idx="3618">
                  <c:v>0.14477799999999999</c:v>
                </c:pt>
                <c:pt idx="3619">
                  <c:v>0.144818</c:v>
                </c:pt>
                <c:pt idx="3620">
                  <c:v>0.14485799999999999</c:v>
                </c:pt>
                <c:pt idx="3621">
                  <c:v>0.144898</c:v>
                </c:pt>
                <c:pt idx="3622">
                  <c:v>0.14493800000000001</c:v>
                </c:pt>
                <c:pt idx="3623">
                  <c:v>0.144978</c:v>
                </c:pt>
                <c:pt idx="3624">
                  <c:v>0.14501800000000001</c:v>
                </c:pt>
                <c:pt idx="3625">
                  <c:v>0.14505799999999999</c:v>
                </c:pt>
                <c:pt idx="3626">
                  <c:v>0.145098</c:v>
                </c:pt>
                <c:pt idx="3627">
                  <c:v>0.14513799999999999</c:v>
                </c:pt>
                <c:pt idx="3628">
                  <c:v>0.145178</c:v>
                </c:pt>
                <c:pt idx="3629">
                  <c:v>0.14521800000000001</c:v>
                </c:pt>
                <c:pt idx="3630">
                  <c:v>0.145258</c:v>
                </c:pt>
                <c:pt idx="3631">
                  <c:v>0.14529800000000001</c:v>
                </c:pt>
                <c:pt idx="3632">
                  <c:v>0.14533799999999999</c:v>
                </c:pt>
                <c:pt idx="3633">
                  <c:v>0.14537800000000001</c:v>
                </c:pt>
                <c:pt idx="3634">
                  <c:v>0.14541799999999999</c:v>
                </c:pt>
                <c:pt idx="3635">
                  <c:v>0.145458</c:v>
                </c:pt>
                <c:pt idx="3636">
                  <c:v>0.14549799999999999</c:v>
                </c:pt>
                <c:pt idx="3637">
                  <c:v>0.145538</c:v>
                </c:pt>
                <c:pt idx="3638">
                  <c:v>0.14557800000000001</c:v>
                </c:pt>
                <c:pt idx="3639">
                  <c:v>0.145618</c:v>
                </c:pt>
                <c:pt idx="3640">
                  <c:v>0.14565800000000001</c:v>
                </c:pt>
                <c:pt idx="3641">
                  <c:v>0.14569799999999999</c:v>
                </c:pt>
                <c:pt idx="3642">
                  <c:v>0.14573800000000001</c:v>
                </c:pt>
                <c:pt idx="3643">
                  <c:v>0.14577799999999999</c:v>
                </c:pt>
                <c:pt idx="3644">
                  <c:v>0.145818</c:v>
                </c:pt>
                <c:pt idx="3645">
                  <c:v>0.14585799999999999</c:v>
                </c:pt>
                <c:pt idx="3646">
                  <c:v>0.145898</c:v>
                </c:pt>
                <c:pt idx="3647">
                  <c:v>0.14593800000000001</c:v>
                </c:pt>
                <c:pt idx="3648">
                  <c:v>0.145978</c:v>
                </c:pt>
                <c:pt idx="3649">
                  <c:v>0.14601800000000001</c:v>
                </c:pt>
                <c:pt idx="3650">
                  <c:v>0.14605799999999999</c:v>
                </c:pt>
                <c:pt idx="3651">
                  <c:v>0.14609800000000001</c:v>
                </c:pt>
                <c:pt idx="3652">
                  <c:v>0.14613799999999999</c:v>
                </c:pt>
                <c:pt idx="3653">
                  <c:v>0.146178</c:v>
                </c:pt>
                <c:pt idx="3654">
                  <c:v>0.14621799999999999</c:v>
                </c:pt>
                <c:pt idx="3655">
                  <c:v>0.146258</c:v>
                </c:pt>
                <c:pt idx="3656">
                  <c:v>0.14629800000000001</c:v>
                </c:pt>
                <c:pt idx="3657">
                  <c:v>0.146338</c:v>
                </c:pt>
                <c:pt idx="3658">
                  <c:v>0.14637800000000001</c:v>
                </c:pt>
                <c:pt idx="3659">
                  <c:v>0.14641799999999999</c:v>
                </c:pt>
                <c:pt idx="3660">
                  <c:v>0.146458</c:v>
                </c:pt>
                <c:pt idx="3661">
                  <c:v>0.14649799999999999</c:v>
                </c:pt>
                <c:pt idx="3662">
                  <c:v>0.146538</c:v>
                </c:pt>
                <c:pt idx="3663">
                  <c:v>0.14657800000000001</c:v>
                </c:pt>
                <c:pt idx="3664">
                  <c:v>0.146618</c:v>
                </c:pt>
                <c:pt idx="3665">
                  <c:v>0.14665800000000001</c:v>
                </c:pt>
                <c:pt idx="3666">
                  <c:v>0.146698</c:v>
                </c:pt>
                <c:pt idx="3667">
                  <c:v>0.14673800000000001</c:v>
                </c:pt>
                <c:pt idx="3668">
                  <c:v>0.14677799999999999</c:v>
                </c:pt>
                <c:pt idx="3669">
                  <c:v>0.146818</c:v>
                </c:pt>
                <c:pt idx="3670">
                  <c:v>0.14685799999999999</c:v>
                </c:pt>
                <c:pt idx="3671">
                  <c:v>0.146898</c:v>
                </c:pt>
                <c:pt idx="3672">
                  <c:v>0.14693800000000001</c:v>
                </c:pt>
                <c:pt idx="3673">
                  <c:v>0.146978</c:v>
                </c:pt>
                <c:pt idx="3674">
                  <c:v>0.14701800000000001</c:v>
                </c:pt>
                <c:pt idx="3675">
                  <c:v>0.14705799999999999</c:v>
                </c:pt>
                <c:pt idx="3676">
                  <c:v>0.14709800000000001</c:v>
                </c:pt>
                <c:pt idx="3677">
                  <c:v>0.14713799999999999</c:v>
                </c:pt>
                <c:pt idx="3678">
                  <c:v>0.147178</c:v>
                </c:pt>
                <c:pt idx="3679">
                  <c:v>0.14721799999999999</c:v>
                </c:pt>
                <c:pt idx="3680">
                  <c:v>0.147258</c:v>
                </c:pt>
                <c:pt idx="3681">
                  <c:v>0.14729800000000001</c:v>
                </c:pt>
                <c:pt idx="3682">
                  <c:v>0.147338</c:v>
                </c:pt>
                <c:pt idx="3683">
                  <c:v>0.14737800000000001</c:v>
                </c:pt>
                <c:pt idx="3684">
                  <c:v>0.14741799999999999</c:v>
                </c:pt>
                <c:pt idx="3685">
                  <c:v>0.14745800000000001</c:v>
                </c:pt>
                <c:pt idx="3686">
                  <c:v>0.14749799999999999</c:v>
                </c:pt>
                <c:pt idx="3687">
                  <c:v>0.147538</c:v>
                </c:pt>
                <c:pt idx="3688">
                  <c:v>0.14757799999999999</c:v>
                </c:pt>
                <c:pt idx="3689">
                  <c:v>0.147618</c:v>
                </c:pt>
                <c:pt idx="3690">
                  <c:v>0.14765800000000001</c:v>
                </c:pt>
                <c:pt idx="3691">
                  <c:v>0.147698</c:v>
                </c:pt>
                <c:pt idx="3692">
                  <c:v>0.14773800000000001</c:v>
                </c:pt>
                <c:pt idx="3693">
                  <c:v>0.14777799999999999</c:v>
                </c:pt>
                <c:pt idx="3694">
                  <c:v>0.147818</c:v>
                </c:pt>
                <c:pt idx="3695">
                  <c:v>0.14785799999999999</c:v>
                </c:pt>
                <c:pt idx="3696">
                  <c:v>0.147898</c:v>
                </c:pt>
                <c:pt idx="3697">
                  <c:v>0.14793799999999999</c:v>
                </c:pt>
                <c:pt idx="3698">
                  <c:v>0.147978</c:v>
                </c:pt>
                <c:pt idx="3699">
                  <c:v>0.14801800000000001</c:v>
                </c:pt>
                <c:pt idx="3700">
                  <c:v>0.148058</c:v>
                </c:pt>
                <c:pt idx="3701">
                  <c:v>0.14809800000000001</c:v>
                </c:pt>
                <c:pt idx="3702">
                  <c:v>0.14813799999999999</c:v>
                </c:pt>
                <c:pt idx="3703">
                  <c:v>0.148178</c:v>
                </c:pt>
                <c:pt idx="3704">
                  <c:v>0.14821799999999999</c:v>
                </c:pt>
                <c:pt idx="3705">
                  <c:v>0.148258</c:v>
                </c:pt>
                <c:pt idx="3706">
                  <c:v>0.14829800000000001</c:v>
                </c:pt>
                <c:pt idx="3707">
                  <c:v>0.148338</c:v>
                </c:pt>
                <c:pt idx="3708">
                  <c:v>0.14837800000000001</c:v>
                </c:pt>
                <c:pt idx="3709">
                  <c:v>0.14841799999999999</c:v>
                </c:pt>
                <c:pt idx="3710">
                  <c:v>0.14845800000000001</c:v>
                </c:pt>
                <c:pt idx="3711">
                  <c:v>0.14849799999999999</c:v>
                </c:pt>
                <c:pt idx="3712">
                  <c:v>0.148538</c:v>
                </c:pt>
                <c:pt idx="3713">
                  <c:v>0.14857799999999999</c:v>
                </c:pt>
                <c:pt idx="3714">
                  <c:v>0.148618</c:v>
                </c:pt>
                <c:pt idx="3715">
                  <c:v>0.14865800000000001</c:v>
                </c:pt>
                <c:pt idx="3716">
                  <c:v>0.148698</c:v>
                </c:pt>
                <c:pt idx="3717">
                  <c:v>0.14873800000000001</c:v>
                </c:pt>
                <c:pt idx="3718">
                  <c:v>0.14877799999999999</c:v>
                </c:pt>
                <c:pt idx="3719">
                  <c:v>0.14881800000000001</c:v>
                </c:pt>
                <c:pt idx="3720">
                  <c:v>0.14885799999999999</c:v>
                </c:pt>
                <c:pt idx="3721">
                  <c:v>0.148898</c:v>
                </c:pt>
                <c:pt idx="3722">
                  <c:v>0.14893799999999999</c:v>
                </c:pt>
                <c:pt idx="3723">
                  <c:v>0.148978</c:v>
                </c:pt>
                <c:pt idx="3724">
                  <c:v>0.14901800000000001</c:v>
                </c:pt>
                <c:pt idx="3725">
                  <c:v>0.149058</c:v>
                </c:pt>
                <c:pt idx="3726">
                  <c:v>0.14909800000000001</c:v>
                </c:pt>
                <c:pt idx="3727">
                  <c:v>0.14913799999999999</c:v>
                </c:pt>
                <c:pt idx="3728">
                  <c:v>0.14917800000000001</c:v>
                </c:pt>
                <c:pt idx="3729">
                  <c:v>0.14921799999999999</c:v>
                </c:pt>
                <c:pt idx="3730">
                  <c:v>0.149258</c:v>
                </c:pt>
                <c:pt idx="3731">
                  <c:v>0.14929799999999999</c:v>
                </c:pt>
                <c:pt idx="3732">
                  <c:v>0.149338</c:v>
                </c:pt>
                <c:pt idx="3733">
                  <c:v>0.14937800000000001</c:v>
                </c:pt>
                <c:pt idx="3734">
                  <c:v>0.149418</c:v>
                </c:pt>
                <c:pt idx="3735">
                  <c:v>0.14945800000000001</c:v>
                </c:pt>
                <c:pt idx="3736">
                  <c:v>0.14949799999999999</c:v>
                </c:pt>
                <c:pt idx="3737">
                  <c:v>0.149538</c:v>
                </c:pt>
                <c:pt idx="3738">
                  <c:v>0.14957799999999999</c:v>
                </c:pt>
                <c:pt idx="3739">
                  <c:v>0.149618</c:v>
                </c:pt>
                <c:pt idx="3740">
                  <c:v>0.14965800000000001</c:v>
                </c:pt>
                <c:pt idx="3741">
                  <c:v>0.149698</c:v>
                </c:pt>
                <c:pt idx="3742">
                  <c:v>0.14973800000000001</c:v>
                </c:pt>
                <c:pt idx="3743">
                  <c:v>0.14977799999999999</c:v>
                </c:pt>
                <c:pt idx="3744">
                  <c:v>0.14981800000000001</c:v>
                </c:pt>
                <c:pt idx="3745">
                  <c:v>0.14985799999999999</c:v>
                </c:pt>
                <c:pt idx="3746">
                  <c:v>0.149898</c:v>
                </c:pt>
                <c:pt idx="3747">
                  <c:v>0.14993799999999999</c:v>
                </c:pt>
                <c:pt idx="3748">
                  <c:v>0.149978</c:v>
                </c:pt>
                <c:pt idx="3749">
                  <c:v>0.15001800000000001</c:v>
                </c:pt>
                <c:pt idx="3750">
                  <c:v>0.150058</c:v>
                </c:pt>
                <c:pt idx="3751">
                  <c:v>0.15009800000000001</c:v>
                </c:pt>
                <c:pt idx="3752">
                  <c:v>0.15013799999999999</c:v>
                </c:pt>
                <c:pt idx="3753">
                  <c:v>0.15017800000000001</c:v>
                </c:pt>
                <c:pt idx="3754">
                  <c:v>0.15021799999999999</c:v>
                </c:pt>
                <c:pt idx="3755">
                  <c:v>0.150258</c:v>
                </c:pt>
                <c:pt idx="3756">
                  <c:v>0.15029799999999999</c:v>
                </c:pt>
                <c:pt idx="3757">
                  <c:v>0.150338</c:v>
                </c:pt>
                <c:pt idx="3758">
                  <c:v>0.15037800000000001</c:v>
                </c:pt>
                <c:pt idx="3759">
                  <c:v>0.150418</c:v>
                </c:pt>
                <c:pt idx="3760">
                  <c:v>0.15045800000000001</c:v>
                </c:pt>
                <c:pt idx="3761">
                  <c:v>0.15049799999999999</c:v>
                </c:pt>
                <c:pt idx="3762">
                  <c:v>0.15053800000000001</c:v>
                </c:pt>
                <c:pt idx="3763">
                  <c:v>0.15057799999999999</c:v>
                </c:pt>
                <c:pt idx="3764">
                  <c:v>0.150618</c:v>
                </c:pt>
                <c:pt idx="3765">
                  <c:v>0.15065799999999999</c:v>
                </c:pt>
                <c:pt idx="3766">
                  <c:v>0.150698</c:v>
                </c:pt>
                <c:pt idx="3767">
                  <c:v>0.15073800000000001</c:v>
                </c:pt>
                <c:pt idx="3768">
                  <c:v>0.150778</c:v>
                </c:pt>
                <c:pt idx="3769">
                  <c:v>0.15081800000000001</c:v>
                </c:pt>
                <c:pt idx="3770">
                  <c:v>0.15085799999999999</c:v>
                </c:pt>
                <c:pt idx="3771">
                  <c:v>0.150898</c:v>
                </c:pt>
                <c:pt idx="3772">
                  <c:v>0.15093799999999999</c:v>
                </c:pt>
                <c:pt idx="3773">
                  <c:v>0.150978</c:v>
                </c:pt>
                <c:pt idx="3774">
                  <c:v>0.15101800000000001</c:v>
                </c:pt>
                <c:pt idx="3775">
                  <c:v>0.151058</c:v>
                </c:pt>
                <c:pt idx="3776">
                  <c:v>0.15109800000000001</c:v>
                </c:pt>
                <c:pt idx="3777">
                  <c:v>0.15113799999999999</c:v>
                </c:pt>
                <c:pt idx="3778">
                  <c:v>0.15117800000000001</c:v>
                </c:pt>
                <c:pt idx="3779">
                  <c:v>0.15121799999999999</c:v>
                </c:pt>
                <c:pt idx="3780">
                  <c:v>0.151258</c:v>
                </c:pt>
                <c:pt idx="3781">
                  <c:v>0.15129799999999999</c:v>
                </c:pt>
                <c:pt idx="3782">
                  <c:v>0.151338</c:v>
                </c:pt>
                <c:pt idx="3783">
                  <c:v>0.15137800000000001</c:v>
                </c:pt>
                <c:pt idx="3784">
                  <c:v>0.151418</c:v>
                </c:pt>
                <c:pt idx="3785">
                  <c:v>0.15145800000000001</c:v>
                </c:pt>
                <c:pt idx="3786">
                  <c:v>0.15149799999999999</c:v>
                </c:pt>
                <c:pt idx="3787">
                  <c:v>0.15153800000000001</c:v>
                </c:pt>
                <c:pt idx="3788">
                  <c:v>0.15157799999999999</c:v>
                </c:pt>
                <c:pt idx="3789">
                  <c:v>0.151618</c:v>
                </c:pt>
                <c:pt idx="3790">
                  <c:v>0.15165799999999999</c:v>
                </c:pt>
                <c:pt idx="3791">
                  <c:v>0.151698</c:v>
                </c:pt>
                <c:pt idx="3792">
                  <c:v>0.15173800000000001</c:v>
                </c:pt>
                <c:pt idx="3793">
                  <c:v>0.151778</c:v>
                </c:pt>
                <c:pt idx="3794">
                  <c:v>0.15181800000000001</c:v>
                </c:pt>
                <c:pt idx="3795">
                  <c:v>0.15185799999999999</c:v>
                </c:pt>
                <c:pt idx="3796">
                  <c:v>0.15189800000000001</c:v>
                </c:pt>
                <c:pt idx="3797">
                  <c:v>0.15193799999999999</c:v>
                </c:pt>
                <c:pt idx="3798">
                  <c:v>0.151978</c:v>
                </c:pt>
                <c:pt idx="3799">
                  <c:v>0.15201799999999999</c:v>
                </c:pt>
                <c:pt idx="3800">
                  <c:v>0.152058</c:v>
                </c:pt>
                <c:pt idx="3801">
                  <c:v>0.15209800000000001</c:v>
                </c:pt>
                <c:pt idx="3802">
                  <c:v>0.152138</c:v>
                </c:pt>
                <c:pt idx="3803">
                  <c:v>0.15217800000000001</c:v>
                </c:pt>
                <c:pt idx="3804">
                  <c:v>0.15221799999999999</c:v>
                </c:pt>
                <c:pt idx="3805">
                  <c:v>0.152258</c:v>
                </c:pt>
                <c:pt idx="3806">
                  <c:v>0.15229799999999999</c:v>
                </c:pt>
                <c:pt idx="3807">
                  <c:v>0.152338</c:v>
                </c:pt>
                <c:pt idx="3808">
                  <c:v>0.15237800000000001</c:v>
                </c:pt>
                <c:pt idx="3809">
                  <c:v>0.152418</c:v>
                </c:pt>
                <c:pt idx="3810">
                  <c:v>0.15245800000000001</c:v>
                </c:pt>
                <c:pt idx="3811">
                  <c:v>0.15249799999999999</c:v>
                </c:pt>
                <c:pt idx="3812">
                  <c:v>0.15253800000000001</c:v>
                </c:pt>
                <c:pt idx="3813">
                  <c:v>0.15257799999999999</c:v>
                </c:pt>
                <c:pt idx="3814">
                  <c:v>0.152618</c:v>
                </c:pt>
                <c:pt idx="3815">
                  <c:v>0.15265799999999999</c:v>
                </c:pt>
                <c:pt idx="3816">
                  <c:v>0.152698</c:v>
                </c:pt>
                <c:pt idx="3817">
                  <c:v>0.15273800000000001</c:v>
                </c:pt>
                <c:pt idx="3818">
                  <c:v>0.152778</c:v>
                </c:pt>
                <c:pt idx="3819">
                  <c:v>0.15281800000000001</c:v>
                </c:pt>
                <c:pt idx="3820">
                  <c:v>0.15285799999999999</c:v>
                </c:pt>
                <c:pt idx="3821">
                  <c:v>0.15289800000000001</c:v>
                </c:pt>
                <c:pt idx="3822">
                  <c:v>0.15293799999999999</c:v>
                </c:pt>
                <c:pt idx="3823">
                  <c:v>0.152978</c:v>
                </c:pt>
                <c:pt idx="3824">
                  <c:v>0.15301799999999999</c:v>
                </c:pt>
                <c:pt idx="3825">
                  <c:v>0.153058</c:v>
                </c:pt>
                <c:pt idx="3826">
                  <c:v>0.15309800000000001</c:v>
                </c:pt>
                <c:pt idx="3827">
                  <c:v>0.153138</c:v>
                </c:pt>
                <c:pt idx="3828">
                  <c:v>0.15317800000000001</c:v>
                </c:pt>
                <c:pt idx="3829">
                  <c:v>0.15321799999999999</c:v>
                </c:pt>
                <c:pt idx="3830">
                  <c:v>0.15325800000000001</c:v>
                </c:pt>
                <c:pt idx="3831">
                  <c:v>0.15329799999999999</c:v>
                </c:pt>
                <c:pt idx="3832">
                  <c:v>0.153338</c:v>
                </c:pt>
                <c:pt idx="3833">
                  <c:v>0.15337799999999999</c:v>
                </c:pt>
                <c:pt idx="3834">
                  <c:v>0.153418</c:v>
                </c:pt>
                <c:pt idx="3835">
                  <c:v>0.15345800000000001</c:v>
                </c:pt>
                <c:pt idx="3836">
                  <c:v>0.153498</c:v>
                </c:pt>
                <c:pt idx="3837">
                  <c:v>0.15353800000000001</c:v>
                </c:pt>
                <c:pt idx="3838">
                  <c:v>0.15357799999999999</c:v>
                </c:pt>
                <c:pt idx="3839">
                  <c:v>0.153618</c:v>
                </c:pt>
                <c:pt idx="3840">
                  <c:v>0.15365799999999999</c:v>
                </c:pt>
                <c:pt idx="3841">
                  <c:v>0.153698</c:v>
                </c:pt>
                <c:pt idx="3842">
                  <c:v>0.15373800000000001</c:v>
                </c:pt>
                <c:pt idx="3843">
                  <c:v>0.153778</c:v>
                </c:pt>
                <c:pt idx="3844">
                  <c:v>0.15381800000000001</c:v>
                </c:pt>
                <c:pt idx="3845">
                  <c:v>0.15385799999999999</c:v>
                </c:pt>
                <c:pt idx="3846">
                  <c:v>0.15389800000000001</c:v>
                </c:pt>
                <c:pt idx="3847">
                  <c:v>0.15393799999999999</c:v>
                </c:pt>
                <c:pt idx="3848">
                  <c:v>0.153978</c:v>
                </c:pt>
                <c:pt idx="3849">
                  <c:v>0.15401799999999999</c:v>
                </c:pt>
                <c:pt idx="3850">
                  <c:v>0.154058</c:v>
                </c:pt>
                <c:pt idx="3851">
                  <c:v>0.15409800000000001</c:v>
                </c:pt>
                <c:pt idx="3852">
                  <c:v>0.154138</c:v>
                </c:pt>
                <c:pt idx="3853">
                  <c:v>0.15417800000000001</c:v>
                </c:pt>
                <c:pt idx="3854">
                  <c:v>0.15421799999999999</c:v>
                </c:pt>
                <c:pt idx="3855">
                  <c:v>0.15425800000000001</c:v>
                </c:pt>
                <c:pt idx="3856">
                  <c:v>0.15429799999999999</c:v>
                </c:pt>
                <c:pt idx="3857">
                  <c:v>0.154338</c:v>
                </c:pt>
                <c:pt idx="3858">
                  <c:v>0.15437799999999999</c:v>
                </c:pt>
                <c:pt idx="3859">
                  <c:v>0.154418</c:v>
                </c:pt>
                <c:pt idx="3860">
                  <c:v>0.15445800000000001</c:v>
                </c:pt>
                <c:pt idx="3861">
                  <c:v>0.154498</c:v>
                </c:pt>
                <c:pt idx="3862">
                  <c:v>0.15453800000000001</c:v>
                </c:pt>
                <c:pt idx="3863">
                  <c:v>0.15457799999999999</c:v>
                </c:pt>
                <c:pt idx="3864">
                  <c:v>0.15461800000000001</c:v>
                </c:pt>
                <c:pt idx="3865">
                  <c:v>0.15465799999999999</c:v>
                </c:pt>
                <c:pt idx="3866">
                  <c:v>0.154698</c:v>
                </c:pt>
                <c:pt idx="3867">
                  <c:v>0.15473799999999999</c:v>
                </c:pt>
                <c:pt idx="3868">
                  <c:v>0.154778</c:v>
                </c:pt>
                <c:pt idx="3869">
                  <c:v>0.15481800000000001</c:v>
                </c:pt>
                <c:pt idx="3870">
                  <c:v>0.154858</c:v>
                </c:pt>
                <c:pt idx="3871">
                  <c:v>0.15489800000000001</c:v>
                </c:pt>
                <c:pt idx="3872">
                  <c:v>0.15493799999999999</c:v>
                </c:pt>
                <c:pt idx="3873">
                  <c:v>0.154978</c:v>
                </c:pt>
                <c:pt idx="3874">
                  <c:v>0.15501799999999999</c:v>
                </c:pt>
                <c:pt idx="3875">
                  <c:v>0.155058</c:v>
                </c:pt>
                <c:pt idx="3876">
                  <c:v>0.15509800000000001</c:v>
                </c:pt>
                <c:pt idx="3877">
                  <c:v>0.155138</c:v>
                </c:pt>
                <c:pt idx="3878">
                  <c:v>0.15517800000000001</c:v>
                </c:pt>
                <c:pt idx="3879">
                  <c:v>0.15521799999999999</c:v>
                </c:pt>
                <c:pt idx="3880">
                  <c:v>0.15525800000000001</c:v>
                </c:pt>
                <c:pt idx="3881">
                  <c:v>0.15529799999999999</c:v>
                </c:pt>
                <c:pt idx="3882">
                  <c:v>0.155338</c:v>
                </c:pt>
                <c:pt idx="3883">
                  <c:v>0.15537799999999999</c:v>
                </c:pt>
                <c:pt idx="3884">
                  <c:v>0.155418</c:v>
                </c:pt>
                <c:pt idx="3885">
                  <c:v>0.15545800000000001</c:v>
                </c:pt>
                <c:pt idx="3886">
                  <c:v>0.155498</c:v>
                </c:pt>
                <c:pt idx="3887">
                  <c:v>0.15553800000000001</c:v>
                </c:pt>
                <c:pt idx="3888">
                  <c:v>0.15557799999999999</c:v>
                </c:pt>
                <c:pt idx="3889">
                  <c:v>0.15561800000000001</c:v>
                </c:pt>
                <c:pt idx="3890">
                  <c:v>0.15565799999999999</c:v>
                </c:pt>
                <c:pt idx="3891">
                  <c:v>0.155698</c:v>
                </c:pt>
                <c:pt idx="3892">
                  <c:v>0.15573799999999999</c:v>
                </c:pt>
                <c:pt idx="3893">
                  <c:v>0.155778</c:v>
                </c:pt>
                <c:pt idx="3894">
                  <c:v>0.15581800000000001</c:v>
                </c:pt>
                <c:pt idx="3895">
                  <c:v>0.155858</c:v>
                </c:pt>
                <c:pt idx="3896">
                  <c:v>0.15589800000000001</c:v>
                </c:pt>
                <c:pt idx="3897">
                  <c:v>0.15593799999999999</c:v>
                </c:pt>
                <c:pt idx="3898">
                  <c:v>0.15597800000000001</c:v>
                </c:pt>
                <c:pt idx="3899">
                  <c:v>0.15601799999999999</c:v>
                </c:pt>
                <c:pt idx="3900">
                  <c:v>0.156058</c:v>
                </c:pt>
                <c:pt idx="3901">
                  <c:v>0.15609799999999999</c:v>
                </c:pt>
                <c:pt idx="3902">
                  <c:v>0.156138</c:v>
                </c:pt>
                <c:pt idx="3903">
                  <c:v>0.15617800000000001</c:v>
                </c:pt>
                <c:pt idx="3904">
                  <c:v>0.156218</c:v>
                </c:pt>
                <c:pt idx="3905">
                  <c:v>0.15625800000000001</c:v>
                </c:pt>
                <c:pt idx="3906">
                  <c:v>0.15629799999999999</c:v>
                </c:pt>
                <c:pt idx="3907">
                  <c:v>0.156338</c:v>
                </c:pt>
                <c:pt idx="3908">
                  <c:v>0.15637799999999999</c:v>
                </c:pt>
                <c:pt idx="3909">
                  <c:v>0.156418</c:v>
                </c:pt>
                <c:pt idx="3910">
                  <c:v>0.15645800000000001</c:v>
                </c:pt>
                <c:pt idx="3911">
                  <c:v>0.156498</c:v>
                </c:pt>
                <c:pt idx="3912">
                  <c:v>0.15653800000000001</c:v>
                </c:pt>
                <c:pt idx="3913">
                  <c:v>0.15657799999999999</c:v>
                </c:pt>
                <c:pt idx="3914">
                  <c:v>0.15661800000000001</c:v>
                </c:pt>
                <c:pt idx="3915">
                  <c:v>0.15665799999999999</c:v>
                </c:pt>
                <c:pt idx="3916">
                  <c:v>0.156698</c:v>
                </c:pt>
                <c:pt idx="3917">
                  <c:v>0.15673799999999999</c:v>
                </c:pt>
                <c:pt idx="3918">
                  <c:v>0.156778</c:v>
                </c:pt>
                <c:pt idx="3919">
                  <c:v>0.15681800000000001</c:v>
                </c:pt>
                <c:pt idx="3920">
                  <c:v>0.156858</c:v>
                </c:pt>
                <c:pt idx="3921">
                  <c:v>0.15689800000000001</c:v>
                </c:pt>
                <c:pt idx="3922">
                  <c:v>0.15693799999999999</c:v>
                </c:pt>
                <c:pt idx="3923">
                  <c:v>0.15697800000000001</c:v>
                </c:pt>
                <c:pt idx="3924">
                  <c:v>0.15701799999999999</c:v>
                </c:pt>
                <c:pt idx="3925">
                  <c:v>0.157058</c:v>
                </c:pt>
                <c:pt idx="3926">
                  <c:v>0.15709799999999999</c:v>
                </c:pt>
                <c:pt idx="3927">
                  <c:v>0.157138</c:v>
                </c:pt>
                <c:pt idx="3928">
                  <c:v>0.15717800000000001</c:v>
                </c:pt>
                <c:pt idx="3929">
                  <c:v>0.157218</c:v>
                </c:pt>
                <c:pt idx="3930">
                  <c:v>0.15725800000000001</c:v>
                </c:pt>
                <c:pt idx="3931">
                  <c:v>0.15729799999999999</c:v>
                </c:pt>
                <c:pt idx="3932">
                  <c:v>0.15733800000000001</c:v>
                </c:pt>
                <c:pt idx="3933">
                  <c:v>0.15737799999999999</c:v>
                </c:pt>
                <c:pt idx="3934">
                  <c:v>0.157418</c:v>
                </c:pt>
                <c:pt idx="3935">
                  <c:v>0.15745799999999999</c:v>
                </c:pt>
                <c:pt idx="3936">
                  <c:v>0.157498</c:v>
                </c:pt>
                <c:pt idx="3937">
                  <c:v>0.15753800000000001</c:v>
                </c:pt>
                <c:pt idx="3938">
                  <c:v>0.157578</c:v>
                </c:pt>
                <c:pt idx="3939">
                  <c:v>0.15761800000000001</c:v>
                </c:pt>
                <c:pt idx="3940">
                  <c:v>0.15765799999999999</c:v>
                </c:pt>
                <c:pt idx="3941">
                  <c:v>0.157698</c:v>
                </c:pt>
                <c:pt idx="3942">
                  <c:v>0.15773799999999999</c:v>
                </c:pt>
                <c:pt idx="3943">
                  <c:v>0.157778</c:v>
                </c:pt>
                <c:pt idx="3944">
                  <c:v>0.15781800000000001</c:v>
                </c:pt>
                <c:pt idx="3945">
                  <c:v>0.157858</c:v>
                </c:pt>
                <c:pt idx="3946">
                  <c:v>0.15789800000000001</c:v>
                </c:pt>
                <c:pt idx="3947">
                  <c:v>0.157938</c:v>
                </c:pt>
                <c:pt idx="3948">
                  <c:v>0.15797800000000001</c:v>
                </c:pt>
                <c:pt idx="3949">
                  <c:v>0.15801799999999999</c:v>
                </c:pt>
                <c:pt idx="3950">
                  <c:v>0.158058</c:v>
                </c:pt>
                <c:pt idx="3951">
                  <c:v>0.15809799999999999</c:v>
                </c:pt>
                <c:pt idx="3952">
                  <c:v>0.158138</c:v>
                </c:pt>
                <c:pt idx="3953">
                  <c:v>0.15817800000000001</c:v>
                </c:pt>
                <c:pt idx="3954">
                  <c:v>0.158218</c:v>
                </c:pt>
                <c:pt idx="3955">
                  <c:v>0.15825800000000001</c:v>
                </c:pt>
                <c:pt idx="3956">
                  <c:v>0.15829799999999999</c:v>
                </c:pt>
                <c:pt idx="3957">
                  <c:v>0.15833800000000001</c:v>
                </c:pt>
                <c:pt idx="3958">
                  <c:v>0.15837799999999999</c:v>
                </c:pt>
                <c:pt idx="3959">
                  <c:v>0.158418</c:v>
                </c:pt>
                <c:pt idx="3960">
                  <c:v>0.15845799999999999</c:v>
                </c:pt>
                <c:pt idx="3961">
                  <c:v>0.158498</c:v>
                </c:pt>
                <c:pt idx="3962">
                  <c:v>0.15853800000000001</c:v>
                </c:pt>
                <c:pt idx="3963">
                  <c:v>0.158578</c:v>
                </c:pt>
                <c:pt idx="3964">
                  <c:v>0.15861800000000001</c:v>
                </c:pt>
                <c:pt idx="3965">
                  <c:v>0.15865799999999999</c:v>
                </c:pt>
                <c:pt idx="3966">
                  <c:v>0.15869800000000001</c:v>
                </c:pt>
                <c:pt idx="3967">
                  <c:v>0.15873799999999999</c:v>
                </c:pt>
                <c:pt idx="3968">
                  <c:v>0.158778</c:v>
                </c:pt>
                <c:pt idx="3969">
                  <c:v>0.15881799999999999</c:v>
                </c:pt>
                <c:pt idx="3970">
                  <c:v>0.158857</c:v>
                </c:pt>
                <c:pt idx="3971">
                  <c:v>0.15889700000000001</c:v>
                </c:pt>
                <c:pt idx="3972">
                  <c:v>0.15893699999999999</c:v>
                </c:pt>
                <c:pt idx="3973">
                  <c:v>0.15897700000000001</c:v>
                </c:pt>
                <c:pt idx="3974">
                  <c:v>0.15901699999999999</c:v>
                </c:pt>
                <c:pt idx="3975">
                  <c:v>0.159057</c:v>
                </c:pt>
                <c:pt idx="3976">
                  <c:v>0.15909699999999999</c:v>
                </c:pt>
                <c:pt idx="3977">
                  <c:v>0.159137</c:v>
                </c:pt>
                <c:pt idx="3978">
                  <c:v>0.15917700000000001</c:v>
                </c:pt>
                <c:pt idx="3979">
                  <c:v>0.159217</c:v>
                </c:pt>
                <c:pt idx="3980">
                  <c:v>0.15925700000000001</c:v>
                </c:pt>
                <c:pt idx="3981">
                  <c:v>0.15929699999999999</c:v>
                </c:pt>
                <c:pt idx="3982">
                  <c:v>0.15933700000000001</c:v>
                </c:pt>
                <c:pt idx="3983">
                  <c:v>0.15937699999999999</c:v>
                </c:pt>
                <c:pt idx="3984">
                  <c:v>0.159417</c:v>
                </c:pt>
                <c:pt idx="3985">
                  <c:v>0.15945699999999999</c:v>
                </c:pt>
                <c:pt idx="3986">
                  <c:v>0.159497</c:v>
                </c:pt>
                <c:pt idx="3987">
                  <c:v>0.15953700000000001</c:v>
                </c:pt>
                <c:pt idx="3988">
                  <c:v>0.159577</c:v>
                </c:pt>
                <c:pt idx="3989">
                  <c:v>0.15961700000000001</c:v>
                </c:pt>
                <c:pt idx="3990">
                  <c:v>0.15965699999999999</c:v>
                </c:pt>
                <c:pt idx="3991">
                  <c:v>0.15969700000000001</c:v>
                </c:pt>
                <c:pt idx="3992">
                  <c:v>0.15973699999999999</c:v>
                </c:pt>
                <c:pt idx="3993">
                  <c:v>0.159777</c:v>
                </c:pt>
                <c:pt idx="3994">
                  <c:v>0.15981699999999999</c:v>
                </c:pt>
                <c:pt idx="3995">
                  <c:v>0.159857</c:v>
                </c:pt>
                <c:pt idx="3996">
                  <c:v>0.15989700000000001</c:v>
                </c:pt>
                <c:pt idx="3997">
                  <c:v>0.159937</c:v>
                </c:pt>
                <c:pt idx="3998">
                  <c:v>0.15997700000000001</c:v>
                </c:pt>
                <c:pt idx="3999">
                  <c:v>0.16001699999999999</c:v>
                </c:pt>
                <c:pt idx="4000">
                  <c:v>0.160057</c:v>
                </c:pt>
                <c:pt idx="4001">
                  <c:v>0.16009699999999999</c:v>
                </c:pt>
                <c:pt idx="4002">
                  <c:v>0.160137</c:v>
                </c:pt>
                <c:pt idx="4003">
                  <c:v>0.16017700000000001</c:v>
                </c:pt>
                <c:pt idx="4004">
                  <c:v>0.160217</c:v>
                </c:pt>
                <c:pt idx="4005">
                  <c:v>0.16025700000000001</c:v>
                </c:pt>
                <c:pt idx="4006">
                  <c:v>0.160297</c:v>
                </c:pt>
                <c:pt idx="4007">
                  <c:v>0.16033700000000001</c:v>
                </c:pt>
                <c:pt idx="4008">
                  <c:v>0.16037699999999999</c:v>
                </c:pt>
                <c:pt idx="4009">
                  <c:v>0.160417</c:v>
                </c:pt>
                <c:pt idx="4010">
                  <c:v>0.16045699999999999</c:v>
                </c:pt>
                <c:pt idx="4011">
                  <c:v>0.160497</c:v>
                </c:pt>
                <c:pt idx="4012">
                  <c:v>0.16053700000000001</c:v>
                </c:pt>
                <c:pt idx="4013">
                  <c:v>0.160577</c:v>
                </c:pt>
                <c:pt idx="4014">
                  <c:v>0.16061700000000001</c:v>
                </c:pt>
                <c:pt idx="4015">
                  <c:v>0.16065699999999999</c:v>
                </c:pt>
                <c:pt idx="4016">
                  <c:v>0.16069700000000001</c:v>
                </c:pt>
                <c:pt idx="4017">
                  <c:v>0.16073699999999999</c:v>
                </c:pt>
                <c:pt idx="4018">
                  <c:v>0.160777</c:v>
                </c:pt>
                <c:pt idx="4019">
                  <c:v>0.16081699999999999</c:v>
                </c:pt>
                <c:pt idx="4020">
                  <c:v>0.160857</c:v>
                </c:pt>
                <c:pt idx="4021">
                  <c:v>0.16089700000000001</c:v>
                </c:pt>
                <c:pt idx="4022">
                  <c:v>0.160937</c:v>
                </c:pt>
                <c:pt idx="4023">
                  <c:v>0.16097700000000001</c:v>
                </c:pt>
                <c:pt idx="4024">
                  <c:v>0.16101699999999999</c:v>
                </c:pt>
                <c:pt idx="4025">
                  <c:v>0.16105700000000001</c:v>
                </c:pt>
                <c:pt idx="4026">
                  <c:v>0.16109699999999999</c:v>
                </c:pt>
                <c:pt idx="4027">
                  <c:v>0.161137</c:v>
                </c:pt>
                <c:pt idx="4028">
                  <c:v>0.16117699999999999</c:v>
                </c:pt>
                <c:pt idx="4029">
                  <c:v>0.161217</c:v>
                </c:pt>
                <c:pt idx="4030">
                  <c:v>0.16125700000000001</c:v>
                </c:pt>
                <c:pt idx="4031">
                  <c:v>0.161297</c:v>
                </c:pt>
                <c:pt idx="4032">
                  <c:v>0.16133700000000001</c:v>
                </c:pt>
                <c:pt idx="4033">
                  <c:v>0.16137699999999999</c:v>
                </c:pt>
                <c:pt idx="4034">
                  <c:v>0.161417</c:v>
                </c:pt>
                <c:pt idx="4035">
                  <c:v>0.16145699999999999</c:v>
                </c:pt>
                <c:pt idx="4036">
                  <c:v>0.161497</c:v>
                </c:pt>
                <c:pt idx="4037">
                  <c:v>0.16153699999999999</c:v>
                </c:pt>
                <c:pt idx="4038">
                  <c:v>0.161577</c:v>
                </c:pt>
                <c:pt idx="4039">
                  <c:v>0.16161700000000001</c:v>
                </c:pt>
                <c:pt idx="4040">
                  <c:v>0.161657</c:v>
                </c:pt>
                <c:pt idx="4041">
                  <c:v>0.16169700000000001</c:v>
                </c:pt>
                <c:pt idx="4042">
                  <c:v>0.16173699999999999</c:v>
                </c:pt>
                <c:pt idx="4043">
                  <c:v>0.161777</c:v>
                </c:pt>
                <c:pt idx="4044">
                  <c:v>0.16181699999999999</c:v>
                </c:pt>
                <c:pt idx="4045">
                  <c:v>0.161857</c:v>
                </c:pt>
                <c:pt idx="4046">
                  <c:v>0.16189700000000001</c:v>
                </c:pt>
                <c:pt idx="4047">
                  <c:v>0.161937</c:v>
                </c:pt>
                <c:pt idx="4048">
                  <c:v>0.16197700000000001</c:v>
                </c:pt>
                <c:pt idx="4049">
                  <c:v>0.16201699999999999</c:v>
                </c:pt>
                <c:pt idx="4050">
                  <c:v>0.16205700000000001</c:v>
                </c:pt>
                <c:pt idx="4051">
                  <c:v>0.16209699999999999</c:v>
                </c:pt>
                <c:pt idx="4052">
                  <c:v>0.162137</c:v>
                </c:pt>
                <c:pt idx="4053">
                  <c:v>0.16217699999999999</c:v>
                </c:pt>
                <c:pt idx="4054">
                  <c:v>0.162217</c:v>
                </c:pt>
                <c:pt idx="4055">
                  <c:v>0.16225700000000001</c:v>
                </c:pt>
                <c:pt idx="4056">
                  <c:v>0.162297</c:v>
                </c:pt>
                <c:pt idx="4057">
                  <c:v>0.16233700000000001</c:v>
                </c:pt>
                <c:pt idx="4058">
                  <c:v>0.16237699999999999</c:v>
                </c:pt>
                <c:pt idx="4059">
                  <c:v>0.16241700000000001</c:v>
                </c:pt>
                <c:pt idx="4060">
                  <c:v>0.16245699999999999</c:v>
                </c:pt>
                <c:pt idx="4061">
                  <c:v>0.162497</c:v>
                </c:pt>
                <c:pt idx="4062">
                  <c:v>0.16253699999999999</c:v>
                </c:pt>
                <c:pt idx="4063">
                  <c:v>0.162577</c:v>
                </c:pt>
                <c:pt idx="4064">
                  <c:v>0.16261700000000001</c:v>
                </c:pt>
                <c:pt idx="4065">
                  <c:v>0.162657</c:v>
                </c:pt>
                <c:pt idx="4066">
                  <c:v>0.16269700000000001</c:v>
                </c:pt>
                <c:pt idx="4067">
                  <c:v>0.16273699999999999</c:v>
                </c:pt>
                <c:pt idx="4068">
                  <c:v>0.16277700000000001</c:v>
                </c:pt>
                <c:pt idx="4069">
                  <c:v>0.16281699999999999</c:v>
                </c:pt>
                <c:pt idx="4070">
                  <c:v>0.162857</c:v>
                </c:pt>
                <c:pt idx="4071">
                  <c:v>0.16289699999999999</c:v>
                </c:pt>
                <c:pt idx="4072">
                  <c:v>0.162937</c:v>
                </c:pt>
                <c:pt idx="4073">
                  <c:v>0.16297700000000001</c:v>
                </c:pt>
                <c:pt idx="4074">
                  <c:v>0.163017</c:v>
                </c:pt>
                <c:pt idx="4075">
                  <c:v>0.16305700000000001</c:v>
                </c:pt>
                <c:pt idx="4076">
                  <c:v>0.16309699999999999</c:v>
                </c:pt>
                <c:pt idx="4077">
                  <c:v>0.163137</c:v>
                </c:pt>
                <c:pt idx="4078">
                  <c:v>0.16317699999999999</c:v>
                </c:pt>
                <c:pt idx="4079">
                  <c:v>0.163217</c:v>
                </c:pt>
                <c:pt idx="4080">
                  <c:v>0.16325700000000001</c:v>
                </c:pt>
                <c:pt idx="4081">
                  <c:v>0.163297</c:v>
                </c:pt>
                <c:pt idx="4082">
                  <c:v>0.16333700000000001</c:v>
                </c:pt>
                <c:pt idx="4083">
                  <c:v>0.16337699999999999</c:v>
                </c:pt>
                <c:pt idx="4084">
                  <c:v>0.16341700000000001</c:v>
                </c:pt>
                <c:pt idx="4085">
                  <c:v>0.16345699999999999</c:v>
                </c:pt>
                <c:pt idx="4086">
                  <c:v>0.163497</c:v>
                </c:pt>
                <c:pt idx="4087">
                  <c:v>0.16353699999999999</c:v>
                </c:pt>
                <c:pt idx="4088">
                  <c:v>0.163577</c:v>
                </c:pt>
                <c:pt idx="4089">
                  <c:v>0.16361700000000001</c:v>
                </c:pt>
                <c:pt idx="4090">
                  <c:v>0.163657</c:v>
                </c:pt>
                <c:pt idx="4091">
                  <c:v>0.16369700000000001</c:v>
                </c:pt>
                <c:pt idx="4092">
                  <c:v>0.16373699999999999</c:v>
                </c:pt>
                <c:pt idx="4093">
                  <c:v>0.16377700000000001</c:v>
                </c:pt>
                <c:pt idx="4094">
                  <c:v>0.16381699999999999</c:v>
                </c:pt>
                <c:pt idx="4095">
                  <c:v>0.163857</c:v>
                </c:pt>
                <c:pt idx="4096">
                  <c:v>0.16389699999999999</c:v>
                </c:pt>
                <c:pt idx="4097">
                  <c:v>0.163937</c:v>
                </c:pt>
                <c:pt idx="4098">
                  <c:v>0.16397700000000001</c:v>
                </c:pt>
                <c:pt idx="4099">
                  <c:v>0.164017</c:v>
                </c:pt>
                <c:pt idx="4100">
                  <c:v>0.16405700000000001</c:v>
                </c:pt>
                <c:pt idx="4101">
                  <c:v>0.16409699999999999</c:v>
                </c:pt>
                <c:pt idx="4102">
                  <c:v>0.16413700000000001</c:v>
                </c:pt>
                <c:pt idx="4103">
                  <c:v>0.16417699999999999</c:v>
                </c:pt>
                <c:pt idx="4104">
                  <c:v>0.164217</c:v>
                </c:pt>
                <c:pt idx="4105">
                  <c:v>0.16425699999999999</c:v>
                </c:pt>
                <c:pt idx="4106">
                  <c:v>0.164297</c:v>
                </c:pt>
                <c:pt idx="4107">
                  <c:v>0.16433700000000001</c:v>
                </c:pt>
                <c:pt idx="4108">
                  <c:v>0.164377</c:v>
                </c:pt>
                <c:pt idx="4109">
                  <c:v>0.16441700000000001</c:v>
                </c:pt>
                <c:pt idx="4110">
                  <c:v>0.16445699999999999</c:v>
                </c:pt>
                <c:pt idx="4111">
                  <c:v>0.164497</c:v>
                </c:pt>
                <c:pt idx="4112">
                  <c:v>0.16453699999999999</c:v>
                </c:pt>
                <c:pt idx="4113">
                  <c:v>0.164577</c:v>
                </c:pt>
                <c:pt idx="4114">
                  <c:v>0.16461700000000001</c:v>
                </c:pt>
                <c:pt idx="4115">
                  <c:v>0.164657</c:v>
                </c:pt>
                <c:pt idx="4116">
                  <c:v>0.16469700000000001</c:v>
                </c:pt>
                <c:pt idx="4117">
                  <c:v>0.16473699999999999</c:v>
                </c:pt>
                <c:pt idx="4118">
                  <c:v>0.16477700000000001</c:v>
                </c:pt>
                <c:pt idx="4119">
                  <c:v>0.16481699999999999</c:v>
                </c:pt>
                <c:pt idx="4120">
                  <c:v>0.164857</c:v>
                </c:pt>
                <c:pt idx="4121">
                  <c:v>0.16489699999999999</c:v>
                </c:pt>
                <c:pt idx="4122">
                  <c:v>0.164937</c:v>
                </c:pt>
                <c:pt idx="4123">
                  <c:v>0.16497700000000001</c:v>
                </c:pt>
                <c:pt idx="4124">
                  <c:v>0.165017</c:v>
                </c:pt>
                <c:pt idx="4125">
                  <c:v>0.16505700000000001</c:v>
                </c:pt>
                <c:pt idx="4126">
                  <c:v>0.16509699999999999</c:v>
                </c:pt>
                <c:pt idx="4127">
                  <c:v>0.16513700000000001</c:v>
                </c:pt>
                <c:pt idx="4128">
                  <c:v>0.16517699999999999</c:v>
                </c:pt>
                <c:pt idx="4129">
                  <c:v>0.165217</c:v>
                </c:pt>
                <c:pt idx="4130">
                  <c:v>0.16525699999999999</c:v>
                </c:pt>
                <c:pt idx="4131">
                  <c:v>0.165297</c:v>
                </c:pt>
                <c:pt idx="4132">
                  <c:v>0.16533700000000001</c:v>
                </c:pt>
                <c:pt idx="4133">
                  <c:v>0.165377</c:v>
                </c:pt>
                <c:pt idx="4134">
                  <c:v>0.16541700000000001</c:v>
                </c:pt>
                <c:pt idx="4135">
                  <c:v>0.16545699999999999</c:v>
                </c:pt>
                <c:pt idx="4136">
                  <c:v>0.16549700000000001</c:v>
                </c:pt>
                <c:pt idx="4137">
                  <c:v>0.16553699999999999</c:v>
                </c:pt>
                <c:pt idx="4138">
                  <c:v>0.165577</c:v>
                </c:pt>
                <c:pt idx="4139">
                  <c:v>0.16561699999999999</c:v>
                </c:pt>
                <c:pt idx="4140">
                  <c:v>0.165657</c:v>
                </c:pt>
                <c:pt idx="4141">
                  <c:v>0.16569700000000001</c:v>
                </c:pt>
                <c:pt idx="4142">
                  <c:v>0.165737</c:v>
                </c:pt>
                <c:pt idx="4143">
                  <c:v>0.16577700000000001</c:v>
                </c:pt>
                <c:pt idx="4144">
                  <c:v>0.16581699999999999</c:v>
                </c:pt>
                <c:pt idx="4145">
                  <c:v>0.165857</c:v>
                </c:pt>
                <c:pt idx="4146">
                  <c:v>0.16589699999999999</c:v>
                </c:pt>
                <c:pt idx="4147">
                  <c:v>0.165937</c:v>
                </c:pt>
                <c:pt idx="4148">
                  <c:v>0.16597700000000001</c:v>
                </c:pt>
                <c:pt idx="4149">
                  <c:v>0.166017</c:v>
                </c:pt>
                <c:pt idx="4150">
                  <c:v>0.16605700000000001</c:v>
                </c:pt>
                <c:pt idx="4151">
                  <c:v>0.16609699999999999</c:v>
                </c:pt>
                <c:pt idx="4152">
                  <c:v>0.16613700000000001</c:v>
                </c:pt>
                <c:pt idx="4153">
                  <c:v>0.16617699999999999</c:v>
                </c:pt>
                <c:pt idx="4154">
                  <c:v>0.166217</c:v>
                </c:pt>
                <c:pt idx="4155">
                  <c:v>0.16625699999999999</c:v>
                </c:pt>
                <c:pt idx="4156">
                  <c:v>0.166297</c:v>
                </c:pt>
                <c:pt idx="4157">
                  <c:v>0.16633700000000001</c:v>
                </c:pt>
                <c:pt idx="4158">
                  <c:v>0.166377</c:v>
                </c:pt>
                <c:pt idx="4159">
                  <c:v>0.16641700000000001</c:v>
                </c:pt>
                <c:pt idx="4160">
                  <c:v>0.16645699999999999</c:v>
                </c:pt>
                <c:pt idx="4161">
                  <c:v>0.16649700000000001</c:v>
                </c:pt>
                <c:pt idx="4162">
                  <c:v>0.16653699999999999</c:v>
                </c:pt>
                <c:pt idx="4163">
                  <c:v>0.166577</c:v>
                </c:pt>
                <c:pt idx="4164">
                  <c:v>0.16661699999999999</c:v>
                </c:pt>
                <c:pt idx="4165">
                  <c:v>0.166657</c:v>
                </c:pt>
                <c:pt idx="4166">
                  <c:v>0.16669700000000001</c:v>
                </c:pt>
                <c:pt idx="4167">
                  <c:v>0.166737</c:v>
                </c:pt>
                <c:pt idx="4168">
                  <c:v>0.16677700000000001</c:v>
                </c:pt>
                <c:pt idx="4169">
                  <c:v>0.16681699999999999</c:v>
                </c:pt>
                <c:pt idx="4170">
                  <c:v>0.16685700000000001</c:v>
                </c:pt>
                <c:pt idx="4171">
                  <c:v>0.16689699999999999</c:v>
                </c:pt>
                <c:pt idx="4172">
                  <c:v>0.166937</c:v>
                </c:pt>
                <c:pt idx="4173">
                  <c:v>0.16697699999999999</c:v>
                </c:pt>
                <c:pt idx="4174">
                  <c:v>0.167017</c:v>
                </c:pt>
                <c:pt idx="4175">
                  <c:v>0.16705700000000001</c:v>
                </c:pt>
                <c:pt idx="4176">
                  <c:v>0.167097</c:v>
                </c:pt>
                <c:pt idx="4177">
                  <c:v>0.16713700000000001</c:v>
                </c:pt>
                <c:pt idx="4178">
                  <c:v>0.16717699999999999</c:v>
                </c:pt>
                <c:pt idx="4179">
                  <c:v>0.167217</c:v>
                </c:pt>
                <c:pt idx="4180">
                  <c:v>0.16725699999999999</c:v>
                </c:pt>
                <c:pt idx="4181">
                  <c:v>0.167297</c:v>
                </c:pt>
                <c:pt idx="4182">
                  <c:v>0.16733700000000001</c:v>
                </c:pt>
                <c:pt idx="4183">
                  <c:v>0.167377</c:v>
                </c:pt>
                <c:pt idx="4184">
                  <c:v>0.16741700000000001</c:v>
                </c:pt>
                <c:pt idx="4185">
                  <c:v>0.16745699999999999</c:v>
                </c:pt>
                <c:pt idx="4186">
                  <c:v>0.16749700000000001</c:v>
                </c:pt>
                <c:pt idx="4187">
                  <c:v>0.16753699999999999</c:v>
                </c:pt>
                <c:pt idx="4188">
                  <c:v>0.167577</c:v>
                </c:pt>
                <c:pt idx="4189">
                  <c:v>0.16761699999999999</c:v>
                </c:pt>
                <c:pt idx="4190">
                  <c:v>0.167657</c:v>
                </c:pt>
                <c:pt idx="4191">
                  <c:v>0.16769700000000001</c:v>
                </c:pt>
                <c:pt idx="4192">
                  <c:v>0.167737</c:v>
                </c:pt>
                <c:pt idx="4193">
                  <c:v>0.16777700000000001</c:v>
                </c:pt>
                <c:pt idx="4194">
                  <c:v>0.16781699999999999</c:v>
                </c:pt>
                <c:pt idx="4195">
                  <c:v>0.16785700000000001</c:v>
                </c:pt>
                <c:pt idx="4196">
                  <c:v>0.16789699999999999</c:v>
                </c:pt>
                <c:pt idx="4197">
                  <c:v>0.167937</c:v>
                </c:pt>
                <c:pt idx="4198">
                  <c:v>0.16797699999999999</c:v>
                </c:pt>
                <c:pt idx="4199">
                  <c:v>0.168017</c:v>
                </c:pt>
                <c:pt idx="4200">
                  <c:v>0.16805700000000001</c:v>
                </c:pt>
                <c:pt idx="4201">
                  <c:v>0.168097</c:v>
                </c:pt>
                <c:pt idx="4202">
                  <c:v>0.16813700000000001</c:v>
                </c:pt>
                <c:pt idx="4203">
                  <c:v>0.16817699999999999</c:v>
                </c:pt>
                <c:pt idx="4204">
                  <c:v>0.16821700000000001</c:v>
                </c:pt>
                <c:pt idx="4205">
                  <c:v>0.16825699999999999</c:v>
                </c:pt>
                <c:pt idx="4206">
                  <c:v>0.168297</c:v>
                </c:pt>
                <c:pt idx="4207">
                  <c:v>0.16833699999999999</c:v>
                </c:pt>
                <c:pt idx="4208">
                  <c:v>0.168377</c:v>
                </c:pt>
                <c:pt idx="4209">
                  <c:v>0.16841700000000001</c:v>
                </c:pt>
                <c:pt idx="4210">
                  <c:v>0.168457</c:v>
                </c:pt>
                <c:pt idx="4211">
                  <c:v>0.16849700000000001</c:v>
                </c:pt>
                <c:pt idx="4212">
                  <c:v>0.16853699999999999</c:v>
                </c:pt>
                <c:pt idx="4213">
                  <c:v>0.168577</c:v>
                </c:pt>
                <c:pt idx="4214">
                  <c:v>0.16861699999999999</c:v>
                </c:pt>
                <c:pt idx="4215">
                  <c:v>0.168657</c:v>
                </c:pt>
                <c:pt idx="4216">
                  <c:v>0.16869700000000001</c:v>
                </c:pt>
                <c:pt idx="4217">
                  <c:v>0.168737</c:v>
                </c:pt>
                <c:pt idx="4218">
                  <c:v>0.16877700000000001</c:v>
                </c:pt>
                <c:pt idx="4219">
                  <c:v>0.16881699999999999</c:v>
                </c:pt>
                <c:pt idx="4220">
                  <c:v>0.16885700000000001</c:v>
                </c:pt>
                <c:pt idx="4221">
                  <c:v>0.16889699999999999</c:v>
                </c:pt>
                <c:pt idx="4222">
                  <c:v>0.168937</c:v>
                </c:pt>
                <c:pt idx="4223">
                  <c:v>0.16897699999999999</c:v>
                </c:pt>
                <c:pt idx="4224">
                  <c:v>0.169017</c:v>
                </c:pt>
                <c:pt idx="4225">
                  <c:v>0.16905700000000001</c:v>
                </c:pt>
                <c:pt idx="4226">
                  <c:v>0.169097</c:v>
                </c:pt>
                <c:pt idx="4227">
                  <c:v>0.16913700000000001</c:v>
                </c:pt>
                <c:pt idx="4228">
                  <c:v>0.16917699999999999</c:v>
                </c:pt>
                <c:pt idx="4229">
                  <c:v>0.16921700000000001</c:v>
                </c:pt>
                <c:pt idx="4230">
                  <c:v>0.16925699999999999</c:v>
                </c:pt>
                <c:pt idx="4231">
                  <c:v>0.169297</c:v>
                </c:pt>
                <c:pt idx="4232">
                  <c:v>0.16933699999999999</c:v>
                </c:pt>
                <c:pt idx="4233">
                  <c:v>0.169377</c:v>
                </c:pt>
                <c:pt idx="4234">
                  <c:v>0.16941700000000001</c:v>
                </c:pt>
                <c:pt idx="4235">
                  <c:v>0.169457</c:v>
                </c:pt>
                <c:pt idx="4236">
                  <c:v>0.16949700000000001</c:v>
                </c:pt>
                <c:pt idx="4237">
                  <c:v>0.16953699999999999</c:v>
                </c:pt>
                <c:pt idx="4238">
                  <c:v>0.16957700000000001</c:v>
                </c:pt>
                <c:pt idx="4239">
                  <c:v>0.16961699999999999</c:v>
                </c:pt>
                <c:pt idx="4240">
                  <c:v>0.169657</c:v>
                </c:pt>
                <c:pt idx="4241">
                  <c:v>0.16969699999999999</c:v>
                </c:pt>
                <c:pt idx="4242">
                  <c:v>0.169737</c:v>
                </c:pt>
                <c:pt idx="4243">
                  <c:v>0.16977700000000001</c:v>
                </c:pt>
                <c:pt idx="4244">
                  <c:v>0.169817</c:v>
                </c:pt>
                <c:pt idx="4245">
                  <c:v>0.16985700000000001</c:v>
                </c:pt>
                <c:pt idx="4246">
                  <c:v>0.16989699999999999</c:v>
                </c:pt>
                <c:pt idx="4247">
                  <c:v>0.169937</c:v>
                </c:pt>
                <c:pt idx="4248">
                  <c:v>0.16997699999999999</c:v>
                </c:pt>
                <c:pt idx="4249">
                  <c:v>0.170017</c:v>
                </c:pt>
                <c:pt idx="4250">
                  <c:v>0.17005700000000001</c:v>
                </c:pt>
                <c:pt idx="4251">
                  <c:v>0.170097</c:v>
                </c:pt>
                <c:pt idx="4252">
                  <c:v>0.17013700000000001</c:v>
                </c:pt>
                <c:pt idx="4253">
                  <c:v>0.17017699999999999</c:v>
                </c:pt>
                <c:pt idx="4254">
                  <c:v>0.17021700000000001</c:v>
                </c:pt>
                <c:pt idx="4255">
                  <c:v>0.17025699999999999</c:v>
                </c:pt>
                <c:pt idx="4256">
                  <c:v>0.170297</c:v>
                </c:pt>
                <c:pt idx="4257">
                  <c:v>0.17033699999999999</c:v>
                </c:pt>
                <c:pt idx="4258">
                  <c:v>0.170377</c:v>
                </c:pt>
                <c:pt idx="4259">
                  <c:v>0.17041700000000001</c:v>
                </c:pt>
                <c:pt idx="4260">
                  <c:v>0.170457</c:v>
                </c:pt>
                <c:pt idx="4261">
                  <c:v>0.17049700000000001</c:v>
                </c:pt>
                <c:pt idx="4262">
                  <c:v>0.17053699999999999</c:v>
                </c:pt>
                <c:pt idx="4263">
                  <c:v>0.17057700000000001</c:v>
                </c:pt>
                <c:pt idx="4264">
                  <c:v>0.17061699999999999</c:v>
                </c:pt>
                <c:pt idx="4265">
                  <c:v>0.170657</c:v>
                </c:pt>
                <c:pt idx="4266">
                  <c:v>0.17069699999999999</c:v>
                </c:pt>
                <c:pt idx="4267">
                  <c:v>0.170737</c:v>
                </c:pt>
                <c:pt idx="4268">
                  <c:v>0.17077700000000001</c:v>
                </c:pt>
                <c:pt idx="4269">
                  <c:v>0.170817</c:v>
                </c:pt>
                <c:pt idx="4270">
                  <c:v>0.17085700000000001</c:v>
                </c:pt>
                <c:pt idx="4271">
                  <c:v>0.17089699999999999</c:v>
                </c:pt>
                <c:pt idx="4272">
                  <c:v>0.17093700000000001</c:v>
                </c:pt>
                <c:pt idx="4273">
                  <c:v>0.17097699999999999</c:v>
                </c:pt>
                <c:pt idx="4274">
                  <c:v>0.171017</c:v>
                </c:pt>
                <c:pt idx="4275">
                  <c:v>0.17105699999999999</c:v>
                </c:pt>
                <c:pt idx="4276">
                  <c:v>0.171097</c:v>
                </c:pt>
                <c:pt idx="4277">
                  <c:v>0.17113700000000001</c:v>
                </c:pt>
                <c:pt idx="4278">
                  <c:v>0.171177</c:v>
                </c:pt>
                <c:pt idx="4279">
                  <c:v>0.17121700000000001</c:v>
                </c:pt>
                <c:pt idx="4280">
                  <c:v>0.17125699999999999</c:v>
                </c:pt>
                <c:pt idx="4281">
                  <c:v>0.171297</c:v>
                </c:pt>
                <c:pt idx="4282">
                  <c:v>0.17133699999999999</c:v>
                </c:pt>
                <c:pt idx="4283">
                  <c:v>0.171377</c:v>
                </c:pt>
                <c:pt idx="4284">
                  <c:v>0.17141700000000001</c:v>
                </c:pt>
                <c:pt idx="4285">
                  <c:v>0.171457</c:v>
                </c:pt>
                <c:pt idx="4286">
                  <c:v>0.17149700000000001</c:v>
                </c:pt>
                <c:pt idx="4287">
                  <c:v>0.171537</c:v>
                </c:pt>
                <c:pt idx="4288">
                  <c:v>0.17157700000000001</c:v>
                </c:pt>
                <c:pt idx="4289">
                  <c:v>0.17161699999999999</c:v>
                </c:pt>
                <c:pt idx="4290">
                  <c:v>0.171657</c:v>
                </c:pt>
                <c:pt idx="4291">
                  <c:v>0.17169699999999999</c:v>
                </c:pt>
                <c:pt idx="4292">
                  <c:v>0.171737</c:v>
                </c:pt>
                <c:pt idx="4293">
                  <c:v>0.17177700000000001</c:v>
                </c:pt>
                <c:pt idx="4294">
                  <c:v>0.171817</c:v>
                </c:pt>
                <c:pt idx="4295">
                  <c:v>0.17185700000000001</c:v>
                </c:pt>
                <c:pt idx="4296">
                  <c:v>0.17189699999999999</c:v>
                </c:pt>
                <c:pt idx="4297">
                  <c:v>0.17193700000000001</c:v>
                </c:pt>
                <c:pt idx="4298">
                  <c:v>0.17197699999999999</c:v>
                </c:pt>
                <c:pt idx="4299">
                  <c:v>0.172017</c:v>
                </c:pt>
                <c:pt idx="4300">
                  <c:v>0.17205699999999999</c:v>
                </c:pt>
                <c:pt idx="4301">
                  <c:v>0.172097</c:v>
                </c:pt>
                <c:pt idx="4302">
                  <c:v>0.17213700000000001</c:v>
                </c:pt>
                <c:pt idx="4303">
                  <c:v>0.172177</c:v>
                </c:pt>
                <c:pt idx="4304">
                  <c:v>0.17221700000000001</c:v>
                </c:pt>
                <c:pt idx="4305">
                  <c:v>0.17225699999999999</c:v>
                </c:pt>
                <c:pt idx="4306">
                  <c:v>0.17229700000000001</c:v>
                </c:pt>
                <c:pt idx="4307">
                  <c:v>0.17233699999999999</c:v>
                </c:pt>
                <c:pt idx="4308">
                  <c:v>0.172377</c:v>
                </c:pt>
                <c:pt idx="4309">
                  <c:v>0.17241699999999999</c:v>
                </c:pt>
                <c:pt idx="4310">
                  <c:v>0.172457</c:v>
                </c:pt>
                <c:pt idx="4311">
                  <c:v>0.17249700000000001</c:v>
                </c:pt>
                <c:pt idx="4312">
                  <c:v>0.172537</c:v>
                </c:pt>
                <c:pt idx="4313">
                  <c:v>0.17257700000000001</c:v>
                </c:pt>
                <c:pt idx="4314">
                  <c:v>0.17261699999999999</c:v>
                </c:pt>
                <c:pt idx="4315">
                  <c:v>0.172657</c:v>
                </c:pt>
                <c:pt idx="4316">
                  <c:v>0.17269699999999999</c:v>
                </c:pt>
                <c:pt idx="4317">
                  <c:v>0.172737</c:v>
                </c:pt>
                <c:pt idx="4318">
                  <c:v>0.17277699999999999</c:v>
                </c:pt>
                <c:pt idx="4319">
                  <c:v>0.172817</c:v>
                </c:pt>
                <c:pt idx="4320">
                  <c:v>0.17285700000000001</c:v>
                </c:pt>
                <c:pt idx="4321">
                  <c:v>0.172897</c:v>
                </c:pt>
                <c:pt idx="4322">
                  <c:v>0.17293700000000001</c:v>
                </c:pt>
                <c:pt idx="4323">
                  <c:v>0.17297699999999999</c:v>
                </c:pt>
                <c:pt idx="4324">
                  <c:v>0.173017</c:v>
                </c:pt>
                <c:pt idx="4325">
                  <c:v>0.17305699999999999</c:v>
                </c:pt>
                <c:pt idx="4326">
                  <c:v>0.173097</c:v>
                </c:pt>
                <c:pt idx="4327">
                  <c:v>0.17313700000000001</c:v>
                </c:pt>
                <c:pt idx="4328">
                  <c:v>0.173177</c:v>
                </c:pt>
                <c:pt idx="4329">
                  <c:v>0.17321700000000001</c:v>
                </c:pt>
                <c:pt idx="4330">
                  <c:v>0.17325699999999999</c:v>
                </c:pt>
                <c:pt idx="4331">
                  <c:v>0.17329700000000001</c:v>
                </c:pt>
                <c:pt idx="4332">
                  <c:v>0.17333699999999999</c:v>
                </c:pt>
                <c:pt idx="4333">
                  <c:v>0.173377</c:v>
                </c:pt>
                <c:pt idx="4334">
                  <c:v>0.17341699999999999</c:v>
                </c:pt>
                <c:pt idx="4335">
                  <c:v>0.173457</c:v>
                </c:pt>
                <c:pt idx="4336">
                  <c:v>0.17349700000000001</c:v>
                </c:pt>
                <c:pt idx="4337">
                  <c:v>0.173537</c:v>
                </c:pt>
                <c:pt idx="4338">
                  <c:v>0.17357700000000001</c:v>
                </c:pt>
                <c:pt idx="4339">
                  <c:v>0.17361699999999999</c:v>
                </c:pt>
                <c:pt idx="4340">
                  <c:v>0.17365700000000001</c:v>
                </c:pt>
                <c:pt idx="4341">
                  <c:v>0.17369699999999999</c:v>
                </c:pt>
                <c:pt idx="4342">
                  <c:v>0.173737</c:v>
                </c:pt>
                <c:pt idx="4343">
                  <c:v>0.17377699999999999</c:v>
                </c:pt>
                <c:pt idx="4344">
                  <c:v>0.173817</c:v>
                </c:pt>
                <c:pt idx="4345">
                  <c:v>0.17385700000000001</c:v>
                </c:pt>
                <c:pt idx="4346">
                  <c:v>0.173897</c:v>
                </c:pt>
                <c:pt idx="4347">
                  <c:v>0.17393700000000001</c:v>
                </c:pt>
                <c:pt idx="4348">
                  <c:v>0.17397699999999999</c:v>
                </c:pt>
                <c:pt idx="4349">
                  <c:v>0.17401700000000001</c:v>
                </c:pt>
                <c:pt idx="4350">
                  <c:v>0.17405699999999999</c:v>
                </c:pt>
                <c:pt idx="4351">
                  <c:v>0.174097</c:v>
                </c:pt>
                <c:pt idx="4352">
                  <c:v>0.17413699999999999</c:v>
                </c:pt>
                <c:pt idx="4353">
                  <c:v>0.174177</c:v>
                </c:pt>
                <c:pt idx="4354">
                  <c:v>0.17421700000000001</c:v>
                </c:pt>
                <c:pt idx="4355">
                  <c:v>0.174257</c:v>
                </c:pt>
                <c:pt idx="4356">
                  <c:v>0.17429700000000001</c:v>
                </c:pt>
                <c:pt idx="4357">
                  <c:v>0.17433699999999999</c:v>
                </c:pt>
                <c:pt idx="4358">
                  <c:v>0.174377</c:v>
                </c:pt>
                <c:pt idx="4359">
                  <c:v>0.17441699999999999</c:v>
                </c:pt>
                <c:pt idx="4360">
                  <c:v>0.174457</c:v>
                </c:pt>
                <c:pt idx="4361">
                  <c:v>0.17449700000000001</c:v>
                </c:pt>
                <c:pt idx="4362">
                  <c:v>0.174537</c:v>
                </c:pt>
                <c:pt idx="4363">
                  <c:v>0.17457700000000001</c:v>
                </c:pt>
                <c:pt idx="4364">
                  <c:v>0.17461699999999999</c:v>
                </c:pt>
                <c:pt idx="4365">
                  <c:v>0.17465700000000001</c:v>
                </c:pt>
                <c:pt idx="4366">
                  <c:v>0.17469699999999999</c:v>
                </c:pt>
                <c:pt idx="4367">
                  <c:v>0.174737</c:v>
                </c:pt>
                <c:pt idx="4368">
                  <c:v>0.17477699999999999</c:v>
                </c:pt>
                <c:pt idx="4369">
                  <c:v>0.174817</c:v>
                </c:pt>
                <c:pt idx="4370">
                  <c:v>0.17485700000000001</c:v>
                </c:pt>
                <c:pt idx="4371">
                  <c:v>0.174897</c:v>
                </c:pt>
                <c:pt idx="4372">
                  <c:v>0.17493700000000001</c:v>
                </c:pt>
                <c:pt idx="4373">
                  <c:v>0.17497699999999999</c:v>
                </c:pt>
                <c:pt idx="4374">
                  <c:v>0.17501700000000001</c:v>
                </c:pt>
                <c:pt idx="4375">
                  <c:v>0.17505699999999999</c:v>
                </c:pt>
                <c:pt idx="4376">
                  <c:v>0.175097</c:v>
                </c:pt>
                <c:pt idx="4377">
                  <c:v>0.17513699999999999</c:v>
                </c:pt>
                <c:pt idx="4378">
                  <c:v>0.175177</c:v>
                </c:pt>
                <c:pt idx="4379">
                  <c:v>0.17521700000000001</c:v>
                </c:pt>
                <c:pt idx="4380">
                  <c:v>0.175257</c:v>
                </c:pt>
                <c:pt idx="4381">
                  <c:v>0.17529700000000001</c:v>
                </c:pt>
                <c:pt idx="4382">
                  <c:v>0.17533699999999999</c:v>
                </c:pt>
                <c:pt idx="4383">
                  <c:v>0.17537700000000001</c:v>
                </c:pt>
                <c:pt idx="4384">
                  <c:v>0.17541699999999999</c:v>
                </c:pt>
                <c:pt idx="4385">
                  <c:v>0.175457</c:v>
                </c:pt>
                <c:pt idx="4386">
                  <c:v>0.17549699999999999</c:v>
                </c:pt>
                <c:pt idx="4387">
                  <c:v>0.175537</c:v>
                </c:pt>
                <c:pt idx="4388">
                  <c:v>0.17557700000000001</c:v>
                </c:pt>
                <c:pt idx="4389">
                  <c:v>0.175617</c:v>
                </c:pt>
                <c:pt idx="4390">
                  <c:v>0.17565700000000001</c:v>
                </c:pt>
                <c:pt idx="4391">
                  <c:v>0.17569699999999999</c:v>
                </c:pt>
                <c:pt idx="4392">
                  <c:v>0.175737</c:v>
                </c:pt>
                <c:pt idx="4393">
                  <c:v>0.17577699999999999</c:v>
                </c:pt>
                <c:pt idx="4394">
                  <c:v>0.175817</c:v>
                </c:pt>
                <c:pt idx="4395">
                  <c:v>0.17585700000000001</c:v>
                </c:pt>
                <c:pt idx="4396">
                  <c:v>0.175897</c:v>
                </c:pt>
                <c:pt idx="4397">
                  <c:v>0.17593700000000001</c:v>
                </c:pt>
                <c:pt idx="4398">
                  <c:v>0.17597699999999999</c:v>
                </c:pt>
                <c:pt idx="4399">
                  <c:v>0.17601700000000001</c:v>
                </c:pt>
                <c:pt idx="4400">
                  <c:v>0.17605699999999999</c:v>
                </c:pt>
                <c:pt idx="4401">
                  <c:v>0.176096</c:v>
                </c:pt>
                <c:pt idx="4402">
                  <c:v>0.17613599999999999</c:v>
                </c:pt>
                <c:pt idx="4403">
                  <c:v>0.176176</c:v>
                </c:pt>
                <c:pt idx="4404">
                  <c:v>0.17621600000000001</c:v>
                </c:pt>
                <c:pt idx="4405">
                  <c:v>0.176256</c:v>
                </c:pt>
                <c:pt idx="4406">
                  <c:v>0.17629600000000001</c:v>
                </c:pt>
                <c:pt idx="4407">
                  <c:v>0.17633599999999999</c:v>
                </c:pt>
                <c:pt idx="4408">
                  <c:v>0.176376</c:v>
                </c:pt>
                <c:pt idx="4409">
                  <c:v>0.17641599999999999</c:v>
                </c:pt>
                <c:pt idx="4410">
                  <c:v>0.176456</c:v>
                </c:pt>
                <c:pt idx="4411">
                  <c:v>0.17649599999999999</c:v>
                </c:pt>
                <c:pt idx="4412">
                  <c:v>0.176536</c:v>
                </c:pt>
                <c:pt idx="4413">
                  <c:v>0.17657600000000001</c:v>
                </c:pt>
                <c:pt idx="4414">
                  <c:v>0.176616</c:v>
                </c:pt>
                <c:pt idx="4415">
                  <c:v>0.17665600000000001</c:v>
                </c:pt>
                <c:pt idx="4416">
                  <c:v>0.17669599999999999</c:v>
                </c:pt>
                <c:pt idx="4417">
                  <c:v>0.176736</c:v>
                </c:pt>
                <c:pt idx="4418">
                  <c:v>0.17677599999999999</c:v>
                </c:pt>
                <c:pt idx="4419">
                  <c:v>0.176816</c:v>
                </c:pt>
                <c:pt idx="4420">
                  <c:v>0.17685600000000001</c:v>
                </c:pt>
                <c:pt idx="4421">
                  <c:v>0.176896</c:v>
                </c:pt>
                <c:pt idx="4422">
                  <c:v>0.17693600000000001</c:v>
                </c:pt>
                <c:pt idx="4423">
                  <c:v>0.17697599999999999</c:v>
                </c:pt>
                <c:pt idx="4424">
                  <c:v>0.17701600000000001</c:v>
                </c:pt>
                <c:pt idx="4425">
                  <c:v>0.17705599999999999</c:v>
                </c:pt>
                <c:pt idx="4426">
                  <c:v>0.177096</c:v>
                </c:pt>
                <c:pt idx="4427">
                  <c:v>0.17713599999999999</c:v>
                </c:pt>
                <c:pt idx="4428">
                  <c:v>0.177176</c:v>
                </c:pt>
                <c:pt idx="4429">
                  <c:v>0.17721600000000001</c:v>
                </c:pt>
                <c:pt idx="4430">
                  <c:v>0.177256</c:v>
                </c:pt>
                <c:pt idx="4431">
                  <c:v>0.17729600000000001</c:v>
                </c:pt>
                <c:pt idx="4432">
                  <c:v>0.17733599999999999</c:v>
                </c:pt>
                <c:pt idx="4433">
                  <c:v>0.17737600000000001</c:v>
                </c:pt>
                <c:pt idx="4434">
                  <c:v>0.17741599999999999</c:v>
                </c:pt>
                <c:pt idx="4435">
                  <c:v>0.177456</c:v>
                </c:pt>
                <c:pt idx="4436">
                  <c:v>0.17749599999999999</c:v>
                </c:pt>
                <c:pt idx="4437">
                  <c:v>0.177536</c:v>
                </c:pt>
                <c:pt idx="4438">
                  <c:v>0.17757600000000001</c:v>
                </c:pt>
                <c:pt idx="4439">
                  <c:v>0.177616</c:v>
                </c:pt>
                <c:pt idx="4440">
                  <c:v>0.17765600000000001</c:v>
                </c:pt>
                <c:pt idx="4441">
                  <c:v>0.17769599999999999</c:v>
                </c:pt>
                <c:pt idx="4442">
                  <c:v>0.17773600000000001</c:v>
                </c:pt>
                <c:pt idx="4443">
                  <c:v>0.17777599999999999</c:v>
                </c:pt>
                <c:pt idx="4444">
                  <c:v>0.177816</c:v>
                </c:pt>
                <c:pt idx="4445">
                  <c:v>0.17785599999999999</c:v>
                </c:pt>
                <c:pt idx="4446">
                  <c:v>0.177896</c:v>
                </c:pt>
                <c:pt idx="4447">
                  <c:v>0.17793600000000001</c:v>
                </c:pt>
                <c:pt idx="4448">
                  <c:v>0.177976</c:v>
                </c:pt>
                <c:pt idx="4449">
                  <c:v>0.17801600000000001</c:v>
                </c:pt>
                <c:pt idx="4450">
                  <c:v>0.17805599999999999</c:v>
                </c:pt>
                <c:pt idx="4451">
                  <c:v>0.178096</c:v>
                </c:pt>
                <c:pt idx="4452">
                  <c:v>0.17813599999999999</c:v>
                </c:pt>
                <c:pt idx="4453">
                  <c:v>0.178176</c:v>
                </c:pt>
                <c:pt idx="4454">
                  <c:v>0.17821600000000001</c:v>
                </c:pt>
                <c:pt idx="4455">
                  <c:v>0.178256</c:v>
                </c:pt>
                <c:pt idx="4456">
                  <c:v>0.17829600000000001</c:v>
                </c:pt>
                <c:pt idx="4457">
                  <c:v>0.17833599999999999</c:v>
                </c:pt>
                <c:pt idx="4458">
                  <c:v>0.17837600000000001</c:v>
                </c:pt>
                <c:pt idx="4459">
                  <c:v>0.17841599999999999</c:v>
                </c:pt>
                <c:pt idx="4460">
                  <c:v>0.178456</c:v>
                </c:pt>
                <c:pt idx="4461">
                  <c:v>0.17849599999999999</c:v>
                </c:pt>
                <c:pt idx="4462">
                  <c:v>0.178536</c:v>
                </c:pt>
                <c:pt idx="4463">
                  <c:v>0.17857600000000001</c:v>
                </c:pt>
                <c:pt idx="4464">
                  <c:v>0.178616</c:v>
                </c:pt>
                <c:pt idx="4465">
                  <c:v>0.17865600000000001</c:v>
                </c:pt>
                <c:pt idx="4466">
                  <c:v>0.17869599999999999</c:v>
                </c:pt>
                <c:pt idx="4467">
                  <c:v>0.17873600000000001</c:v>
                </c:pt>
                <c:pt idx="4468">
                  <c:v>0.17877599999999999</c:v>
                </c:pt>
                <c:pt idx="4469">
                  <c:v>0.178816</c:v>
                </c:pt>
                <c:pt idx="4470">
                  <c:v>0.17885599999999999</c:v>
                </c:pt>
                <c:pt idx="4471">
                  <c:v>0.178896</c:v>
                </c:pt>
                <c:pt idx="4472">
                  <c:v>0.17893600000000001</c:v>
                </c:pt>
                <c:pt idx="4473">
                  <c:v>0.178976</c:v>
                </c:pt>
                <c:pt idx="4474">
                  <c:v>0.17901600000000001</c:v>
                </c:pt>
                <c:pt idx="4475">
                  <c:v>0.17905599999999999</c:v>
                </c:pt>
                <c:pt idx="4476">
                  <c:v>0.17909600000000001</c:v>
                </c:pt>
                <c:pt idx="4477">
                  <c:v>0.17913599999999999</c:v>
                </c:pt>
                <c:pt idx="4478">
                  <c:v>0.179176</c:v>
                </c:pt>
                <c:pt idx="4479">
                  <c:v>0.17921599999999999</c:v>
                </c:pt>
                <c:pt idx="4480">
                  <c:v>0.179256</c:v>
                </c:pt>
                <c:pt idx="4481">
                  <c:v>0.17929600000000001</c:v>
                </c:pt>
                <c:pt idx="4482">
                  <c:v>0.179336</c:v>
                </c:pt>
                <c:pt idx="4483">
                  <c:v>0.17937600000000001</c:v>
                </c:pt>
                <c:pt idx="4484">
                  <c:v>0.17941599999999999</c:v>
                </c:pt>
                <c:pt idx="4485">
                  <c:v>0.179456</c:v>
                </c:pt>
                <c:pt idx="4486">
                  <c:v>0.17949599999999999</c:v>
                </c:pt>
                <c:pt idx="4487">
                  <c:v>0.179536</c:v>
                </c:pt>
                <c:pt idx="4488">
                  <c:v>0.17957600000000001</c:v>
                </c:pt>
                <c:pt idx="4489">
                  <c:v>0.179616</c:v>
                </c:pt>
                <c:pt idx="4490">
                  <c:v>0.17965600000000001</c:v>
                </c:pt>
                <c:pt idx="4491">
                  <c:v>0.17969599999999999</c:v>
                </c:pt>
                <c:pt idx="4492">
                  <c:v>0.17973600000000001</c:v>
                </c:pt>
                <c:pt idx="4493">
                  <c:v>0.17977599999999999</c:v>
                </c:pt>
                <c:pt idx="4494">
                  <c:v>0.179816</c:v>
                </c:pt>
                <c:pt idx="4495">
                  <c:v>0.17985599999999999</c:v>
                </c:pt>
                <c:pt idx="4496">
                  <c:v>0.179896</c:v>
                </c:pt>
                <c:pt idx="4497">
                  <c:v>0.17993600000000001</c:v>
                </c:pt>
                <c:pt idx="4498">
                  <c:v>0.179976</c:v>
                </c:pt>
                <c:pt idx="4499">
                  <c:v>0.18001600000000001</c:v>
                </c:pt>
                <c:pt idx="4500">
                  <c:v>0.18005599999999999</c:v>
                </c:pt>
                <c:pt idx="4501">
                  <c:v>0.18009600000000001</c:v>
                </c:pt>
                <c:pt idx="4502">
                  <c:v>0.18013599999999999</c:v>
                </c:pt>
                <c:pt idx="4503">
                  <c:v>0.180176</c:v>
                </c:pt>
                <c:pt idx="4504">
                  <c:v>0.18021599999999999</c:v>
                </c:pt>
                <c:pt idx="4505">
                  <c:v>0.180256</c:v>
                </c:pt>
                <c:pt idx="4506">
                  <c:v>0.18029600000000001</c:v>
                </c:pt>
                <c:pt idx="4507">
                  <c:v>0.180336</c:v>
                </c:pt>
                <c:pt idx="4508">
                  <c:v>0.18037600000000001</c:v>
                </c:pt>
                <c:pt idx="4509">
                  <c:v>0.18041599999999999</c:v>
                </c:pt>
                <c:pt idx="4510">
                  <c:v>0.18045600000000001</c:v>
                </c:pt>
                <c:pt idx="4511">
                  <c:v>0.18049599999999999</c:v>
                </c:pt>
                <c:pt idx="4512">
                  <c:v>0.180536</c:v>
                </c:pt>
                <c:pt idx="4513">
                  <c:v>0.18057599999999999</c:v>
                </c:pt>
                <c:pt idx="4514">
                  <c:v>0.180616</c:v>
                </c:pt>
                <c:pt idx="4515">
                  <c:v>0.18065600000000001</c:v>
                </c:pt>
                <c:pt idx="4516">
                  <c:v>0.180696</c:v>
                </c:pt>
                <c:pt idx="4517">
                  <c:v>0.18073600000000001</c:v>
                </c:pt>
                <c:pt idx="4518">
                  <c:v>0.18077599999999999</c:v>
                </c:pt>
                <c:pt idx="4519">
                  <c:v>0.180816</c:v>
                </c:pt>
                <c:pt idx="4520">
                  <c:v>0.18085599999999999</c:v>
                </c:pt>
                <c:pt idx="4521">
                  <c:v>0.180896</c:v>
                </c:pt>
                <c:pt idx="4522">
                  <c:v>0.18093600000000001</c:v>
                </c:pt>
                <c:pt idx="4523">
                  <c:v>0.180976</c:v>
                </c:pt>
                <c:pt idx="4524">
                  <c:v>0.18101600000000001</c:v>
                </c:pt>
                <c:pt idx="4525">
                  <c:v>0.18105599999999999</c:v>
                </c:pt>
                <c:pt idx="4526">
                  <c:v>0.18109600000000001</c:v>
                </c:pt>
                <c:pt idx="4527">
                  <c:v>0.18113599999999999</c:v>
                </c:pt>
                <c:pt idx="4528">
                  <c:v>0.181176</c:v>
                </c:pt>
                <c:pt idx="4529">
                  <c:v>0.18121599999999999</c:v>
                </c:pt>
                <c:pt idx="4530">
                  <c:v>0.181256</c:v>
                </c:pt>
                <c:pt idx="4531">
                  <c:v>0.18129600000000001</c:v>
                </c:pt>
                <c:pt idx="4532">
                  <c:v>0.181336</c:v>
                </c:pt>
                <c:pt idx="4533">
                  <c:v>0.18137600000000001</c:v>
                </c:pt>
                <c:pt idx="4534">
                  <c:v>0.18141599999999999</c:v>
                </c:pt>
                <c:pt idx="4535">
                  <c:v>0.18145600000000001</c:v>
                </c:pt>
                <c:pt idx="4536">
                  <c:v>0.18149599999999999</c:v>
                </c:pt>
                <c:pt idx="4537">
                  <c:v>0.181536</c:v>
                </c:pt>
                <c:pt idx="4538">
                  <c:v>0.18157599999999999</c:v>
                </c:pt>
                <c:pt idx="4539">
                  <c:v>0.181616</c:v>
                </c:pt>
                <c:pt idx="4540">
                  <c:v>0.18165600000000001</c:v>
                </c:pt>
                <c:pt idx="4541">
                  <c:v>0.181696</c:v>
                </c:pt>
                <c:pt idx="4542">
                  <c:v>0.18173600000000001</c:v>
                </c:pt>
                <c:pt idx="4543">
                  <c:v>0.18177599999999999</c:v>
                </c:pt>
                <c:pt idx="4544">
                  <c:v>0.18181600000000001</c:v>
                </c:pt>
                <c:pt idx="4545">
                  <c:v>0.18185599999999999</c:v>
                </c:pt>
                <c:pt idx="4546">
                  <c:v>0.181896</c:v>
                </c:pt>
                <c:pt idx="4547">
                  <c:v>0.18193599999999999</c:v>
                </c:pt>
                <c:pt idx="4548">
                  <c:v>0.181976</c:v>
                </c:pt>
                <c:pt idx="4549">
                  <c:v>0.18201600000000001</c:v>
                </c:pt>
                <c:pt idx="4550">
                  <c:v>0.182056</c:v>
                </c:pt>
                <c:pt idx="4551">
                  <c:v>0.18209600000000001</c:v>
                </c:pt>
                <c:pt idx="4552">
                  <c:v>0.18213599999999999</c:v>
                </c:pt>
                <c:pt idx="4553">
                  <c:v>0.182176</c:v>
                </c:pt>
                <c:pt idx="4554">
                  <c:v>0.18221599999999999</c:v>
                </c:pt>
                <c:pt idx="4555">
                  <c:v>0.182256</c:v>
                </c:pt>
                <c:pt idx="4556">
                  <c:v>0.18229600000000001</c:v>
                </c:pt>
                <c:pt idx="4557">
                  <c:v>0.182336</c:v>
                </c:pt>
                <c:pt idx="4558">
                  <c:v>0.18237600000000001</c:v>
                </c:pt>
                <c:pt idx="4559">
                  <c:v>0.18241599999999999</c:v>
                </c:pt>
                <c:pt idx="4560">
                  <c:v>0.18245600000000001</c:v>
                </c:pt>
                <c:pt idx="4561">
                  <c:v>0.18249599999999999</c:v>
                </c:pt>
                <c:pt idx="4562">
                  <c:v>0.182536</c:v>
                </c:pt>
                <c:pt idx="4563">
                  <c:v>0.18257599999999999</c:v>
                </c:pt>
                <c:pt idx="4564">
                  <c:v>0.182616</c:v>
                </c:pt>
                <c:pt idx="4565">
                  <c:v>0.18265600000000001</c:v>
                </c:pt>
                <c:pt idx="4566">
                  <c:v>0.182696</c:v>
                </c:pt>
                <c:pt idx="4567">
                  <c:v>0.18273600000000001</c:v>
                </c:pt>
                <c:pt idx="4568">
                  <c:v>0.18277599999999999</c:v>
                </c:pt>
                <c:pt idx="4569">
                  <c:v>0.18281600000000001</c:v>
                </c:pt>
                <c:pt idx="4570">
                  <c:v>0.18285599999999999</c:v>
                </c:pt>
                <c:pt idx="4571">
                  <c:v>0.182896</c:v>
                </c:pt>
                <c:pt idx="4572">
                  <c:v>0.18293599999999999</c:v>
                </c:pt>
                <c:pt idx="4573">
                  <c:v>0.182976</c:v>
                </c:pt>
                <c:pt idx="4574">
                  <c:v>0.18301600000000001</c:v>
                </c:pt>
                <c:pt idx="4575">
                  <c:v>0.183056</c:v>
                </c:pt>
                <c:pt idx="4576">
                  <c:v>0.18309600000000001</c:v>
                </c:pt>
                <c:pt idx="4577">
                  <c:v>0.18313599999999999</c:v>
                </c:pt>
                <c:pt idx="4578">
                  <c:v>0.18317600000000001</c:v>
                </c:pt>
                <c:pt idx="4579">
                  <c:v>0.18321599999999999</c:v>
                </c:pt>
                <c:pt idx="4580">
                  <c:v>0.183256</c:v>
                </c:pt>
                <c:pt idx="4581">
                  <c:v>0.18329599999999999</c:v>
                </c:pt>
                <c:pt idx="4582">
                  <c:v>0.183336</c:v>
                </c:pt>
                <c:pt idx="4583">
                  <c:v>0.18337600000000001</c:v>
                </c:pt>
                <c:pt idx="4584">
                  <c:v>0.183416</c:v>
                </c:pt>
                <c:pt idx="4585">
                  <c:v>0.18345600000000001</c:v>
                </c:pt>
                <c:pt idx="4586">
                  <c:v>0.18349599999999999</c:v>
                </c:pt>
                <c:pt idx="4587">
                  <c:v>0.183536</c:v>
                </c:pt>
                <c:pt idx="4588">
                  <c:v>0.18357599999999999</c:v>
                </c:pt>
                <c:pt idx="4589">
                  <c:v>0.183616</c:v>
                </c:pt>
                <c:pt idx="4590">
                  <c:v>0.18365600000000001</c:v>
                </c:pt>
                <c:pt idx="4591">
                  <c:v>0.183696</c:v>
                </c:pt>
                <c:pt idx="4592">
                  <c:v>0.18373600000000001</c:v>
                </c:pt>
                <c:pt idx="4593">
                  <c:v>0.18377599999999999</c:v>
                </c:pt>
                <c:pt idx="4594">
                  <c:v>0.18381600000000001</c:v>
                </c:pt>
                <c:pt idx="4595">
                  <c:v>0.18385599999999999</c:v>
                </c:pt>
                <c:pt idx="4596">
                  <c:v>0.183896</c:v>
                </c:pt>
                <c:pt idx="4597">
                  <c:v>0.18393599999999999</c:v>
                </c:pt>
                <c:pt idx="4598">
                  <c:v>0.183976</c:v>
                </c:pt>
                <c:pt idx="4599">
                  <c:v>0.18401600000000001</c:v>
                </c:pt>
                <c:pt idx="4600">
                  <c:v>0.184056</c:v>
                </c:pt>
                <c:pt idx="4601">
                  <c:v>0.18409600000000001</c:v>
                </c:pt>
                <c:pt idx="4602">
                  <c:v>0.18413599999999999</c:v>
                </c:pt>
                <c:pt idx="4603">
                  <c:v>0.18417600000000001</c:v>
                </c:pt>
                <c:pt idx="4604">
                  <c:v>0.18421599999999999</c:v>
                </c:pt>
                <c:pt idx="4605">
                  <c:v>0.184256</c:v>
                </c:pt>
                <c:pt idx="4606">
                  <c:v>0.18429599999999999</c:v>
                </c:pt>
                <c:pt idx="4607">
                  <c:v>0.184336</c:v>
                </c:pt>
                <c:pt idx="4608">
                  <c:v>0.18437600000000001</c:v>
                </c:pt>
                <c:pt idx="4609">
                  <c:v>0.184416</c:v>
                </c:pt>
                <c:pt idx="4610">
                  <c:v>0.18445600000000001</c:v>
                </c:pt>
                <c:pt idx="4611">
                  <c:v>0.18449599999999999</c:v>
                </c:pt>
                <c:pt idx="4612">
                  <c:v>0.18453600000000001</c:v>
                </c:pt>
                <c:pt idx="4613">
                  <c:v>0.18457599999999999</c:v>
                </c:pt>
                <c:pt idx="4614">
                  <c:v>0.184616</c:v>
                </c:pt>
                <c:pt idx="4615">
                  <c:v>0.18465599999999999</c:v>
                </c:pt>
                <c:pt idx="4616">
                  <c:v>0.184696</c:v>
                </c:pt>
                <c:pt idx="4617">
                  <c:v>0.18473600000000001</c:v>
                </c:pt>
                <c:pt idx="4618">
                  <c:v>0.184776</c:v>
                </c:pt>
                <c:pt idx="4619">
                  <c:v>0.18481600000000001</c:v>
                </c:pt>
                <c:pt idx="4620">
                  <c:v>0.18485599999999999</c:v>
                </c:pt>
                <c:pt idx="4621">
                  <c:v>0.184896</c:v>
                </c:pt>
                <c:pt idx="4622">
                  <c:v>0.18493599999999999</c:v>
                </c:pt>
                <c:pt idx="4623">
                  <c:v>0.184976</c:v>
                </c:pt>
                <c:pt idx="4624">
                  <c:v>0.18501600000000001</c:v>
                </c:pt>
                <c:pt idx="4625">
                  <c:v>0.185056</c:v>
                </c:pt>
                <c:pt idx="4626">
                  <c:v>0.18509600000000001</c:v>
                </c:pt>
                <c:pt idx="4627">
                  <c:v>0.185136</c:v>
                </c:pt>
                <c:pt idx="4628">
                  <c:v>0.18517600000000001</c:v>
                </c:pt>
                <c:pt idx="4629">
                  <c:v>0.18521599999999999</c:v>
                </c:pt>
                <c:pt idx="4630">
                  <c:v>0.185256</c:v>
                </c:pt>
                <c:pt idx="4631">
                  <c:v>0.18529599999999999</c:v>
                </c:pt>
                <c:pt idx="4632">
                  <c:v>0.185336</c:v>
                </c:pt>
                <c:pt idx="4633">
                  <c:v>0.18537600000000001</c:v>
                </c:pt>
                <c:pt idx="4634">
                  <c:v>0.185416</c:v>
                </c:pt>
                <c:pt idx="4635">
                  <c:v>0.18545600000000001</c:v>
                </c:pt>
                <c:pt idx="4636">
                  <c:v>0.18549599999999999</c:v>
                </c:pt>
                <c:pt idx="4637">
                  <c:v>0.18553600000000001</c:v>
                </c:pt>
                <c:pt idx="4638">
                  <c:v>0.18557599999999999</c:v>
                </c:pt>
                <c:pt idx="4639">
                  <c:v>0.185616</c:v>
                </c:pt>
                <c:pt idx="4640">
                  <c:v>0.18565599999999999</c:v>
                </c:pt>
                <c:pt idx="4641">
                  <c:v>0.185696</c:v>
                </c:pt>
                <c:pt idx="4642">
                  <c:v>0.18573600000000001</c:v>
                </c:pt>
                <c:pt idx="4643">
                  <c:v>0.185776</c:v>
                </c:pt>
                <c:pt idx="4644">
                  <c:v>0.18581600000000001</c:v>
                </c:pt>
                <c:pt idx="4645">
                  <c:v>0.18585599999999999</c:v>
                </c:pt>
                <c:pt idx="4646">
                  <c:v>0.18589600000000001</c:v>
                </c:pt>
                <c:pt idx="4647">
                  <c:v>0.18593599999999999</c:v>
                </c:pt>
                <c:pt idx="4648">
                  <c:v>0.185976</c:v>
                </c:pt>
                <c:pt idx="4649">
                  <c:v>0.18601599999999999</c:v>
                </c:pt>
                <c:pt idx="4650">
                  <c:v>0.186056</c:v>
                </c:pt>
                <c:pt idx="4651">
                  <c:v>0.18609600000000001</c:v>
                </c:pt>
                <c:pt idx="4652">
                  <c:v>0.186136</c:v>
                </c:pt>
                <c:pt idx="4653">
                  <c:v>0.18617600000000001</c:v>
                </c:pt>
                <c:pt idx="4654">
                  <c:v>0.18621599999999999</c:v>
                </c:pt>
                <c:pt idx="4655">
                  <c:v>0.186256</c:v>
                </c:pt>
                <c:pt idx="4656">
                  <c:v>0.18629599999999999</c:v>
                </c:pt>
                <c:pt idx="4657">
                  <c:v>0.186336</c:v>
                </c:pt>
                <c:pt idx="4658">
                  <c:v>0.18637599999999999</c:v>
                </c:pt>
                <c:pt idx="4659">
                  <c:v>0.186416</c:v>
                </c:pt>
                <c:pt idx="4660">
                  <c:v>0.18645600000000001</c:v>
                </c:pt>
                <c:pt idx="4661">
                  <c:v>0.186496</c:v>
                </c:pt>
                <c:pt idx="4662">
                  <c:v>0.18653600000000001</c:v>
                </c:pt>
                <c:pt idx="4663">
                  <c:v>0.18657599999999999</c:v>
                </c:pt>
                <c:pt idx="4664">
                  <c:v>0.186616</c:v>
                </c:pt>
                <c:pt idx="4665">
                  <c:v>0.18665599999999999</c:v>
                </c:pt>
                <c:pt idx="4666">
                  <c:v>0.186696</c:v>
                </c:pt>
                <c:pt idx="4667">
                  <c:v>0.18673600000000001</c:v>
                </c:pt>
                <c:pt idx="4668">
                  <c:v>0.186776</c:v>
                </c:pt>
                <c:pt idx="4669">
                  <c:v>0.18681600000000001</c:v>
                </c:pt>
                <c:pt idx="4670">
                  <c:v>0.18685599999999999</c:v>
                </c:pt>
                <c:pt idx="4671">
                  <c:v>0.18689600000000001</c:v>
                </c:pt>
                <c:pt idx="4672">
                  <c:v>0.18693599999999999</c:v>
                </c:pt>
                <c:pt idx="4673">
                  <c:v>0.186976</c:v>
                </c:pt>
                <c:pt idx="4674">
                  <c:v>0.18701599999999999</c:v>
                </c:pt>
                <c:pt idx="4675">
                  <c:v>0.187056</c:v>
                </c:pt>
                <c:pt idx="4676">
                  <c:v>0.18709600000000001</c:v>
                </c:pt>
                <c:pt idx="4677">
                  <c:v>0.187136</c:v>
                </c:pt>
                <c:pt idx="4678">
                  <c:v>0.18717600000000001</c:v>
                </c:pt>
                <c:pt idx="4679">
                  <c:v>0.18721599999999999</c:v>
                </c:pt>
                <c:pt idx="4680">
                  <c:v>0.18725600000000001</c:v>
                </c:pt>
                <c:pt idx="4681">
                  <c:v>0.18729599999999999</c:v>
                </c:pt>
                <c:pt idx="4682">
                  <c:v>0.187336</c:v>
                </c:pt>
                <c:pt idx="4683">
                  <c:v>0.18737599999999999</c:v>
                </c:pt>
                <c:pt idx="4684">
                  <c:v>0.187416</c:v>
                </c:pt>
                <c:pt idx="4685">
                  <c:v>0.18745600000000001</c:v>
                </c:pt>
                <c:pt idx="4686">
                  <c:v>0.187496</c:v>
                </c:pt>
                <c:pt idx="4687">
                  <c:v>0.18753600000000001</c:v>
                </c:pt>
                <c:pt idx="4688">
                  <c:v>0.18757599999999999</c:v>
                </c:pt>
                <c:pt idx="4689">
                  <c:v>0.187616</c:v>
                </c:pt>
                <c:pt idx="4690">
                  <c:v>0.18765599999999999</c:v>
                </c:pt>
                <c:pt idx="4691">
                  <c:v>0.187696</c:v>
                </c:pt>
                <c:pt idx="4692">
                  <c:v>0.18773599999999999</c:v>
                </c:pt>
                <c:pt idx="4693">
                  <c:v>0.187776</c:v>
                </c:pt>
                <c:pt idx="4694">
                  <c:v>0.18781600000000001</c:v>
                </c:pt>
                <c:pt idx="4695">
                  <c:v>0.187856</c:v>
                </c:pt>
                <c:pt idx="4696">
                  <c:v>0.18789600000000001</c:v>
                </c:pt>
                <c:pt idx="4697">
                  <c:v>0.18793599999999999</c:v>
                </c:pt>
                <c:pt idx="4698">
                  <c:v>0.187976</c:v>
                </c:pt>
                <c:pt idx="4699">
                  <c:v>0.18801599999999999</c:v>
                </c:pt>
                <c:pt idx="4700">
                  <c:v>0.188056</c:v>
                </c:pt>
                <c:pt idx="4701">
                  <c:v>0.18809600000000001</c:v>
                </c:pt>
                <c:pt idx="4702">
                  <c:v>0.188136</c:v>
                </c:pt>
                <c:pt idx="4703">
                  <c:v>0.18817600000000001</c:v>
                </c:pt>
                <c:pt idx="4704">
                  <c:v>0.18821599999999999</c:v>
                </c:pt>
                <c:pt idx="4705">
                  <c:v>0.18825600000000001</c:v>
                </c:pt>
                <c:pt idx="4706">
                  <c:v>0.18829599999999999</c:v>
                </c:pt>
                <c:pt idx="4707">
                  <c:v>0.188336</c:v>
                </c:pt>
                <c:pt idx="4708">
                  <c:v>0.18837599999999999</c:v>
                </c:pt>
                <c:pt idx="4709">
                  <c:v>0.188416</c:v>
                </c:pt>
                <c:pt idx="4710">
                  <c:v>0.18845600000000001</c:v>
                </c:pt>
                <c:pt idx="4711">
                  <c:v>0.188496</c:v>
                </c:pt>
                <c:pt idx="4712">
                  <c:v>0.18853600000000001</c:v>
                </c:pt>
                <c:pt idx="4713">
                  <c:v>0.18857599999999999</c:v>
                </c:pt>
                <c:pt idx="4714">
                  <c:v>0.18861600000000001</c:v>
                </c:pt>
                <c:pt idx="4715">
                  <c:v>0.18865599999999999</c:v>
                </c:pt>
                <c:pt idx="4716">
                  <c:v>0.188696</c:v>
                </c:pt>
                <c:pt idx="4717">
                  <c:v>0.18873599999999999</c:v>
                </c:pt>
                <c:pt idx="4718">
                  <c:v>0.188776</c:v>
                </c:pt>
                <c:pt idx="4719">
                  <c:v>0.18881600000000001</c:v>
                </c:pt>
                <c:pt idx="4720">
                  <c:v>0.188856</c:v>
                </c:pt>
                <c:pt idx="4721">
                  <c:v>0.18889600000000001</c:v>
                </c:pt>
                <c:pt idx="4722">
                  <c:v>0.18893599999999999</c:v>
                </c:pt>
                <c:pt idx="4723">
                  <c:v>0.18897600000000001</c:v>
                </c:pt>
                <c:pt idx="4724">
                  <c:v>0.18901599999999999</c:v>
                </c:pt>
                <c:pt idx="4725">
                  <c:v>0.189056</c:v>
                </c:pt>
                <c:pt idx="4726">
                  <c:v>0.18909599999999999</c:v>
                </c:pt>
                <c:pt idx="4727">
                  <c:v>0.189136</c:v>
                </c:pt>
                <c:pt idx="4728">
                  <c:v>0.18917600000000001</c:v>
                </c:pt>
                <c:pt idx="4729">
                  <c:v>0.189216</c:v>
                </c:pt>
                <c:pt idx="4730">
                  <c:v>0.18925600000000001</c:v>
                </c:pt>
                <c:pt idx="4731">
                  <c:v>0.18929599999999999</c:v>
                </c:pt>
                <c:pt idx="4732">
                  <c:v>0.189336</c:v>
                </c:pt>
                <c:pt idx="4733">
                  <c:v>0.18937599999999999</c:v>
                </c:pt>
                <c:pt idx="4734">
                  <c:v>0.189416</c:v>
                </c:pt>
                <c:pt idx="4735">
                  <c:v>0.18945600000000001</c:v>
                </c:pt>
                <c:pt idx="4736">
                  <c:v>0.189496</c:v>
                </c:pt>
                <c:pt idx="4737">
                  <c:v>0.18953600000000001</c:v>
                </c:pt>
                <c:pt idx="4738">
                  <c:v>0.18957599999999999</c:v>
                </c:pt>
                <c:pt idx="4739">
                  <c:v>0.18961600000000001</c:v>
                </c:pt>
                <c:pt idx="4740">
                  <c:v>0.18965599999999999</c:v>
                </c:pt>
                <c:pt idx="4741">
                  <c:v>0.189696</c:v>
                </c:pt>
                <c:pt idx="4742">
                  <c:v>0.18973599999999999</c:v>
                </c:pt>
                <c:pt idx="4743">
                  <c:v>0.189776</c:v>
                </c:pt>
                <c:pt idx="4744">
                  <c:v>0.18981600000000001</c:v>
                </c:pt>
                <c:pt idx="4745">
                  <c:v>0.189856</c:v>
                </c:pt>
                <c:pt idx="4746">
                  <c:v>0.18989600000000001</c:v>
                </c:pt>
                <c:pt idx="4747">
                  <c:v>0.18993599999999999</c:v>
                </c:pt>
                <c:pt idx="4748">
                  <c:v>0.18997600000000001</c:v>
                </c:pt>
                <c:pt idx="4749">
                  <c:v>0.19001599999999999</c:v>
                </c:pt>
                <c:pt idx="4750">
                  <c:v>0.190056</c:v>
                </c:pt>
                <c:pt idx="4751">
                  <c:v>0.19009499999999999</c:v>
                </c:pt>
                <c:pt idx="4752">
                  <c:v>0.190135</c:v>
                </c:pt>
                <c:pt idx="4753">
                  <c:v>0.19017500000000001</c:v>
                </c:pt>
                <c:pt idx="4754">
                  <c:v>0.190215</c:v>
                </c:pt>
                <c:pt idx="4755">
                  <c:v>0.19025500000000001</c:v>
                </c:pt>
                <c:pt idx="4756">
                  <c:v>0.19029499999999999</c:v>
                </c:pt>
                <c:pt idx="4757">
                  <c:v>0.190335</c:v>
                </c:pt>
                <c:pt idx="4758">
                  <c:v>0.19037499999999999</c:v>
                </c:pt>
                <c:pt idx="4759">
                  <c:v>0.190415</c:v>
                </c:pt>
                <c:pt idx="4760">
                  <c:v>0.19045500000000001</c:v>
                </c:pt>
                <c:pt idx="4761">
                  <c:v>0.190495</c:v>
                </c:pt>
                <c:pt idx="4762">
                  <c:v>0.19053500000000001</c:v>
                </c:pt>
                <c:pt idx="4763">
                  <c:v>0.19057499999999999</c:v>
                </c:pt>
                <c:pt idx="4764">
                  <c:v>0.19061500000000001</c:v>
                </c:pt>
                <c:pt idx="4765">
                  <c:v>0.19065499999999999</c:v>
                </c:pt>
                <c:pt idx="4766">
                  <c:v>0.190695</c:v>
                </c:pt>
                <c:pt idx="4767">
                  <c:v>0.19073499999999999</c:v>
                </c:pt>
                <c:pt idx="4768">
                  <c:v>0.190775</c:v>
                </c:pt>
                <c:pt idx="4769">
                  <c:v>0.19081500000000001</c:v>
                </c:pt>
                <c:pt idx="4770">
                  <c:v>0.190855</c:v>
                </c:pt>
                <c:pt idx="4771">
                  <c:v>0.19089500000000001</c:v>
                </c:pt>
                <c:pt idx="4772">
                  <c:v>0.19093499999999999</c:v>
                </c:pt>
                <c:pt idx="4773">
                  <c:v>0.19097500000000001</c:v>
                </c:pt>
                <c:pt idx="4774">
                  <c:v>0.19101499999999999</c:v>
                </c:pt>
                <c:pt idx="4775">
                  <c:v>0.191055</c:v>
                </c:pt>
                <c:pt idx="4776">
                  <c:v>0.19109499999999999</c:v>
                </c:pt>
                <c:pt idx="4777">
                  <c:v>0.191135</c:v>
                </c:pt>
                <c:pt idx="4778">
                  <c:v>0.19117500000000001</c:v>
                </c:pt>
                <c:pt idx="4779">
                  <c:v>0.191215</c:v>
                </c:pt>
                <c:pt idx="4780">
                  <c:v>0.19125500000000001</c:v>
                </c:pt>
                <c:pt idx="4781">
                  <c:v>0.19129499999999999</c:v>
                </c:pt>
                <c:pt idx="4782">
                  <c:v>0.19133500000000001</c:v>
                </c:pt>
                <c:pt idx="4783">
                  <c:v>0.19137499999999999</c:v>
                </c:pt>
                <c:pt idx="4784">
                  <c:v>0.191415</c:v>
                </c:pt>
                <c:pt idx="4785">
                  <c:v>0.19145499999999999</c:v>
                </c:pt>
                <c:pt idx="4786">
                  <c:v>0.191495</c:v>
                </c:pt>
                <c:pt idx="4787">
                  <c:v>0.19153500000000001</c:v>
                </c:pt>
                <c:pt idx="4788">
                  <c:v>0.191575</c:v>
                </c:pt>
                <c:pt idx="4789">
                  <c:v>0.19161500000000001</c:v>
                </c:pt>
                <c:pt idx="4790">
                  <c:v>0.19165499999999999</c:v>
                </c:pt>
                <c:pt idx="4791">
                  <c:v>0.191695</c:v>
                </c:pt>
                <c:pt idx="4792">
                  <c:v>0.19173499999999999</c:v>
                </c:pt>
                <c:pt idx="4793">
                  <c:v>0.191775</c:v>
                </c:pt>
                <c:pt idx="4794">
                  <c:v>0.19181500000000001</c:v>
                </c:pt>
                <c:pt idx="4795">
                  <c:v>0.191855</c:v>
                </c:pt>
                <c:pt idx="4796">
                  <c:v>0.19189500000000001</c:v>
                </c:pt>
                <c:pt idx="4797">
                  <c:v>0.19193499999999999</c:v>
                </c:pt>
                <c:pt idx="4798">
                  <c:v>0.19197500000000001</c:v>
                </c:pt>
                <c:pt idx="4799">
                  <c:v>0.19201499999999999</c:v>
                </c:pt>
                <c:pt idx="4800">
                  <c:v>0.192055</c:v>
                </c:pt>
                <c:pt idx="4801">
                  <c:v>0.19209499999999999</c:v>
                </c:pt>
                <c:pt idx="4802">
                  <c:v>0.192135</c:v>
                </c:pt>
                <c:pt idx="4803">
                  <c:v>0.19217500000000001</c:v>
                </c:pt>
                <c:pt idx="4804">
                  <c:v>0.192215</c:v>
                </c:pt>
                <c:pt idx="4805">
                  <c:v>0.19225500000000001</c:v>
                </c:pt>
                <c:pt idx="4806">
                  <c:v>0.19229499999999999</c:v>
                </c:pt>
                <c:pt idx="4807">
                  <c:v>0.19233500000000001</c:v>
                </c:pt>
                <c:pt idx="4808">
                  <c:v>0.19237499999999999</c:v>
                </c:pt>
                <c:pt idx="4809">
                  <c:v>0.192415</c:v>
                </c:pt>
                <c:pt idx="4810">
                  <c:v>0.19245499999999999</c:v>
                </c:pt>
                <c:pt idx="4811">
                  <c:v>0.192495</c:v>
                </c:pt>
                <c:pt idx="4812">
                  <c:v>0.19253500000000001</c:v>
                </c:pt>
                <c:pt idx="4813">
                  <c:v>0.192575</c:v>
                </c:pt>
                <c:pt idx="4814">
                  <c:v>0.19261500000000001</c:v>
                </c:pt>
                <c:pt idx="4815">
                  <c:v>0.19265499999999999</c:v>
                </c:pt>
                <c:pt idx="4816">
                  <c:v>0.19269500000000001</c:v>
                </c:pt>
                <c:pt idx="4817">
                  <c:v>0.19273499999999999</c:v>
                </c:pt>
                <c:pt idx="4818">
                  <c:v>0.192775</c:v>
                </c:pt>
                <c:pt idx="4819">
                  <c:v>0.19281499999999999</c:v>
                </c:pt>
                <c:pt idx="4820">
                  <c:v>0.192855</c:v>
                </c:pt>
                <c:pt idx="4821">
                  <c:v>0.19289500000000001</c:v>
                </c:pt>
                <c:pt idx="4822">
                  <c:v>0.192935</c:v>
                </c:pt>
                <c:pt idx="4823">
                  <c:v>0.19297500000000001</c:v>
                </c:pt>
                <c:pt idx="4824">
                  <c:v>0.19301499999999999</c:v>
                </c:pt>
                <c:pt idx="4825">
                  <c:v>0.193055</c:v>
                </c:pt>
                <c:pt idx="4826">
                  <c:v>0.19309499999999999</c:v>
                </c:pt>
                <c:pt idx="4827">
                  <c:v>0.193135</c:v>
                </c:pt>
                <c:pt idx="4828">
                  <c:v>0.19317500000000001</c:v>
                </c:pt>
                <c:pt idx="4829">
                  <c:v>0.193215</c:v>
                </c:pt>
                <c:pt idx="4830">
                  <c:v>0.19325500000000001</c:v>
                </c:pt>
                <c:pt idx="4831">
                  <c:v>0.19329499999999999</c:v>
                </c:pt>
                <c:pt idx="4832">
                  <c:v>0.19333500000000001</c:v>
                </c:pt>
                <c:pt idx="4833">
                  <c:v>0.19337499999999999</c:v>
                </c:pt>
                <c:pt idx="4834">
                  <c:v>0.193415</c:v>
                </c:pt>
                <c:pt idx="4835">
                  <c:v>0.19345499999999999</c:v>
                </c:pt>
                <c:pt idx="4836">
                  <c:v>0.193495</c:v>
                </c:pt>
                <c:pt idx="4837">
                  <c:v>0.19353500000000001</c:v>
                </c:pt>
                <c:pt idx="4838">
                  <c:v>0.193575</c:v>
                </c:pt>
                <c:pt idx="4839">
                  <c:v>0.19361500000000001</c:v>
                </c:pt>
                <c:pt idx="4840">
                  <c:v>0.19365499999999999</c:v>
                </c:pt>
                <c:pt idx="4841">
                  <c:v>0.19369500000000001</c:v>
                </c:pt>
                <c:pt idx="4842">
                  <c:v>0.19373499999999999</c:v>
                </c:pt>
                <c:pt idx="4843">
                  <c:v>0.193775</c:v>
                </c:pt>
                <c:pt idx="4844">
                  <c:v>0.19381499999999999</c:v>
                </c:pt>
                <c:pt idx="4845">
                  <c:v>0.193855</c:v>
                </c:pt>
                <c:pt idx="4846">
                  <c:v>0.19389500000000001</c:v>
                </c:pt>
                <c:pt idx="4847">
                  <c:v>0.193935</c:v>
                </c:pt>
                <c:pt idx="4848">
                  <c:v>0.19397500000000001</c:v>
                </c:pt>
                <c:pt idx="4849">
                  <c:v>0.19401499999999999</c:v>
                </c:pt>
                <c:pt idx="4850">
                  <c:v>0.19405500000000001</c:v>
                </c:pt>
                <c:pt idx="4851">
                  <c:v>0.19409499999999999</c:v>
                </c:pt>
                <c:pt idx="4852">
                  <c:v>0.194135</c:v>
                </c:pt>
                <c:pt idx="4853">
                  <c:v>0.19417499999999999</c:v>
                </c:pt>
                <c:pt idx="4854">
                  <c:v>0.194215</c:v>
                </c:pt>
                <c:pt idx="4855">
                  <c:v>0.19425500000000001</c:v>
                </c:pt>
                <c:pt idx="4856">
                  <c:v>0.194295</c:v>
                </c:pt>
                <c:pt idx="4857">
                  <c:v>0.19433500000000001</c:v>
                </c:pt>
                <c:pt idx="4858">
                  <c:v>0.19437499999999999</c:v>
                </c:pt>
                <c:pt idx="4859">
                  <c:v>0.194415</c:v>
                </c:pt>
                <c:pt idx="4860">
                  <c:v>0.19445499999999999</c:v>
                </c:pt>
                <c:pt idx="4861">
                  <c:v>0.194495</c:v>
                </c:pt>
                <c:pt idx="4862">
                  <c:v>0.19453500000000001</c:v>
                </c:pt>
                <c:pt idx="4863">
                  <c:v>0.194575</c:v>
                </c:pt>
                <c:pt idx="4864">
                  <c:v>0.19461500000000001</c:v>
                </c:pt>
                <c:pt idx="4865">
                  <c:v>0.19465499999999999</c:v>
                </c:pt>
                <c:pt idx="4866">
                  <c:v>0.19469500000000001</c:v>
                </c:pt>
                <c:pt idx="4867">
                  <c:v>0.19473499999999999</c:v>
                </c:pt>
                <c:pt idx="4868">
                  <c:v>0.194775</c:v>
                </c:pt>
                <c:pt idx="4869">
                  <c:v>0.19481499999999999</c:v>
                </c:pt>
                <c:pt idx="4870">
                  <c:v>0.194855</c:v>
                </c:pt>
                <c:pt idx="4871">
                  <c:v>0.19489500000000001</c:v>
                </c:pt>
                <c:pt idx="4872">
                  <c:v>0.194935</c:v>
                </c:pt>
                <c:pt idx="4873">
                  <c:v>0.19497500000000001</c:v>
                </c:pt>
                <c:pt idx="4874">
                  <c:v>0.19501499999999999</c:v>
                </c:pt>
                <c:pt idx="4875">
                  <c:v>0.19505500000000001</c:v>
                </c:pt>
                <c:pt idx="4876">
                  <c:v>0.19509499999999999</c:v>
                </c:pt>
                <c:pt idx="4877">
                  <c:v>0.195135</c:v>
                </c:pt>
                <c:pt idx="4878">
                  <c:v>0.19517499999999999</c:v>
                </c:pt>
                <c:pt idx="4879">
                  <c:v>0.195215</c:v>
                </c:pt>
                <c:pt idx="4880">
                  <c:v>0.19525500000000001</c:v>
                </c:pt>
                <c:pt idx="4881">
                  <c:v>0.195295</c:v>
                </c:pt>
                <c:pt idx="4882">
                  <c:v>0.19533500000000001</c:v>
                </c:pt>
                <c:pt idx="4883">
                  <c:v>0.19537499999999999</c:v>
                </c:pt>
                <c:pt idx="4884">
                  <c:v>0.19541500000000001</c:v>
                </c:pt>
                <c:pt idx="4885">
                  <c:v>0.19545499999999999</c:v>
                </c:pt>
                <c:pt idx="4886">
                  <c:v>0.195495</c:v>
                </c:pt>
                <c:pt idx="4887">
                  <c:v>0.19553499999999999</c:v>
                </c:pt>
                <c:pt idx="4888">
                  <c:v>0.195575</c:v>
                </c:pt>
                <c:pt idx="4889">
                  <c:v>0.19561500000000001</c:v>
                </c:pt>
                <c:pt idx="4890">
                  <c:v>0.195655</c:v>
                </c:pt>
                <c:pt idx="4891">
                  <c:v>0.19569500000000001</c:v>
                </c:pt>
                <c:pt idx="4892">
                  <c:v>0.19573499999999999</c:v>
                </c:pt>
                <c:pt idx="4893">
                  <c:v>0.195775</c:v>
                </c:pt>
                <c:pt idx="4894">
                  <c:v>0.19581499999999999</c:v>
                </c:pt>
                <c:pt idx="4895">
                  <c:v>0.195855</c:v>
                </c:pt>
                <c:pt idx="4896">
                  <c:v>0.19589500000000001</c:v>
                </c:pt>
                <c:pt idx="4897">
                  <c:v>0.195935</c:v>
                </c:pt>
                <c:pt idx="4898">
                  <c:v>0.19597500000000001</c:v>
                </c:pt>
                <c:pt idx="4899">
                  <c:v>0.19601499999999999</c:v>
                </c:pt>
                <c:pt idx="4900">
                  <c:v>0.19605500000000001</c:v>
                </c:pt>
                <c:pt idx="4901">
                  <c:v>0.19609499999999999</c:v>
                </c:pt>
                <c:pt idx="4902">
                  <c:v>0.196135</c:v>
                </c:pt>
                <c:pt idx="4903">
                  <c:v>0.19617499999999999</c:v>
                </c:pt>
                <c:pt idx="4904">
                  <c:v>0.196215</c:v>
                </c:pt>
                <c:pt idx="4905">
                  <c:v>0.19625500000000001</c:v>
                </c:pt>
                <c:pt idx="4906">
                  <c:v>0.196295</c:v>
                </c:pt>
                <c:pt idx="4907">
                  <c:v>0.19633500000000001</c:v>
                </c:pt>
                <c:pt idx="4908">
                  <c:v>0.19637499999999999</c:v>
                </c:pt>
                <c:pt idx="4909">
                  <c:v>0.19641500000000001</c:v>
                </c:pt>
                <c:pt idx="4910">
                  <c:v>0.19645499999999999</c:v>
                </c:pt>
                <c:pt idx="4911">
                  <c:v>0.196495</c:v>
                </c:pt>
                <c:pt idx="4912">
                  <c:v>0.19653499999999999</c:v>
                </c:pt>
                <c:pt idx="4913">
                  <c:v>0.196575</c:v>
                </c:pt>
                <c:pt idx="4914">
                  <c:v>0.19661500000000001</c:v>
                </c:pt>
                <c:pt idx="4915">
                  <c:v>0.196655</c:v>
                </c:pt>
                <c:pt idx="4916">
                  <c:v>0.19669500000000001</c:v>
                </c:pt>
                <c:pt idx="4917">
                  <c:v>0.19673499999999999</c:v>
                </c:pt>
                <c:pt idx="4918">
                  <c:v>0.19677500000000001</c:v>
                </c:pt>
                <c:pt idx="4919">
                  <c:v>0.19681499999999999</c:v>
                </c:pt>
                <c:pt idx="4920">
                  <c:v>0.196855</c:v>
                </c:pt>
                <c:pt idx="4921">
                  <c:v>0.19689499999999999</c:v>
                </c:pt>
                <c:pt idx="4922">
                  <c:v>0.196935</c:v>
                </c:pt>
                <c:pt idx="4923">
                  <c:v>0.19697500000000001</c:v>
                </c:pt>
                <c:pt idx="4924">
                  <c:v>0.197015</c:v>
                </c:pt>
                <c:pt idx="4925">
                  <c:v>0.19705500000000001</c:v>
                </c:pt>
                <c:pt idx="4926">
                  <c:v>0.19709499999999999</c:v>
                </c:pt>
                <c:pt idx="4927">
                  <c:v>0.197135</c:v>
                </c:pt>
                <c:pt idx="4928">
                  <c:v>0.19717499999999999</c:v>
                </c:pt>
                <c:pt idx="4929">
                  <c:v>0.197215</c:v>
                </c:pt>
                <c:pt idx="4930">
                  <c:v>0.19725500000000001</c:v>
                </c:pt>
                <c:pt idx="4931">
                  <c:v>0.197295</c:v>
                </c:pt>
                <c:pt idx="4932">
                  <c:v>0.19733500000000001</c:v>
                </c:pt>
                <c:pt idx="4933">
                  <c:v>0.19737499999999999</c:v>
                </c:pt>
                <c:pt idx="4934">
                  <c:v>0.19741500000000001</c:v>
                </c:pt>
                <c:pt idx="4935">
                  <c:v>0.19745499999999999</c:v>
                </c:pt>
                <c:pt idx="4936">
                  <c:v>0.197495</c:v>
                </c:pt>
                <c:pt idx="4937">
                  <c:v>0.19753499999999999</c:v>
                </c:pt>
                <c:pt idx="4938">
                  <c:v>0.197575</c:v>
                </c:pt>
                <c:pt idx="4939">
                  <c:v>0.19761500000000001</c:v>
                </c:pt>
                <c:pt idx="4940">
                  <c:v>0.197655</c:v>
                </c:pt>
                <c:pt idx="4941">
                  <c:v>0.19769500000000001</c:v>
                </c:pt>
                <c:pt idx="4942">
                  <c:v>0.19773499999999999</c:v>
                </c:pt>
                <c:pt idx="4943">
                  <c:v>0.19777500000000001</c:v>
                </c:pt>
                <c:pt idx="4944">
                  <c:v>0.19781499999999999</c:v>
                </c:pt>
                <c:pt idx="4945">
                  <c:v>0.197855</c:v>
                </c:pt>
                <c:pt idx="4946">
                  <c:v>0.19789499999999999</c:v>
                </c:pt>
                <c:pt idx="4947">
                  <c:v>0.197935</c:v>
                </c:pt>
                <c:pt idx="4948">
                  <c:v>0.19797500000000001</c:v>
                </c:pt>
                <c:pt idx="4949">
                  <c:v>0.198015</c:v>
                </c:pt>
                <c:pt idx="4950">
                  <c:v>0.19805500000000001</c:v>
                </c:pt>
                <c:pt idx="4951">
                  <c:v>0.19809499999999999</c:v>
                </c:pt>
                <c:pt idx="4952">
                  <c:v>0.19813500000000001</c:v>
                </c:pt>
                <c:pt idx="4953">
                  <c:v>0.19817499999999999</c:v>
                </c:pt>
                <c:pt idx="4954">
                  <c:v>0.198215</c:v>
                </c:pt>
                <c:pt idx="4955">
                  <c:v>0.19825499999999999</c:v>
                </c:pt>
                <c:pt idx="4956">
                  <c:v>0.198295</c:v>
                </c:pt>
                <c:pt idx="4957">
                  <c:v>0.19833500000000001</c:v>
                </c:pt>
                <c:pt idx="4958">
                  <c:v>0.198375</c:v>
                </c:pt>
                <c:pt idx="4959">
                  <c:v>0.19841500000000001</c:v>
                </c:pt>
                <c:pt idx="4960">
                  <c:v>0.19845499999999999</c:v>
                </c:pt>
                <c:pt idx="4961">
                  <c:v>0.198495</c:v>
                </c:pt>
                <c:pt idx="4962">
                  <c:v>0.19853499999999999</c:v>
                </c:pt>
                <c:pt idx="4963">
                  <c:v>0.198575</c:v>
                </c:pt>
                <c:pt idx="4964">
                  <c:v>0.19861500000000001</c:v>
                </c:pt>
                <c:pt idx="4965">
                  <c:v>0.198655</c:v>
                </c:pt>
                <c:pt idx="4966">
                  <c:v>0.19869500000000001</c:v>
                </c:pt>
                <c:pt idx="4967">
                  <c:v>0.19873499999999999</c:v>
                </c:pt>
                <c:pt idx="4968">
                  <c:v>0.19877500000000001</c:v>
                </c:pt>
                <c:pt idx="4969">
                  <c:v>0.19881499999999999</c:v>
                </c:pt>
                <c:pt idx="4970">
                  <c:v>0.198855</c:v>
                </c:pt>
                <c:pt idx="4971">
                  <c:v>0.19889499999999999</c:v>
                </c:pt>
                <c:pt idx="4972">
                  <c:v>0.198935</c:v>
                </c:pt>
                <c:pt idx="4973">
                  <c:v>0.19897500000000001</c:v>
                </c:pt>
                <c:pt idx="4974">
                  <c:v>0.199015</c:v>
                </c:pt>
                <c:pt idx="4975">
                  <c:v>0.19905500000000001</c:v>
                </c:pt>
                <c:pt idx="4976">
                  <c:v>0.19909499999999999</c:v>
                </c:pt>
                <c:pt idx="4977">
                  <c:v>0.19913500000000001</c:v>
                </c:pt>
                <c:pt idx="4978">
                  <c:v>0.19917499999999999</c:v>
                </c:pt>
                <c:pt idx="4979">
                  <c:v>0.199215</c:v>
                </c:pt>
                <c:pt idx="4980">
                  <c:v>0.19925499999999999</c:v>
                </c:pt>
                <c:pt idx="4981">
                  <c:v>0.199295</c:v>
                </c:pt>
                <c:pt idx="4982">
                  <c:v>0.19933500000000001</c:v>
                </c:pt>
                <c:pt idx="4983">
                  <c:v>0.199375</c:v>
                </c:pt>
                <c:pt idx="4984">
                  <c:v>0.19941500000000001</c:v>
                </c:pt>
                <c:pt idx="4985">
                  <c:v>0.19945499999999999</c:v>
                </c:pt>
                <c:pt idx="4986">
                  <c:v>0.19949500000000001</c:v>
                </c:pt>
                <c:pt idx="4987">
                  <c:v>0.19953499999999999</c:v>
                </c:pt>
                <c:pt idx="4988">
                  <c:v>0.199575</c:v>
                </c:pt>
                <c:pt idx="4989">
                  <c:v>0.19961499999999999</c:v>
                </c:pt>
                <c:pt idx="4990">
                  <c:v>0.199655</c:v>
                </c:pt>
                <c:pt idx="4991">
                  <c:v>0.19969500000000001</c:v>
                </c:pt>
                <c:pt idx="4992">
                  <c:v>0.199735</c:v>
                </c:pt>
                <c:pt idx="4993">
                  <c:v>0.19977500000000001</c:v>
                </c:pt>
                <c:pt idx="4994">
                  <c:v>0.19981499999999999</c:v>
                </c:pt>
                <c:pt idx="4995">
                  <c:v>0.199855</c:v>
                </c:pt>
                <c:pt idx="4996">
                  <c:v>0.19989499999999999</c:v>
                </c:pt>
                <c:pt idx="4997">
                  <c:v>0.199935</c:v>
                </c:pt>
                <c:pt idx="4998">
                  <c:v>0.19997500000000001</c:v>
                </c:pt>
                <c:pt idx="4999">
                  <c:v>0.200015</c:v>
                </c:pt>
                <c:pt idx="5000">
                  <c:v>0.20005500000000001</c:v>
                </c:pt>
                <c:pt idx="5001">
                  <c:v>0.200095</c:v>
                </c:pt>
                <c:pt idx="5002">
                  <c:v>0.20013500000000001</c:v>
                </c:pt>
                <c:pt idx="5003">
                  <c:v>0.20017499999999999</c:v>
                </c:pt>
                <c:pt idx="5004">
                  <c:v>0.200215</c:v>
                </c:pt>
                <c:pt idx="5005">
                  <c:v>0.20025499999999999</c:v>
                </c:pt>
                <c:pt idx="5006">
                  <c:v>0.200295</c:v>
                </c:pt>
                <c:pt idx="5007">
                  <c:v>0.20033500000000001</c:v>
                </c:pt>
                <c:pt idx="5008">
                  <c:v>0.200375</c:v>
                </c:pt>
                <c:pt idx="5009">
                  <c:v>0.20041500000000001</c:v>
                </c:pt>
                <c:pt idx="5010">
                  <c:v>0.20045499999999999</c:v>
                </c:pt>
                <c:pt idx="5011">
                  <c:v>0.20049500000000001</c:v>
                </c:pt>
                <c:pt idx="5012">
                  <c:v>0.20053499999999999</c:v>
                </c:pt>
                <c:pt idx="5013">
                  <c:v>0.200575</c:v>
                </c:pt>
                <c:pt idx="5014">
                  <c:v>0.20061499999999999</c:v>
                </c:pt>
                <c:pt idx="5015">
                  <c:v>0.200655</c:v>
                </c:pt>
                <c:pt idx="5016">
                  <c:v>0.20069500000000001</c:v>
                </c:pt>
                <c:pt idx="5017">
                  <c:v>0.200735</c:v>
                </c:pt>
                <c:pt idx="5018">
                  <c:v>0.20077500000000001</c:v>
                </c:pt>
                <c:pt idx="5019">
                  <c:v>0.20081499999999999</c:v>
                </c:pt>
                <c:pt idx="5020">
                  <c:v>0.20085500000000001</c:v>
                </c:pt>
                <c:pt idx="5021">
                  <c:v>0.20089499999999999</c:v>
                </c:pt>
                <c:pt idx="5022">
                  <c:v>0.200935</c:v>
                </c:pt>
                <c:pt idx="5023">
                  <c:v>0.20097499999999999</c:v>
                </c:pt>
                <c:pt idx="5024">
                  <c:v>0.201015</c:v>
                </c:pt>
                <c:pt idx="5025">
                  <c:v>0.20105500000000001</c:v>
                </c:pt>
                <c:pt idx="5026">
                  <c:v>0.201095</c:v>
                </c:pt>
                <c:pt idx="5027">
                  <c:v>0.20113500000000001</c:v>
                </c:pt>
                <c:pt idx="5028">
                  <c:v>0.20117499999999999</c:v>
                </c:pt>
                <c:pt idx="5029">
                  <c:v>0.201215</c:v>
                </c:pt>
                <c:pt idx="5030">
                  <c:v>0.20125499999999999</c:v>
                </c:pt>
                <c:pt idx="5031">
                  <c:v>0.201295</c:v>
                </c:pt>
                <c:pt idx="5032">
                  <c:v>0.20133499999999999</c:v>
                </c:pt>
                <c:pt idx="5033">
                  <c:v>0.201375</c:v>
                </c:pt>
                <c:pt idx="5034">
                  <c:v>0.20141500000000001</c:v>
                </c:pt>
                <c:pt idx="5035">
                  <c:v>0.201455</c:v>
                </c:pt>
                <c:pt idx="5036">
                  <c:v>0.20149500000000001</c:v>
                </c:pt>
                <c:pt idx="5037">
                  <c:v>0.20153499999999999</c:v>
                </c:pt>
                <c:pt idx="5038">
                  <c:v>0.201575</c:v>
                </c:pt>
                <c:pt idx="5039">
                  <c:v>0.20161499999999999</c:v>
                </c:pt>
                <c:pt idx="5040">
                  <c:v>0.201655</c:v>
                </c:pt>
                <c:pt idx="5041">
                  <c:v>0.20169500000000001</c:v>
                </c:pt>
                <c:pt idx="5042">
                  <c:v>0.201735</c:v>
                </c:pt>
                <c:pt idx="5043">
                  <c:v>0.20177500000000001</c:v>
                </c:pt>
                <c:pt idx="5044">
                  <c:v>0.20181499999999999</c:v>
                </c:pt>
                <c:pt idx="5045">
                  <c:v>0.20185500000000001</c:v>
                </c:pt>
                <c:pt idx="5046">
                  <c:v>0.20189499999999999</c:v>
                </c:pt>
                <c:pt idx="5047">
                  <c:v>0.201935</c:v>
                </c:pt>
                <c:pt idx="5048">
                  <c:v>0.20197499999999999</c:v>
                </c:pt>
                <c:pt idx="5049">
                  <c:v>0.202015</c:v>
                </c:pt>
                <c:pt idx="5050">
                  <c:v>0.20205500000000001</c:v>
                </c:pt>
                <c:pt idx="5051">
                  <c:v>0.202095</c:v>
                </c:pt>
                <c:pt idx="5052">
                  <c:v>0.20213500000000001</c:v>
                </c:pt>
                <c:pt idx="5053">
                  <c:v>0.20217499999999999</c:v>
                </c:pt>
                <c:pt idx="5054">
                  <c:v>0.20221500000000001</c:v>
                </c:pt>
                <c:pt idx="5055">
                  <c:v>0.20225499999999999</c:v>
                </c:pt>
                <c:pt idx="5056">
                  <c:v>0.202295</c:v>
                </c:pt>
                <c:pt idx="5057">
                  <c:v>0.20233499999999999</c:v>
                </c:pt>
                <c:pt idx="5058">
                  <c:v>0.202375</c:v>
                </c:pt>
                <c:pt idx="5059">
                  <c:v>0.20241500000000001</c:v>
                </c:pt>
                <c:pt idx="5060">
                  <c:v>0.202455</c:v>
                </c:pt>
                <c:pt idx="5061">
                  <c:v>0.20249500000000001</c:v>
                </c:pt>
                <c:pt idx="5062">
                  <c:v>0.20253499999999999</c:v>
                </c:pt>
                <c:pt idx="5063">
                  <c:v>0.20257500000000001</c:v>
                </c:pt>
                <c:pt idx="5064">
                  <c:v>0.20261499999999999</c:v>
                </c:pt>
                <c:pt idx="5065">
                  <c:v>0.202655</c:v>
                </c:pt>
                <c:pt idx="5066">
                  <c:v>0.20269499999999999</c:v>
                </c:pt>
                <c:pt idx="5067">
                  <c:v>0.202735</c:v>
                </c:pt>
                <c:pt idx="5068">
                  <c:v>0.20277500000000001</c:v>
                </c:pt>
                <c:pt idx="5069">
                  <c:v>0.202815</c:v>
                </c:pt>
                <c:pt idx="5070">
                  <c:v>0.20285500000000001</c:v>
                </c:pt>
                <c:pt idx="5071">
                  <c:v>0.20289499999999999</c:v>
                </c:pt>
                <c:pt idx="5072">
                  <c:v>0.202935</c:v>
                </c:pt>
                <c:pt idx="5073">
                  <c:v>0.20297499999999999</c:v>
                </c:pt>
                <c:pt idx="5074">
                  <c:v>0.203015</c:v>
                </c:pt>
                <c:pt idx="5075">
                  <c:v>0.20305500000000001</c:v>
                </c:pt>
                <c:pt idx="5076">
                  <c:v>0.203095</c:v>
                </c:pt>
                <c:pt idx="5077">
                  <c:v>0.20313500000000001</c:v>
                </c:pt>
                <c:pt idx="5078">
                  <c:v>0.20317499999999999</c:v>
                </c:pt>
                <c:pt idx="5079">
                  <c:v>0.20321500000000001</c:v>
                </c:pt>
                <c:pt idx="5080">
                  <c:v>0.20325499999999999</c:v>
                </c:pt>
                <c:pt idx="5081">
                  <c:v>0.203295</c:v>
                </c:pt>
                <c:pt idx="5082">
                  <c:v>0.20333499999999999</c:v>
                </c:pt>
                <c:pt idx="5083">
                  <c:v>0.203375</c:v>
                </c:pt>
                <c:pt idx="5084">
                  <c:v>0.20341500000000001</c:v>
                </c:pt>
                <c:pt idx="5085">
                  <c:v>0.203455</c:v>
                </c:pt>
                <c:pt idx="5086">
                  <c:v>0.20349500000000001</c:v>
                </c:pt>
                <c:pt idx="5087">
                  <c:v>0.20353499999999999</c:v>
                </c:pt>
                <c:pt idx="5088">
                  <c:v>0.20357500000000001</c:v>
                </c:pt>
                <c:pt idx="5089">
                  <c:v>0.20361499999999999</c:v>
                </c:pt>
                <c:pt idx="5090">
                  <c:v>0.203655</c:v>
                </c:pt>
                <c:pt idx="5091">
                  <c:v>0.20369499999999999</c:v>
                </c:pt>
                <c:pt idx="5092">
                  <c:v>0.203735</c:v>
                </c:pt>
                <c:pt idx="5093">
                  <c:v>0.20377500000000001</c:v>
                </c:pt>
                <c:pt idx="5094">
                  <c:v>0.203815</c:v>
                </c:pt>
                <c:pt idx="5095">
                  <c:v>0.20385500000000001</c:v>
                </c:pt>
                <c:pt idx="5096">
                  <c:v>0.20389499999999999</c:v>
                </c:pt>
                <c:pt idx="5097">
                  <c:v>0.20393500000000001</c:v>
                </c:pt>
                <c:pt idx="5098">
                  <c:v>0.20397499999999999</c:v>
                </c:pt>
                <c:pt idx="5099">
                  <c:v>0.204015</c:v>
                </c:pt>
                <c:pt idx="5100">
                  <c:v>0.20405499999999999</c:v>
                </c:pt>
                <c:pt idx="5101">
                  <c:v>0.204095</c:v>
                </c:pt>
                <c:pt idx="5102">
                  <c:v>0.20413500000000001</c:v>
                </c:pt>
                <c:pt idx="5103">
                  <c:v>0.204175</c:v>
                </c:pt>
                <c:pt idx="5104">
                  <c:v>0.20421500000000001</c:v>
                </c:pt>
                <c:pt idx="5105">
                  <c:v>0.20425499999999999</c:v>
                </c:pt>
              </c:numCache>
            </c:numRef>
          </c:xVal>
          <c:yVal>
            <c:numRef>
              <c:f>'[1]Base Node Reaction'!$H$4:$H$5460</c:f>
              <c:numCache>
                <c:formatCode>General</c:formatCode>
                <c:ptCount val="5457"/>
                <c:pt idx="0">
                  <c:v>-1.0990799999999994</c:v>
                </c:pt>
                <c:pt idx="1">
                  <c:v>-2.1981499999999992</c:v>
                </c:pt>
                <c:pt idx="2">
                  <c:v>-3.2972399999999995</c:v>
                </c:pt>
                <c:pt idx="3">
                  <c:v>-4.3963229999999998</c:v>
                </c:pt>
                <c:pt idx="4">
                  <c:v>-5.4954049999999999</c:v>
                </c:pt>
                <c:pt idx="5">
                  <c:v>-6.5944769999999995</c:v>
                </c:pt>
                <c:pt idx="6">
                  <c:v>-7.6935610000000008</c:v>
                </c:pt>
                <c:pt idx="7">
                  <c:v>-8.7926460000000013</c:v>
                </c:pt>
                <c:pt idx="8">
                  <c:v>-9.8917210000000004</c:v>
                </c:pt>
                <c:pt idx="9">
                  <c:v>-10.99081</c:v>
                </c:pt>
                <c:pt idx="10">
                  <c:v>-12.0899</c:v>
                </c:pt>
                <c:pt idx="11">
                  <c:v>-13.16286</c:v>
                </c:pt>
                <c:pt idx="12">
                  <c:v>-14.18868</c:v>
                </c:pt>
                <c:pt idx="13">
                  <c:v>-15.21449</c:v>
                </c:pt>
                <c:pt idx="14">
                  <c:v>-16.240320000000001</c:v>
                </c:pt>
                <c:pt idx="15">
                  <c:v>-17.266120000000001</c:v>
                </c:pt>
                <c:pt idx="16">
                  <c:v>-18.291927999999999</c:v>
                </c:pt>
                <c:pt idx="17">
                  <c:v>-19.317753</c:v>
                </c:pt>
                <c:pt idx="18">
                  <c:v>-20.3435746</c:v>
                </c:pt>
                <c:pt idx="19">
                  <c:v>-21.369393000000002</c:v>
                </c:pt>
                <c:pt idx="20">
                  <c:v>-22.395207999999997</c:v>
                </c:pt>
                <c:pt idx="21">
                  <c:v>-23.367091000000002</c:v>
                </c:pt>
                <c:pt idx="22">
                  <c:v>-24.292921999999997</c:v>
                </c:pt>
                <c:pt idx="23">
                  <c:v>-25.21875</c:v>
                </c:pt>
                <c:pt idx="24">
                  <c:v>-26.144495999999997</c:v>
                </c:pt>
                <c:pt idx="25">
                  <c:v>-26.984614000000001</c:v>
                </c:pt>
                <c:pt idx="26">
                  <c:v>-27.814912999999997</c:v>
                </c:pt>
                <c:pt idx="27">
                  <c:v>-28.645317000000002</c:v>
                </c:pt>
                <c:pt idx="28">
                  <c:v>-29.474497</c:v>
                </c:pt>
                <c:pt idx="29">
                  <c:v>-30.288915000000003</c:v>
                </c:pt>
                <c:pt idx="30">
                  <c:v>-31.103348</c:v>
                </c:pt>
                <c:pt idx="31">
                  <c:v>-31.917776000000003</c:v>
                </c:pt>
                <c:pt idx="32">
                  <c:v>-32.732219999999998</c:v>
                </c:pt>
                <c:pt idx="33">
                  <c:v>-33.546620000000004</c:v>
                </c:pt>
                <c:pt idx="34">
                  <c:v>-34.361149999999995</c:v>
                </c:pt>
                <c:pt idx="35">
                  <c:v>-35.175599999999996</c:v>
                </c:pt>
                <c:pt idx="36">
                  <c:v>-35.955730000000003</c:v>
                </c:pt>
                <c:pt idx="37">
                  <c:v>-36.728360000000002</c:v>
                </c:pt>
                <c:pt idx="38">
                  <c:v>-37.502290000000002</c:v>
                </c:pt>
                <c:pt idx="39">
                  <c:v>-38.276110000000003</c:v>
                </c:pt>
                <c:pt idx="40">
                  <c:v>-39.028419999999997</c:v>
                </c:pt>
                <c:pt idx="41">
                  <c:v>-39.741790000000002</c:v>
                </c:pt>
                <c:pt idx="42">
                  <c:v>-40.455330000000004</c:v>
                </c:pt>
                <c:pt idx="43">
                  <c:v>-41.168869999999998</c:v>
                </c:pt>
                <c:pt idx="44">
                  <c:v>-41.88232</c:v>
                </c:pt>
                <c:pt idx="45">
                  <c:v>-42.595880000000001</c:v>
                </c:pt>
                <c:pt idx="46">
                  <c:v>-43.309329999999996</c:v>
                </c:pt>
                <c:pt idx="47">
                  <c:v>-43.99165</c:v>
                </c:pt>
                <c:pt idx="48">
                  <c:v>-44.672610000000006</c:v>
                </c:pt>
                <c:pt idx="49">
                  <c:v>-45.353470000000002</c:v>
                </c:pt>
                <c:pt idx="50">
                  <c:v>-46.03434</c:v>
                </c:pt>
                <c:pt idx="51">
                  <c:v>-46.715209999999999</c:v>
                </c:pt>
                <c:pt idx="52">
                  <c:v>-47.39629</c:v>
                </c:pt>
                <c:pt idx="53">
                  <c:v>-48.077170000000002</c:v>
                </c:pt>
                <c:pt idx="54">
                  <c:v>-48.758160000000004</c:v>
                </c:pt>
                <c:pt idx="55">
                  <c:v>-49.439050000000002</c:v>
                </c:pt>
                <c:pt idx="56">
                  <c:v>-50.120040000000003</c:v>
                </c:pt>
                <c:pt idx="57">
                  <c:v>-50.800939999999997</c:v>
                </c:pt>
                <c:pt idx="58">
                  <c:v>-51.481940000000009</c:v>
                </c:pt>
                <c:pt idx="59">
                  <c:v>-52.162750000000003</c:v>
                </c:pt>
                <c:pt idx="60">
                  <c:v>-52.843759999999996</c:v>
                </c:pt>
                <c:pt idx="61">
                  <c:v>-53.52467</c:v>
                </c:pt>
                <c:pt idx="62">
                  <c:v>-54.205689999999997</c:v>
                </c:pt>
                <c:pt idx="63">
                  <c:v>-54.886610000000005</c:v>
                </c:pt>
                <c:pt idx="64">
                  <c:v>-55.567540000000001</c:v>
                </c:pt>
                <c:pt idx="65">
                  <c:v>-56.248570000000001</c:v>
                </c:pt>
                <c:pt idx="66">
                  <c:v>-56.929610000000004</c:v>
                </c:pt>
                <c:pt idx="67">
                  <c:v>-57.610650000000007</c:v>
                </c:pt>
                <c:pt idx="68">
                  <c:v>-58.291589999999999</c:v>
                </c:pt>
                <c:pt idx="69">
                  <c:v>-58.972639999999998</c:v>
                </c:pt>
                <c:pt idx="70">
                  <c:v>-59.653590000000001</c:v>
                </c:pt>
                <c:pt idx="71">
                  <c:v>-60.334550000000007</c:v>
                </c:pt>
                <c:pt idx="72">
                  <c:v>-61.015609999999995</c:v>
                </c:pt>
                <c:pt idx="73">
                  <c:v>-61.696570000000001</c:v>
                </c:pt>
                <c:pt idx="74">
                  <c:v>-62.377540000000003</c:v>
                </c:pt>
                <c:pt idx="75">
                  <c:v>-63.058709999999991</c:v>
                </c:pt>
                <c:pt idx="76">
                  <c:v>-63.739689999999996</c:v>
                </c:pt>
                <c:pt idx="77">
                  <c:v>-64.435689999999994</c:v>
                </c:pt>
                <c:pt idx="78">
                  <c:v>-65.134</c:v>
                </c:pt>
                <c:pt idx="79">
                  <c:v>-65.832409999999996</c:v>
                </c:pt>
                <c:pt idx="80">
                  <c:v>-66.530730000000005</c:v>
                </c:pt>
                <c:pt idx="81">
                  <c:v>-67.229150000000004</c:v>
                </c:pt>
                <c:pt idx="82">
                  <c:v>-67.927480000000003</c:v>
                </c:pt>
                <c:pt idx="83">
                  <c:v>-68.625910000000005</c:v>
                </c:pt>
                <c:pt idx="84">
                  <c:v>-69.324349999999995</c:v>
                </c:pt>
                <c:pt idx="85">
                  <c:v>-70.022689999999997</c:v>
                </c:pt>
                <c:pt idx="86">
                  <c:v>-70.721129999999988</c:v>
                </c:pt>
                <c:pt idx="87">
                  <c:v>-71.419480000000007</c:v>
                </c:pt>
                <c:pt idx="88">
                  <c:v>-72.117930000000001</c:v>
                </c:pt>
                <c:pt idx="89">
                  <c:v>-72.816289999999995</c:v>
                </c:pt>
                <c:pt idx="90">
                  <c:v>-73.514749999999992</c:v>
                </c:pt>
                <c:pt idx="91">
                  <c:v>-74.213219999999993</c:v>
                </c:pt>
                <c:pt idx="92">
                  <c:v>-74.911689999999993</c:v>
                </c:pt>
                <c:pt idx="93">
                  <c:v>-75.610060000000004</c:v>
                </c:pt>
                <c:pt idx="94">
                  <c:v>-76.308540000000008</c:v>
                </c:pt>
                <c:pt idx="95">
                  <c:v>-77.006929999999997</c:v>
                </c:pt>
                <c:pt idx="96">
                  <c:v>-77.705420000000004</c:v>
                </c:pt>
                <c:pt idx="97">
                  <c:v>-78.403909999999996</c:v>
                </c:pt>
                <c:pt idx="98">
                  <c:v>-79.102310000000003</c:v>
                </c:pt>
                <c:pt idx="99">
                  <c:v>-79.800709999999995</c:v>
                </c:pt>
                <c:pt idx="100">
                  <c:v>-80.499319999999997</c:v>
                </c:pt>
                <c:pt idx="101">
                  <c:v>-81.197630000000004</c:v>
                </c:pt>
                <c:pt idx="102">
                  <c:v>-81.896150000000006</c:v>
                </c:pt>
                <c:pt idx="103">
                  <c:v>-82.594670000000008</c:v>
                </c:pt>
                <c:pt idx="104">
                  <c:v>-83.293189999999996</c:v>
                </c:pt>
                <c:pt idx="105">
                  <c:v>-83.991720000000001</c:v>
                </c:pt>
                <c:pt idx="106">
                  <c:v>-84.690159999999992</c:v>
                </c:pt>
                <c:pt idx="107">
                  <c:v>-85.388599999999997</c:v>
                </c:pt>
                <c:pt idx="108">
                  <c:v>-86.087140000000005</c:v>
                </c:pt>
                <c:pt idx="109">
                  <c:v>-86.785589999999985</c:v>
                </c:pt>
                <c:pt idx="110">
                  <c:v>-87.484139999999996</c:v>
                </c:pt>
                <c:pt idx="111">
                  <c:v>-88.182590000000005</c:v>
                </c:pt>
                <c:pt idx="112">
                  <c:v>-88.881150000000005</c:v>
                </c:pt>
                <c:pt idx="113">
                  <c:v>-89.579720000000009</c:v>
                </c:pt>
                <c:pt idx="114">
                  <c:v>-90.278189999999995</c:v>
                </c:pt>
                <c:pt idx="115">
                  <c:v>-90.976760000000013</c:v>
                </c:pt>
                <c:pt idx="116">
                  <c:v>-91.675340000000006</c:v>
                </c:pt>
                <c:pt idx="117">
                  <c:v>-92.373930000000001</c:v>
                </c:pt>
                <c:pt idx="118">
                  <c:v>-93.072509999999994</c:v>
                </c:pt>
                <c:pt idx="119">
                  <c:v>-93.77100999999999</c:v>
                </c:pt>
                <c:pt idx="120">
                  <c:v>-94.469500000000011</c:v>
                </c:pt>
                <c:pt idx="121">
                  <c:v>-95.168109999999999</c:v>
                </c:pt>
                <c:pt idx="122">
                  <c:v>-95.866610000000009</c:v>
                </c:pt>
                <c:pt idx="123">
                  <c:v>-96.565319999999986</c:v>
                </c:pt>
                <c:pt idx="124">
                  <c:v>-97.263840000000002</c:v>
                </c:pt>
                <c:pt idx="125">
                  <c:v>-97.96235999999999</c:v>
                </c:pt>
                <c:pt idx="126">
                  <c:v>-98.661079999999998</c:v>
                </c:pt>
                <c:pt idx="127">
                  <c:v>-99.35951</c:v>
                </c:pt>
                <c:pt idx="128">
                  <c:v>-100.05814000000001</c:v>
                </c:pt>
                <c:pt idx="129">
                  <c:v>-100.75677999999999</c:v>
                </c:pt>
                <c:pt idx="130">
                  <c:v>-101.45542</c:v>
                </c:pt>
                <c:pt idx="131">
                  <c:v>-102.15406999999999</c:v>
                </c:pt>
                <c:pt idx="132">
                  <c:v>-102.85261999999999</c:v>
                </c:pt>
                <c:pt idx="133">
                  <c:v>-103.55127</c:v>
                </c:pt>
                <c:pt idx="134">
                  <c:v>-104.24983</c:v>
                </c:pt>
                <c:pt idx="135">
                  <c:v>-104.9486</c:v>
                </c:pt>
                <c:pt idx="136">
                  <c:v>-105.64716000000001</c:v>
                </c:pt>
                <c:pt idx="137">
                  <c:v>-106.34574000000001</c:v>
                </c:pt>
                <c:pt idx="138">
                  <c:v>-107.04432</c:v>
                </c:pt>
                <c:pt idx="139">
                  <c:v>-107.7431</c:v>
                </c:pt>
                <c:pt idx="140">
                  <c:v>-108.44177999999999</c:v>
                </c:pt>
                <c:pt idx="141">
                  <c:v>-109.14037999999999</c:v>
                </c:pt>
                <c:pt idx="142">
                  <c:v>-109.83906999999999</c:v>
                </c:pt>
                <c:pt idx="143">
                  <c:v>-110.53777000000001</c:v>
                </c:pt>
                <c:pt idx="144">
                  <c:v>-111.23627999999999</c:v>
                </c:pt>
                <c:pt idx="145">
                  <c:v>-111.93499</c:v>
                </c:pt>
                <c:pt idx="146">
                  <c:v>-112.63369999999999</c:v>
                </c:pt>
                <c:pt idx="147">
                  <c:v>-113.33242</c:v>
                </c:pt>
                <c:pt idx="148">
                  <c:v>-114.03113999999999</c:v>
                </c:pt>
                <c:pt idx="149">
                  <c:v>-114.72977</c:v>
                </c:pt>
                <c:pt idx="150">
                  <c:v>-115.4285</c:v>
                </c:pt>
                <c:pt idx="151">
                  <c:v>-116.12723</c:v>
                </c:pt>
                <c:pt idx="152">
                  <c:v>-116.82587000000001</c:v>
                </c:pt>
                <c:pt idx="153">
                  <c:v>-117.52462</c:v>
                </c:pt>
                <c:pt idx="154">
                  <c:v>-118.22336999999999</c:v>
                </c:pt>
                <c:pt idx="155">
                  <c:v>-118.92212000000001</c:v>
                </c:pt>
                <c:pt idx="156">
                  <c:v>-119.62067999999999</c:v>
                </c:pt>
                <c:pt idx="157">
                  <c:v>-120.31944</c:v>
                </c:pt>
                <c:pt idx="158">
                  <c:v>-121.01821</c:v>
                </c:pt>
                <c:pt idx="159">
                  <c:v>-121.71688</c:v>
                </c:pt>
                <c:pt idx="160">
                  <c:v>-122.41566</c:v>
                </c:pt>
                <c:pt idx="161">
                  <c:v>-123.11434</c:v>
                </c:pt>
                <c:pt idx="162">
                  <c:v>-123.81323</c:v>
                </c:pt>
                <c:pt idx="163">
                  <c:v>-124.51192</c:v>
                </c:pt>
                <c:pt idx="164">
                  <c:v>-125.21071000000001</c:v>
                </c:pt>
                <c:pt idx="165">
                  <c:v>-125.90951</c:v>
                </c:pt>
                <c:pt idx="166">
                  <c:v>-126.60831</c:v>
                </c:pt>
                <c:pt idx="167">
                  <c:v>-127.30712000000001</c:v>
                </c:pt>
                <c:pt idx="168">
                  <c:v>-128.00583</c:v>
                </c:pt>
                <c:pt idx="169">
                  <c:v>-128.70465000000002</c:v>
                </c:pt>
                <c:pt idx="170">
                  <c:v>-129.40347</c:v>
                </c:pt>
                <c:pt idx="171">
                  <c:v>-130.10220000000001</c:v>
                </c:pt>
                <c:pt idx="172">
                  <c:v>-130.80092999999999</c:v>
                </c:pt>
                <c:pt idx="173">
                  <c:v>-131.49986000000001</c:v>
                </c:pt>
                <c:pt idx="174">
                  <c:v>-132.1986</c:v>
                </c:pt>
                <c:pt idx="175">
                  <c:v>-132.89744999999999</c:v>
                </c:pt>
                <c:pt idx="176">
                  <c:v>-133.59620000000001</c:v>
                </c:pt>
                <c:pt idx="177">
                  <c:v>-134.29515000000001</c:v>
                </c:pt>
                <c:pt idx="178">
                  <c:v>-134.99390999999997</c:v>
                </c:pt>
                <c:pt idx="179">
                  <c:v>-135.69277</c:v>
                </c:pt>
                <c:pt idx="180">
                  <c:v>-136.39152999999999</c:v>
                </c:pt>
                <c:pt idx="181">
                  <c:v>-137.09039999999999</c:v>
                </c:pt>
                <c:pt idx="182">
                  <c:v>-137.78917999999999</c:v>
                </c:pt>
                <c:pt idx="183">
                  <c:v>-138.48806000000002</c:v>
                </c:pt>
                <c:pt idx="184">
                  <c:v>-139.18704</c:v>
                </c:pt>
                <c:pt idx="185">
                  <c:v>-139.88583</c:v>
                </c:pt>
                <c:pt idx="186">
                  <c:v>-140.58463</c:v>
                </c:pt>
                <c:pt idx="187">
                  <c:v>-141.28352000000001</c:v>
                </c:pt>
                <c:pt idx="188">
                  <c:v>-141.98242999999999</c:v>
                </c:pt>
                <c:pt idx="189">
                  <c:v>-142.68133</c:v>
                </c:pt>
                <c:pt idx="190">
                  <c:v>-143.38014000000001</c:v>
                </c:pt>
                <c:pt idx="191">
                  <c:v>-144.07906</c:v>
                </c:pt>
                <c:pt idx="192">
                  <c:v>-144.77798000000001</c:v>
                </c:pt>
                <c:pt idx="193">
                  <c:v>-145.47680000000003</c:v>
                </c:pt>
                <c:pt idx="194">
                  <c:v>-146.17583000000002</c:v>
                </c:pt>
                <c:pt idx="195">
                  <c:v>-146.87457000000001</c:v>
                </c:pt>
                <c:pt idx="196">
                  <c:v>-147.57350000000002</c:v>
                </c:pt>
                <c:pt idx="197">
                  <c:v>-148.27244999999999</c:v>
                </c:pt>
                <c:pt idx="198">
                  <c:v>-148.97138999999999</c:v>
                </c:pt>
                <c:pt idx="199">
                  <c:v>-149.67025000000001</c:v>
                </c:pt>
                <c:pt idx="200">
                  <c:v>-150.36920000000001</c:v>
                </c:pt>
                <c:pt idx="201">
                  <c:v>-151.06816000000001</c:v>
                </c:pt>
                <c:pt idx="202">
                  <c:v>-151.76713000000001</c:v>
                </c:pt>
                <c:pt idx="203">
                  <c:v>-152.46609999999998</c:v>
                </c:pt>
                <c:pt idx="204">
                  <c:v>-153.16507000000001</c:v>
                </c:pt>
                <c:pt idx="205">
                  <c:v>-153.86394999999999</c:v>
                </c:pt>
                <c:pt idx="206">
                  <c:v>-154.56292999999999</c:v>
                </c:pt>
                <c:pt idx="207">
                  <c:v>-155.26192</c:v>
                </c:pt>
                <c:pt idx="208">
                  <c:v>-155.96081000000001</c:v>
                </c:pt>
                <c:pt idx="209">
                  <c:v>-156.65980999999999</c:v>
                </c:pt>
                <c:pt idx="210">
                  <c:v>-157.35881000000001</c:v>
                </c:pt>
                <c:pt idx="211">
                  <c:v>-158.05771000000001</c:v>
                </c:pt>
                <c:pt idx="212">
                  <c:v>-158.75662</c:v>
                </c:pt>
                <c:pt idx="213">
                  <c:v>-159.45573999999999</c:v>
                </c:pt>
                <c:pt idx="214">
                  <c:v>-160.15465999999998</c:v>
                </c:pt>
                <c:pt idx="215">
                  <c:v>-160.85368</c:v>
                </c:pt>
                <c:pt idx="216">
                  <c:v>-161.55270999999999</c:v>
                </c:pt>
                <c:pt idx="217">
                  <c:v>-162.25173999999998</c:v>
                </c:pt>
                <c:pt idx="218">
                  <c:v>-162.95078000000001</c:v>
                </c:pt>
                <c:pt idx="219">
                  <c:v>-163.64972</c:v>
                </c:pt>
                <c:pt idx="220">
                  <c:v>-164.34887000000001</c:v>
                </c:pt>
                <c:pt idx="221">
                  <c:v>-165.04782</c:v>
                </c:pt>
                <c:pt idx="222">
                  <c:v>-165.74687</c:v>
                </c:pt>
                <c:pt idx="223">
                  <c:v>-166.44583</c:v>
                </c:pt>
                <c:pt idx="224">
                  <c:v>-167.14499000000001</c:v>
                </c:pt>
                <c:pt idx="225">
                  <c:v>-167.84181000000001</c:v>
                </c:pt>
                <c:pt idx="226">
                  <c:v>-168.53530000000001</c:v>
                </c:pt>
                <c:pt idx="227">
                  <c:v>-169.2287</c:v>
                </c:pt>
                <c:pt idx="228">
                  <c:v>-169.92219999999998</c:v>
                </c:pt>
                <c:pt idx="229">
                  <c:v>-170.61570999999998</c:v>
                </c:pt>
                <c:pt idx="230">
                  <c:v>-171.30912000000001</c:v>
                </c:pt>
                <c:pt idx="231">
                  <c:v>-172.00264000000001</c:v>
                </c:pt>
                <c:pt idx="232">
                  <c:v>-172.69615999999999</c:v>
                </c:pt>
                <c:pt idx="233">
                  <c:v>-173.38978</c:v>
                </c:pt>
                <c:pt idx="234">
                  <c:v>-174.08321000000001</c:v>
                </c:pt>
                <c:pt idx="235">
                  <c:v>-174.77674999999999</c:v>
                </c:pt>
                <c:pt idx="236">
                  <c:v>-175.47019</c:v>
                </c:pt>
                <c:pt idx="237">
                  <c:v>-176.16383000000002</c:v>
                </c:pt>
                <c:pt idx="238">
                  <c:v>-176.85728</c:v>
                </c:pt>
                <c:pt idx="239">
                  <c:v>-177.55083000000002</c:v>
                </c:pt>
                <c:pt idx="240">
                  <c:v>-178.24439000000001</c:v>
                </c:pt>
                <c:pt idx="241">
                  <c:v>-178.93795</c:v>
                </c:pt>
                <c:pt idx="242">
                  <c:v>-179.63130999999998</c:v>
                </c:pt>
                <c:pt idx="243">
                  <c:v>-180.32499000000001</c:v>
                </c:pt>
                <c:pt idx="244">
                  <c:v>-181.01855999999998</c:v>
                </c:pt>
                <c:pt idx="245">
                  <c:v>-181.71213999999998</c:v>
                </c:pt>
                <c:pt idx="246">
                  <c:v>-182.40572</c:v>
                </c:pt>
                <c:pt idx="247">
                  <c:v>-183.09930999999997</c:v>
                </c:pt>
                <c:pt idx="248">
                  <c:v>-183.79271</c:v>
                </c:pt>
                <c:pt idx="249">
                  <c:v>-184.4864</c:v>
                </c:pt>
                <c:pt idx="250">
                  <c:v>-185.17991000000001</c:v>
                </c:pt>
                <c:pt idx="251">
                  <c:v>-185.87351000000001</c:v>
                </c:pt>
                <c:pt idx="252">
                  <c:v>-186.56722000000002</c:v>
                </c:pt>
                <c:pt idx="253">
                  <c:v>-187.26074</c:v>
                </c:pt>
                <c:pt idx="254">
                  <c:v>-187.95436000000001</c:v>
                </c:pt>
                <c:pt idx="255">
                  <c:v>-188.64789000000002</c:v>
                </c:pt>
                <c:pt idx="256">
                  <c:v>-189.34151</c:v>
                </c:pt>
                <c:pt idx="257">
                  <c:v>-190.03514999999999</c:v>
                </c:pt>
                <c:pt idx="258">
                  <c:v>-190.72879</c:v>
                </c:pt>
                <c:pt idx="259">
                  <c:v>-191.42243000000002</c:v>
                </c:pt>
                <c:pt idx="260">
                  <c:v>-192.11544000000001</c:v>
                </c:pt>
                <c:pt idx="261">
                  <c:v>-192.80579999999998</c:v>
                </c:pt>
                <c:pt idx="262">
                  <c:v>-193.49617000000001</c:v>
                </c:pt>
                <c:pt idx="263">
                  <c:v>-194.18664000000001</c:v>
                </c:pt>
                <c:pt idx="264">
                  <c:v>-194.87700999999998</c:v>
                </c:pt>
                <c:pt idx="265">
                  <c:v>-195.56749000000002</c:v>
                </c:pt>
                <c:pt idx="266">
                  <c:v>-196.25778</c:v>
                </c:pt>
                <c:pt idx="267">
                  <c:v>-196.94815999999997</c:v>
                </c:pt>
                <c:pt idx="268">
                  <c:v>-197.63875999999999</c:v>
                </c:pt>
                <c:pt idx="269">
                  <c:v>-198.32906</c:v>
                </c:pt>
                <c:pt idx="270">
                  <c:v>-199.01956000000001</c:v>
                </c:pt>
                <c:pt idx="271">
                  <c:v>-199.70985999999999</c:v>
                </c:pt>
                <c:pt idx="272">
                  <c:v>-200.40038000000001</c:v>
                </c:pt>
                <c:pt idx="273">
                  <c:v>-201.09079</c:v>
                </c:pt>
                <c:pt idx="274">
                  <c:v>-201.78140999999999</c:v>
                </c:pt>
                <c:pt idx="275">
                  <c:v>-202.47173999999998</c:v>
                </c:pt>
                <c:pt idx="276">
                  <c:v>-203.16226999999998</c:v>
                </c:pt>
                <c:pt idx="277">
                  <c:v>-203.8527</c:v>
                </c:pt>
                <c:pt idx="278">
                  <c:v>-204.54313999999999</c:v>
                </c:pt>
                <c:pt idx="279">
                  <c:v>-205.23358000000002</c:v>
                </c:pt>
                <c:pt idx="280">
                  <c:v>-205.92402999999999</c:v>
                </c:pt>
                <c:pt idx="281">
                  <c:v>-206.61448000000001</c:v>
                </c:pt>
                <c:pt idx="282">
                  <c:v>-207.30503999999999</c:v>
                </c:pt>
                <c:pt idx="283">
                  <c:v>-207.99466000000001</c:v>
                </c:pt>
                <c:pt idx="284">
                  <c:v>-208.68218999999999</c:v>
                </c:pt>
                <c:pt idx="285">
                  <c:v>-209.36972</c:v>
                </c:pt>
                <c:pt idx="286">
                  <c:v>-210.05725000000001</c:v>
                </c:pt>
                <c:pt idx="287">
                  <c:v>-210.74478999999997</c:v>
                </c:pt>
                <c:pt idx="288">
                  <c:v>-211.43223</c:v>
                </c:pt>
                <c:pt idx="289">
                  <c:v>-212.11967999999999</c:v>
                </c:pt>
                <c:pt idx="290">
                  <c:v>-212.80723</c:v>
                </c:pt>
                <c:pt idx="291">
                  <c:v>-213.49478999999997</c:v>
                </c:pt>
                <c:pt idx="292">
                  <c:v>-214.18234999999999</c:v>
                </c:pt>
                <c:pt idx="293">
                  <c:v>-214.86982</c:v>
                </c:pt>
                <c:pt idx="294">
                  <c:v>-215.55739</c:v>
                </c:pt>
                <c:pt idx="295">
                  <c:v>-216.24495999999999</c:v>
                </c:pt>
                <c:pt idx="296">
                  <c:v>-216.93243999999999</c:v>
                </c:pt>
                <c:pt idx="297">
                  <c:v>-217.58553000000001</c:v>
                </c:pt>
                <c:pt idx="298">
                  <c:v>-218.23826</c:v>
                </c:pt>
                <c:pt idx="299">
                  <c:v>-218.89089999999999</c:v>
                </c:pt>
                <c:pt idx="300">
                  <c:v>-219.54363000000001</c:v>
                </c:pt>
                <c:pt idx="301">
                  <c:v>-220.19638</c:v>
                </c:pt>
                <c:pt idx="302">
                  <c:v>-220.84903000000003</c:v>
                </c:pt>
                <c:pt idx="303">
                  <c:v>-221.50168000000002</c:v>
                </c:pt>
                <c:pt idx="304">
                  <c:v>-222.15454</c:v>
                </c:pt>
                <c:pt idx="305">
                  <c:v>-222.80719999999997</c:v>
                </c:pt>
                <c:pt idx="306">
                  <c:v>-223.45997</c:v>
                </c:pt>
                <c:pt idx="307">
                  <c:v>-224.11250000000001</c:v>
                </c:pt>
                <c:pt idx="308">
                  <c:v>-224.7653</c:v>
                </c:pt>
                <c:pt idx="309">
                  <c:v>-225.41809999999998</c:v>
                </c:pt>
                <c:pt idx="310">
                  <c:v>-226.07080000000002</c:v>
                </c:pt>
                <c:pt idx="311">
                  <c:v>-226.7236</c:v>
                </c:pt>
                <c:pt idx="312">
                  <c:v>-227.37630000000001</c:v>
                </c:pt>
                <c:pt idx="313">
                  <c:v>-227.92539999999997</c:v>
                </c:pt>
                <c:pt idx="314">
                  <c:v>-228.46709999999996</c:v>
                </c:pt>
                <c:pt idx="315">
                  <c:v>-229.00869999999998</c:v>
                </c:pt>
                <c:pt idx="316">
                  <c:v>-229.55020000000002</c:v>
                </c:pt>
                <c:pt idx="317">
                  <c:v>-230.09190000000001</c:v>
                </c:pt>
                <c:pt idx="318">
                  <c:v>-230.63349999999997</c:v>
                </c:pt>
                <c:pt idx="319">
                  <c:v>-231.17519999999999</c:v>
                </c:pt>
                <c:pt idx="320">
                  <c:v>-231.71690000000001</c:v>
                </c:pt>
                <c:pt idx="321">
                  <c:v>-232.2585</c:v>
                </c:pt>
                <c:pt idx="322">
                  <c:v>-232.80009999999999</c:v>
                </c:pt>
                <c:pt idx="323">
                  <c:v>-233.34180000000001</c:v>
                </c:pt>
                <c:pt idx="324">
                  <c:v>-233.88349999999997</c:v>
                </c:pt>
                <c:pt idx="325">
                  <c:v>-234.42500000000001</c:v>
                </c:pt>
                <c:pt idx="326">
                  <c:v>-234.96680000000003</c:v>
                </c:pt>
                <c:pt idx="327">
                  <c:v>-235.50850000000003</c:v>
                </c:pt>
                <c:pt idx="328">
                  <c:v>-236.05</c:v>
                </c:pt>
                <c:pt idx="329">
                  <c:v>-236.53359999999998</c:v>
                </c:pt>
                <c:pt idx="330">
                  <c:v>-236.9085</c:v>
                </c:pt>
                <c:pt idx="331">
                  <c:v>-237.27350000000001</c:v>
                </c:pt>
                <c:pt idx="332">
                  <c:v>-237.63659999999999</c:v>
                </c:pt>
                <c:pt idx="333">
                  <c:v>-237.99969999999996</c:v>
                </c:pt>
                <c:pt idx="334">
                  <c:v>-238.36279999999999</c:v>
                </c:pt>
                <c:pt idx="335">
                  <c:v>-238.726</c:v>
                </c:pt>
                <c:pt idx="336">
                  <c:v>-239.089</c:v>
                </c:pt>
                <c:pt idx="337">
                  <c:v>-239.4522</c:v>
                </c:pt>
                <c:pt idx="338">
                  <c:v>-239.81529999999998</c:v>
                </c:pt>
                <c:pt idx="339">
                  <c:v>-240.17840000000001</c:v>
                </c:pt>
                <c:pt idx="340">
                  <c:v>-240.54149999999998</c:v>
                </c:pt>
                <c:pt idx="341">
                  <c:v>-240.90469999999999</c:v>
                </c:pt>
                <c:pt idx="342">
                  <c:v>-241.2679</c:v>
                </c:pt>
                <c:pt idx="343">
                  <c:v>-241.6309</c:v>
                </c:pt>
                <c:pt idx="344">
                  <c:v>-241.9941</c:v>
                </c:pt>
                <c:pt idx="345">
                  <c:v>-242.35330000000002</c:v>
                </c:pt>
                <c:pt idx="346">
                  <c:v>-242.67410000000001</c:v>
                </c:pt>
                <c:pt idx="347">
                  <c:v>-242.9948</c:v>
                </c:pt>
                <c:pt idx="348">
                  <c:v>-243.31549999999999</c:v>
                </c:pt>
                <c:pt idx="349">
                  <c:v>-243.63640000000001</c:v>
                </c:pt>
                <c:pt idx="350">
                  <c:v>-243.95699999999999</c:v>
                </c:pt>
                <c:pt idx="351">
                  <c:v>-244.27629999999999</c:v>
                </c:pt>
                <c:pt idx="352">
                  <c:v>-244.59440000000001</c:v>
                </c:pt>
                <c:pt idx="353">
                  <c:v>-244.911</c:v>
                </c:pt>
                <c:pt idx="354">
                  <c:v>-245.2278</c:v>
                </c:pt>
                <c:pt idx="355">
                  <c:v>-245.54440000000002</c:v>
                </c:pt>
                <c:pt idx="356">
                  <c:v>-245.8612</c:v>
                </c:pt>
                <c:pt idx="357">
                  <c:v>-246.178</c:v>
                </c:pt>
                <c:pt idx="358">
                  <c:v>-246.49450000000002</c:v>
                </c:pt>
                <c:pt idx="359">
                  <c:v>-246.81130000000002</c:v>
                </c:pt>
                <c:pt idx="360">
                  <c:v>-247.12809999999999</c:v>
                </c:pt>
                <c:pt idx="361">
                  <c:v>-247.44460000000004</c:v>
                </c:pt>
                <c:pt idx="362">
                  <c:v>-247.76140000000001</c:v>
                </c:pt>
                <c:pt idx="363">
                  <c:v>-248.07819999999998</c:v>
                </c:pt>
                <c:pt idx="364">
                  <c:v>-248.39490000000001</c:v>
                </c:pt>
                <c:pt idx="365">
                  <c:v>-248.71170000000001</c:v>
                </c:pt>
                <c:pt idx="366">
                  <c:v>-249.0283</c:v>
                </c:pt>
                <c:pt idx="367">
                  <c:v>-249.3451</c:v>
                </c:pt>
                <c:pt idx="368">
                  <c:v>-249.6619</c:v>
                </c:pt>
                <c:pt idx="369">
                  <c:v>-249.97710000000001</c:v>
                </c:pt>
                <c:pt idx="370">
                  <c:v>-250.29230000000001</c:v>
                </c:pt>
                <c:pt idx="371">
                  <c:v>-250.6053</c:v>
                </c:pt>
                <c:pt idx="372">
                  <c:v>-250.91720000000001</c:v>
                </c:pt>
                <c:pt idx="373">
                  <c:v>-251.22890000000001</c:v>
                </c:pt>
                <c:pt idx="374">
                  <c:v>-251.54070000000002</c:v>
                </c:pt>
                <c:pt idx="375">
                  <c:v>-251.85249999999999</c:v>
                </c:pt>
                <c:pt idx="376">
                  <c:v>-252.16420000000002</c:v>
                </c:pt>
                <c:pt idx="377">
                  <c:v>-252.476</c:v>
                </c:pt>
                <c:pt idx="378">
                  <c:v>-252.7877</c:v>
                </c:pt>
                <c:pt idx="379">
                  <c:v>-253.03559999999999</c:v>
                </c:pt>
                <c:pt idx="380">
                  <c:v>-253.26330000000002</c:v>
                </c:pt>
                <c:pt idx="381">
                  <c:v>-253.49109999999999</c:v>
                </c:pt>
                <c:pt idx="382">
                  <c:v>-253.71879999999999</c:v>
                </c:pt>
                <c:pt idx="383">
                  <c:v>-253.94639999999998</c:v>
                </c:pt>
                <c:pt idx="384">
                  <c:v>-254.17409999999998</c:v>
                </c:pt>
                <c:pt idx="385">
                  <c:v>-254.40199999999999</c:v>
                </c:pt>
                <c:pt idx="386">
                  <c:v>-254.62959999999998</c:v>
                </c:pt>
                <c:pt idx="387">
                  <c:v>-254.85740000000001</c:v>
                </c:pt>
                <c:pt idx="388">
                  <c:v>-255.08499999999998</c:v>
                </c:pt>
                <c:pt idx="389">
                  <c:v>-255.31279999999998</c:v>
                </c:pt>
                <c:pt idx="390">
                  <c:v>-255.54059999999998</c:v>
                </c:pt>
                <c:pt idx="391">
                  <c:v>-255.76830000000001</c:v>
                </c:pt>
                <c:pt idx="392">
                  <c:v>-255.99599999999998</c:v>
                </c:pt>
                <c:pt idx="393">
                  <c:v>-256.22410000000002</c:v>
                </c:pt>
                <c:pt idx="394">
                  <c:v>-256.4513</c:v>
                </c:pt>
                <c:pt idx="395">
                  <c:v>-256.67939999999999</c:v>
                </c:pt>
                <c:pt idx="396">
                  <c:v>-256.90660000000003</c:v>
                </c:pt>
                <c:pt idx="397">
                  <c:v>-257.13470000000001</c:v>
                </c:pt>
                <c:pt idx="398">
                  <c:v>-257.36279999999999</c:v>
                </c:pt>
                <c:pt idx="399">
                  <c:v>-257.59000000000003</c:v>
                </c:pt>
                <c:pt idx="400">
                  <c:v>-257.81799999999998</c:v>
                </c:pt>
                <c:pt idx="401">
                  <c:v>-258.04520000000002</c:v>
                </c:pt>
                <c:pt idx="402">
                  <c:v>-258.27339999999998</c:v>
                </c:pt>
                <c:pt idx="403">
                  <c:v>-258.50150000000002</c:v>
                </c:pt>
                <c:pt idx="404">
                  <c:v>-258.72860000000003</c:v>
                </c:pt>
                <c:pt idx="405">
                  <c:v>-258.95679999999999</c:v>
                </c:pt>
                <c:pt idx="406">
                  <c:v>-259.18389999999999</c:v>
                </c:pt>
                <c:pt idx="407">
                  <c:v>-259.41210000000001</c:v>
                </c:pt>
                <c:pt idx="408">
                  <c:v>-259.64019999999999</c:v>
                </c:pt>
                <c:pt idx="409">
                  <c:v>-259.86739999999998</c:v>
                </c:pt>
                <c:pt idx="410">
                  <c:v>-260.09550000000002</c:v>
                </c:pt>
                <c:pt idx="411">
                  <c:v>-260.32259999999997</c:v>
                </c:pt>
                <c:pt idx="412">
                  <c:v>-260.55070000000001</c:v>
                </c:pt>
                <c:pt idx="413">
                  <c:v>-260.77879999999999</c:v>
                </c:pt>
                <c:pt idx="414">
                  <c:v>-261.0061</c:v>
                </c:pt>
                <c:pt idx="415">
                  <c:v>-261.23419999999999</c:v>
                </c:pt>
                <c:pt idx="416">
                  <c:v>-261.46230000000003</c:v>
                </c:pt>
                <c:pt idx="417">
                  <c:v>-261.68939999999998</c:v>
                </c:pt>
                <c:pt idx="418">
                  <c:v>-261.91750000000002</c:v>
                </c:pt>
                <c:pt idx="419">
                  <c:v>-262.1447</c:v>
                </c:pt>
                <c:pt idx="420">
                  <c:v>-262.37279999999998</c:v>
                </c:pt>
                <c:pt idx="421">
                  <c:v>-262.601</c:v>
                </c:pt>
                <c:pt idx="422">
                  <c:v>-262.82810000000001</c:v>
                </c:pt>
                <c:pt idx="423">
                  <c:v>-263.05619999999999</c:v>
                </c:pt>
                <c:pt idx="424">
                  <c:v>-263.28449999999998</c:v>
                </c:pt>
                <c:pt idx="425">
                  <c:v>-263.51160000000004</c:v>
                </c:pt>
                <c:pt idx="426">
                  <c:v>-263.73969999999997</c:v>
                </c:pt>
                <c:pt idx="427">
                  <c:v>-263.96679999999998</c:v>
                </c:pt>
                <c:pt idx="428">
                  <c:v>-264.19500000000005</c:v>
                </c:pt>
                <c:pt idx="429">
                  <c:v>-264.42310000000003</c:v>
                </c:pt>
                <c:pt idx="430">
                  <c:v>-264.65019999999998</c:v>
                </c:pt>
                <c:pt idx="431">
                  <c:v>-264.8784</c:v>
                </c:pt>
                <c:pt idx="432">
                  <c:v>-265.10649999999998</c:v>
                </c:pt>
                <c:pt idx="433">
                  <c:v>-265.33359999999999</c:v>
                </c:pt>
                <c:pt idx="434">
                  <c:v>-265.56180000000001</c:v>
                </c:pt>
                <c:pt idx="435">
                  <c:v>-265.78989999999999</c:v>
                </c:pt>
                <c:pt idx="436">
                  <c:v>-266.01710000000003</c:v>
                </c:pt>
                <c:pt idx="437">
                  <c:v>-266.24520000000001</c:v>
                </c:pt>
                <c:pt idx="438">
                  <c:v>-266.47230000000002</c:v>
                </c:pt>
                <c:pt idx="439">
                  <c:v>-266.7004</c:v>
                </c:pt>
                <c:pt idx="440">
                  <c:v>-266.92859999999996</c:v>
                </c:pt>
                <c:pt idx="441">
                  <c:v>-267.15570000000002</c:v>
                </c:pt>
                <c:pt idx="442">
                  <c:v>-267.38389999999998</c:v>
                </c:pt>
                <c:pt idx="443">
                  <c:v>-267.6121</c:v>
                </c:pt>
                <c:pt idx="444">
                  <c:v>-267.83929999999998</c:v>
                </c:pt>
                <c:pt idx="445">
                  <c:v>-268.06729999999999</c:v>
                </c:pt>
                <c:pt idx="446">
                  <c:v>-268.2955</c:v>
                </c:pt>
                <c:pt idx="447">
                  <c:v>-268.52260000000001</c:v>
                </c:pt>
                <c:pt idx="448">
                  <c:v>-268.75080000000003</c:v>
                </c:pt>
                <c:pt idx="449">
                  <c:v>-268.97899999999998</c:v>
                </c:pt>
                <c:pt idx="450">
                  <c:v>-269.20600000000002</c:v>
                </c:pt>
                <c:pt idx="451">
                  <c:v>-269.43419999999998</c:v>
                </c:pt>
                <c:pt idx="452">
                  <c:v>-269.66239999999999</c:v>
                </c:pt>
                <c:pt idx="453">
                  <c:v>-269.8895</c:v>
                </c:pt>
                <c:pt idx="454">
                  <c:v>-270.11759999999998</c:v>
                </c:pt>
                <c:pt idx="455">
                  <c:v>-270.3458</c:v>
                </c:pt>
                <c:pt idx="456">
                  <c:v>-270.5729</c:v>
                </c:pt>
                <c:pt idx="457">
                  <c:v>-270.80100000000004</c:v>
                </c:pt>
                <c:pt idx="458">
                  <c:v>-271.02769999999998</c:v>
                </c:pt>
                <c:pt idx="459">
                  <c:v>-271.25450000000001</c:v>
                </c:pt>
                <c:pt idx="460">
                  <c:v>-271.4812</c:v>
                </c:pt>
                <c:pt idx="461">
                  <c:v>-271.7079</c:v>
                </c:pt>
                <c:pt idx="462">
                  <c:v>-271.93470000000002</c:v>
                </c:pt>
                <c:pt idx="463">
                  <c:v>-272.16149999999999</c:v>
                </c:pt>
                <c:pt idx="464">
                  <c:v>-272.38819999999998</c:v>
                </c:pt>
                <c:pt idx="465">
                  <c:v>-272.61500000000001</c:v>
                </c:pt>
                <c:pt idx="466">
                  <c:v>-272.8415</c:v>
                </c:pt>
                <c:pt idx="467">
                  <c:v>-273.06830000000002</c:v>
                </c:pt>
                <c:pt idx="468">
                  <c:v>-273.29509999999999</c:v>
                </c:pt>
                <c:pt idx="469">
                  <c:v>-273.52179999999998</c:v>
                </c:pt>
                <c:pt idx="470">
                  <c:v>-273.74860000000001</c:v>
                </c:pt>
                <c:pt idx="471">
                  <c:v>-273.9753</c:v>
                </c:pt>
                <c:pt idx="472">
                  <c:v>-274.20210000000003</c:v>
                </c:pt>
                <c:pt idx="473">
                  <c:v>-274.42869999999999</c:v>
                </c:pt>
                <c:pt idx="474">
                  <c:v>-274.65550000000002</c:v>
                </c:pt>
                <c:pt idx="475">
                  <c:v>-274.88220000000001</c:v>
                </c:pt>
                <c:pt idx="476">
                  <c:v>-275.10900000000004</c:v>
                </c:pt>
                <c:pt idx="477">
                  <c:v>-275.33569999999997</c:v>
                </c:pt>
                <c:pt idx="478">
                  <c:v>-275.5625</c:v>
                </c:pt>
                <c:pt idx="479">
                  <c:v>-275.78910000000002</c:v>
                </c:pt>
                <c:pt idx="480">
                  <c:v>-276.01589999999999</c:v>
                </c:pt>
                <c:pt idx="481">
                  <c:v>-276.24259999999998</c:v>
                </c:pt>
                <c:pt idx="482">
                  <c:v>-276.46939999999995</c:v>
                </c:pt>
                <c:pt idx="483">
                  <c:v>-276.6961</c:v>
                </c:pt>
                <c:pt idx="484">
                  <c:v>-276.92290000000003</c:v>
                </c:pt>
                <c:pt idx="485">
                  <c:v>-277.14960000000002</c:v>
                </c:pt>
                <c:pt idx="486">
                  <c:v>-277.37630000000001</c:v>
                </c:pt>
                <c:pt idx="487">
                  <c:v>-277.60309999999998</c:v>
                </c:pt>
                <c:pt idx="488">
                  <c:v>-277.8297</c:v>
                </c:pt>
                <c:pt idx="489">
                  <c:v>-278.05650000000003</c:v>
                </c:pt>
                <c:pt idx="490">
                  <c:v>-278.2833</c:v>
                </c:pt>
                <c:pt idx="491">
                  <c:v>-278.51</c:v>
                </c:pt>
                <c:pt idx="492">
                  <c:v>-278.73669999999998</c:v>
                </c:pt>
                <c:pt idx="493">
                  <c:v>-278.96349999999995</c:v>
                </c:pt>
                <c:pt idx="494">
                  <c:v>-279.1902</c:v>
                </c:pt>
                <c:pt idx="495">
                  <c:v>-279.4169</c:v>
                </c:pt>
                <c:pt idx="496">
                  <c:v>-279.6438</c:v>
                </c:pt>
                <c:pt idx="497">
                  <c:v>-279.87040000000002</c:v>
                </c:pt>
                <c:pt idx="498">
                  <c:v>-280.09710000000001</c:v>
                </c:pt>
                <c:pt idx="499">
                  <c:v>-280.32389999999998</c:v>
                </c:pt>
                <c:pt idx="500">
                  <c:v>-280.55070000000001</c:v>
                </c:pt>
                <c:pt idx="501">
                  <c:v>-280.77729999999997</c:v>
                </c:pt>
                <c:pt idx="502">
                  <c:v>-281.00409999999999</c:v>
                </c:pt>
                <c:pt idx="503">
                  <c:v>-281.23080000000004</c:v>
                </c:pt>
                <c:pt idx="504">
                  <c:v>-281.45749999999998</c:v>
                </c:pt>
                <c:pt idx="505">
                  <c:v>-281.68420000000003</c:v>
                </c:pt>
                <c:pt idx="506">
                  <c:v>-281.91110000000003</c:v>
                </c:pt>
                <c:pt idx="507">
                  <c:v>-282.1388</c:v>
                </c:pt>
                <c:pt idx="508">
                  <c:v>-282.3655</c:v>
                </c:pt>
                <c:pt idx="509">
                  <c:v>-282.59219999999999</c:v>
                </c:pt>
                <c:pt idx="510">
                  <c:v>-282.81900000000002</c:v>
                </c:pt>
                <c:pt idx="511">
                  <c:v>-283.04560000000004</c:v>
                </c:pt>
                <c:pt idx="512">
                  <c:v>-283.2724</c:v>
                </c:pt>
                <c:pt idx="513">
                  <c:v>-283.49919999999997</c:v>
                </c:pt>
                <c:pt idx="514">
                  <c:v>-283.72589999999997</c:v>
                </c:pt>
                <c:pt idx="515">
                  <c:v>-283.95269999999999</c:v>
                </c:pt>
                <c:pt idx="516">
                  <c:v>-284.17950000000002</c:v>
                </c:pt>
                <c:pt idx="517">
                  <c:v>-284.40610000000004</c:v>
                </c:pt>
                <c:pt idx="518">
                  <c:v>-284.63290000000001</c:v>
                </c:pt>
                <c:pt idx="519">
                  <c:v>-284.85980000000001</c:v>
                </c:pt>
                <c:pt idx="520">
                  <c:v>-285.08619999999996</c:v>
                </c:pt>
                <c:pt idx="521">
                  <c:v>-285.31280000000004</c:v>
                </c:pt>
                <c:pt idx="522">
                  <c:v>-285.5394</c:v>
                </c:pt>
                <c:pt idx="523">
                  <c:v>-285.76690000000002</c:v>
                </c:pt>
                <c:pt idx="524">
                  <c:v>-285.99340000000001</c:v>
                </c:pt>
                <c:pt idx="525">
                  <c:v>-286.21999999999997</c:v>
                </c:pt>
                <c:pt idx="526">
                  <c:v>-286.44749999999999</c:v>
                </c:pt>
                <c:pt idx="527">
                  <c:v>-286.67410000000001</c:v>
                </c:pt>
                <c:pt idx="528">
                  <c:v>-286.90170000000001</c:v>
                </c:pt>
                <c:pt idx="529">
                  <c:v>-287.12810000000002</c:v>
                </c:pt>
                <c:pt idx="530">
                  <c:v>-287.35469999999998</c:v>
                </c:pt>
                <c:pt idx="531">
                  <c:v>-287.58120000000002</c:v>
                </c:pt>
                <c:pt idx="532">
                  <c:v>-287.80780000000004</c:v>
                </c:pt>
                <c:pt idx="533">
                  <c:v>-288.03539999999998</c:v>
                </c:pt>
                <c:pt idx="534">
                  <c:v>-288.26190000000003</c:v>
                </c:pt>
                <c:pt idx="535">
                  <c:v>-288.48849999999999</c:v>
                </c:pt>
                <c:pt idx="536">
                  <c:v>-288.71500000000003</c:v>
                </c:pt>
                <c:pt idx="537">
                  <c:v>-288.94159999999999</c:v>
                </c:pt>
                <c:pt idx="538">
                  <c:v>-289.16820000000001</c:v>
                </c:pt>
                <c:pt idx="539">
                  <c:v>-289.39569999999998</c:v>
                </c:pt>
                <c:pt idx="540">
                  <c:v>-289.62329999999997</c:v>
                </c:pt>
                <c:pt idx="541">
                  <c:v>-289.84979999999996</c:v>
                </c:pt>
                <c:pt idx="542">
                  <c:v>-290.07640000000004</c:v>
                </c:pt>
                <c:pt idx="543">
                  <c:v>-290.303</c:v>
                </c:pt>
                <c:pt idx="544">
                  <c:v>-290.53050000000002</c:v>
                </c:pt>
                <c:pt idx="545">
                  <c:v>-290.75710000000004</c:v>
                </c:pt>
                <c:pt idx="546">
                  <c:v>-290.98360000000002</c:v>
                </c:pt>
                <c:pt idx="547">
                  <c:v>-291.21019999999999</c:v>
                </c:pt>
                <c:pt idx="548">
                  <c:v>-291.43680000000001</c:v>
                </c:pt>
                <c:pt idx="549">
                  <c:v>-291.66340000000002</c:v>
                </c:pt>
                <c:pt idx="550">
                  <c:v>-291.89089999999999</c:v>
                </c:pt>
                <c:pt idx="551">
                  <c:v>-292.11750000000001</c:v>
                </c:pt>
                <c:pt idx="552">
                  <c:v>-292.34500000000003</c:v>
                </c:pt>
                <c:pt idx="553">
                  <c:v>-292.57169999999996</c:v>
                </c:pt>
                <c:pt idx="554">
                  <c:v>-292.79830000000004</c:v>
                </c:pt>
                <c:pt idx="555">
                  <c:v>-293.02479999999997</c:v>
                </c:pt>
                <c:pt idx="556">
                  <c:v>-293.25139999999999</c:v>
                </c:pt>
                <c:pt idx="557">
                  <c:v>-293.47900000000004</c:v>
                </c:pt>
                <c:pt idx="558">
                  <c:v>-293.7056</c:v>
                </c:pt>
                <c:pt idx="559">
                  <c:v>-293.93209999999999</c:v>
                </c:pt>
                <c:pt idx="560">
                  <c:v>-294.15859999999998</c:v>
                </c:pt>
                <c:pt idx="561">
                  <c:v>-294.38290000000001</c:v>
                </c:pt>
                <c:pt idx="562">
                  <c:v>-294.60930000000002</c:v>
                </c:pt>
                <c:pt idx="563">
                  <c:v>-294.83359999999999</c:v>
                </c:pt>
                <c:pt idx="564">
                  <c:v>-295.05889999999999</c:v>
                </c:pt>
                <c:pt idx="565">
                  <c:v>-295.28430000000003</c:v>
                </c:pt>
                <c:pt idx="566">
                  <c:v>-295.50970000000001</c:v>
                </c:pt>
                <c:pt idx="567">
                  <c:v>-295.73400000000004</c:v>
                </c:pt>
                <c:pt idx="568">
                  <c:v>-295.96039999999999</c:v>
                </c:pt>
                <c:pt idx="569">
                  <c:v>-296.18469999999996</c:v>
                </c:pt>
                <c:pt idx="570">
                  <c:v>-296.41110000000003</c:v>
                </c:pt>
                <c:pt idx="571">
                  <c:v>-296.63549999999998</c:v>
                </c:pt>
                <c:pt idx="572">
                  <c:v>-296.86079999999998</c:v>
                </c:pt>
                <c:pt idx="573">
                  <c:v>-297.08609999999999</c:v>
                </c:pt>
                <c:pt idx="574">
                  <c:v>-297.31150000000002</c:v>
                </c:pt>
                <c:pt idx="575">
                  <c:v>-297.5369</c:v>
                </c:pt>
                <c:pt idx="576">
                  <c:v>-297.76229999999998</c:v>
                </c:pt>
                <c:pt idx="577">
                  <c:v>-297.98660000000001</c:v>
                </c:pt>
                <c:pt idx="578">
                  <c:v>-298.21299999999997</c:v>
                </c:pt>
                <c:pt idx="579">
                  <c:v>-298.43730000000005</c:v>
                </c:pt>
                <c:pt idx="580">
                  <c:v>-298.66379999999998</c:v>
                </c:pt>
                <c:pt idx="581">
                  <c:v>-298.88810000000001</c:v>
                </c:pt>
                <c:pt idx="582">
                  <c:v>-299.11349999999999</c:v>
                </c:pt>
                <c:pt idx="583">
                  <c:v>-299.33879999999999</c:v>
                </c:pt>
                <c:pt idx="584">
                  <c:v>-299.56420000000003</c:v>
                </c:pt>
                <c:pt idx="585">
                  <c:v>-299.78949999999998</c:v>
                </c:pt>
                <c:pt idx="586">
                  <c:v>-300.01499999999999</c:v>
                </c:pt>
                <c:pt idx="587">
                  <c:v>-300.23939999999999</c:v>
                </c:pt>
                <c:pt idx="588">
                  <c:v>-300.46569999999997</c:v>
                </c:pt>
                <c:pt idx="589">
                  <c:v>-300.69010000000003</c:v>
                </c:pt>
                <c:pt idx="590">
                  <c:v>-300.91650000000004</c:v>
                </c:pt>
                <c:pt idx="591">
                  <c:v>-301.14080000000001</c:v>
                </c:pt>
                <c:pt idx="592">
                  <c:v>-301.36629999999997</c:v>
                </c:pt>
                <c:pt idx="593">
                  <c:v>-301.5917</c:v>
                </c:pt>
                <c:pt idx="594">
                  <c:v>-301.81700000000001</c:v>
                </c:pt>
                <c:pt idx="595">
                  <c:v>-302.04239999999999</c:v>
                </c:pt>
                <c:pt idx="596">
                  <c:v>-302.26780000000002</c:v>
                </c:pt>
                <c:pt idx="597">
                  <c:v>-302.49220000000003</c:v>
                </c:pt>
                <c:pt idx="598">
                  <c:v>-302.71850000000001</c:v>
                </c:pt>
                <c:pt idx="599">
                  <c:v>-302.94290000000001</c:v>
                </c:pt>
                <c:pt idx="600">
                  <c:v>-303.16829999999999</c:v>
                </c:pt>
                <c:pt idx="601">
                  <c:v>-303.39379999999994</c:v>
                </c:pt>
                <c:pt idx="602">
                  <c:v>-303.61919999999998</c:v>
                </c:pt>
                <c:pt idx="603">
                  <c:v>-303.84460000000001</c:v>
                </c:pt>
                <c:pt idx="604">
                  <c:v>-304.06890000000004</c:v>
                </c:pt>
                <c:pt idx="605">
                  <c:v>-304.2953</c:v>
                </c:pt>
                <c:pt idx="606">
                  <c:v>-304.5197</c:v>
                </c:pt>
                <c:pt idx="607">
                  <c:v>-304.74610000000001</c:v>
                </c:pt>
                <c:pt idx="608">
                  <c:v>-304.97050000000002</c:v>
                </c:pt>
                <c:pt idx="609">
                  <c:v>-305.19690000000003</c:v>
                </c:pt>
                <c:pt idx="610">
                  <c:v>-305.42129999999997</c:v>
                </c:pt>
                <c:pt idx="611">
                  <c:v>-305.64670000000001</c:v>
                </c:pt>
                <c:pt idx="612">
                  <c:v>-305.87210000000005</c:v>
                </c:pt>
                <c:pt idx="613">
                  <c:v>-306.09749999999997</c:v>
                </c:pt>
                <c:pt idx="614">
                  <c:v>-306.32299999999998</c:v>
                </c:pt>
                <c:pt idx="615">
                  <c:v>-306.54740000000004</c:v>
                </c:pt>
                <c:pt idx="616">
                  <c:v>-306.77379999999999</c:v>
                </c:pt>
                <c:pt idx="617">
                  <c:v>-306.9982</c:v>
                </c:pt>
                <c:pt idx="618">
                  <c:v>-307.22360000000003</c:v>
                </c:pt>
                <c:pt idx="619">
                  <c:v>-307.44899999999996</c:v>
                </c:pt>
                <c:pt idx="620">
                  <c:v>-307.67439999999999</c:v>
                </c:pt>
                <c:pt idx="621">
                  <c:v>-307.8999</c:v>
                </c:pt>
                <c:pt idx="622">
                  <c:v>-308.12530000000004</c:v>
                </c:pt>
                <c:pt idx="623">
                  <c:v>-308.34960000000001</c:v>
                </c:pt>
                <c:pt idx="624">
                  <c:v>-308.57490000000001</c:v>
                </c:pt>
                <c:pt idx="625">
                  <c:v>-308.79929999999996</c:v>
                </c:pt>
                <c:pt idx="626">
                  <c:v>-309.02360000000004</c:v>
                </c:pt>
                <c:pt idx="627">
                  <c:v>-309.24900000000002</c:v>
                </c:pt>
                <c:pt idx="628">
                  <c:v>-309.47429999999997</c:v>
                </c:pt>
                <c:pt idx="629">
                  <c:v>-309.69870000000003</c:v>
                </c:pt>
                <c:pt idx="630">
                  <c:v>-309.923</c:v>
                </c:pt>
                <c:pt idx="631">
                  <c:v>-310.1474</c:v>
                </c:pt>
                <c:pt idx="632">
                  <c:v>-310.37270000000001</c:v>
                </c:pt>
                <c:pt idx="633">
                  <c:v>-310.59809999999999</c:v>
                </c:pt>
                <c:pt idx="634">
                  <c:v>-310.82240000000002</c:v>
                </c:pt>
                <c:pt idx="635">
                  <c:v>-311.04780000000005</c:v>
                </c:pt>
                <c:pt idx="636">
                  <c:v>-311.27210000000002</c:v>
                </c:pt>
                <c:pt idx="637">
                  <c:v>-311.49649999999997</c:v>
                </c:pt>
                <c:pt idx="638">
                  <c:v>-311.72179999999997</c:v>
                </c:pt>
                <c:pt idx="639">
                  <c:v>-311.94720000000001</c:v>
                </c:pt>
                <c:pt idx="640">
                  <c:v>-312.17160000000001</c:v>
                </c:pt>
                <c:pt idx="641">
                  <c:v>-312.39589999999998</c:v>
                </c:pt>
                <c:pt idx="642">
                  <c:v>-312.62029999999999</c:v>
                </c:pt>
                <c:pt idx="643">
                  <c:v>-312.84570000000002</c:v>
                </c:pt>
                <c:pt idx="644">
                  <c:v>-313.07100000000003</c:v>
                </c:pt>
                <c:pt idx="645">
                  <c:v>-313.29539999999997</c:v>
                </c:pt>
                <c:pt idx="646">
                  <c:v>-313.51980000000003</c:v>
                </c:pt>
                <c:pt idx="647">
                  <c:v>-313.74510000000004</c:v>
                </c:pt>
                <c:pt idx="648">
                  <c:v>-313.96949999999998</c:v>
                </c:pt>
                <c:pt idx="649">
                  <c:v>-314.19389999999999</c:v>
                </c:pt>
                <c:pt idx="650">
                  <c:v>-314.4203</c:v>
                </c:pt>
                <c:pt idx="651">
                  <c:v>-314.64459999999997</c:v>
                </c:pt>
                <c:pt idx="652">
                  <c:v>-314.86900000000003</c:v>
                </c:pt>
                <c:pt idx="653">
                  <c:v>-315.09339999999997</c:v>
                </c:pt>
                <c:pt idx="654">
                  <c:v>-315.31880000000001</c:v>
                </c:pt>
                <c:pt idx="655">
                  <c:v>-315.54320000000001</c:v>
                </c:pt>
                <c:pt idx="656">
                  <c:v>-315.76859999999999</c:v>
                </c:pt>
                <c:pt idx="657">
                  <c:v>-315.99379999999996</c:v>
                </c:pt>
                <c:pt idx="658">
                  <c:v>-316.21820000000002</c:v>
                </c:pt>
                <c:pt idx="659">
                  <c:v>-316.44260000000003</c:v>
                </c:pt>
                <c:pt idx="660">
                  <c:v>-316.66700000000003</c:v>
                </c:pt>
                <c:pt idx="661">
                  <c:v>-316.89240000000001</c:v>
                </c:pt>
                <c:pt idx="662">
                  <c:v>-317.11680000000001</c:v>
                </c:pt>
                <c:pt idx="663">
                  <c:v>-317.34219999999999</c:v>
                </c:pt>
                <c:pt idx="664">
                  <c:v>-317.56759999999997</c:v>
                </c:pt>
                <c:pt idx="665">
                  <c:v>-317.79199999999997</c:v>
                </c:pt>
                <c:pt idx="666">
                  <c:v>-318.01640000000003</c:v>
                </c:pt>
                <c:pt idx="667">
                  <c:v>-318.24079999999998</c:v>
                </c:pt>
                <c:pt idx="668">
                  <c:v>-318.46609999999998</c:v>
                </c:pt>
                <c:pt idx="669">
                  <c:v>-318.69049999999999</c:v>
                </c:pt>
                <c:pt idx="670">
                  <c:v>-318.91590000000002</c:v>
                </c:pt>
                <c:pt idx="671">
                  <c:v>-319.1413</c:v>
                </c:pt>
                <c:pt idx="672">
                  <c:v>-319.36580000000004</c:v>
                </c:pt>
                <c:pt idx="673">
                  <c:v>-319.59019999999998</c:v>
                </c:pt>
                <c:pt idx="674">
                  <c:v>-319.81560000000002</c:v>
                </c:pt>
                <c:pt idx="675">
                  <c:v>-320.03999999999996</c:v>
                </c:pt>
                <c:pt idx="676">
                  <c:v>-320.26440000000002</c:v>
                </c:pt>
                <c:pt idx="677">
                  <c:v>-320.48970000000003</c:v>
                </c:pt>
                <c:pt idx="678">
                  <c:v>-320.71519999999998</c:v>
                </c:pt>
                <c:pt idx="679">
                  <c:v>-320.93960000000004</c:v>
                </c:pt>
                <c:pt idx="680">
                  <c:v>-321.16399999999999</c:v>
                </c:pt>
                <c:pt idx="681">
                  <c:v>-321.38940000000002</c:v>
                </c:pt>
                <c:pt idx="682">
                  <c:v>-321.6139</c:v>
                </c:pt>
                <c:pt idx="683">
                  <c:v>-321.8383</c:v>
                </c:pt>
                <c:pt idx="684">
                  <c:v>-322.06360000000001</c:v>
                </c:pt>
                <c:pt idx="685">
                  <c:v>-322.28900000000004</c:v>
                </c:pt>
                <c:pt idx="686">
                  <c:v>-322.51350000000002</c:v>
                </c:pt>
                <c:pt idx="687">
                  <c:v>-322.7389</c:v>
                </c:pt>
                <c:pt idx="688">
                  <c:v>-322.9633</c:v>
                </c:pt>
                <c:pt idx="689">
                  <c:v>-323.18780000000004</c:v>
                </c:pt>
                <c:pt idx="690">
                  <c:v>-323.41309999999999</c:v>
                </c:pt>
                <c:pt idx="691">
                  <c:v>-323.63760000000002</c:v>
                </c:pt>
                <c:pt idx="692">
                  <c:v>-323.86199999999997</c:v>
                </c:pt>
                <c:pt idx="693">
                  <c:v>-324.08839999999998</c:v>
                </c:pt>
                <c:pt idx="694">
                  <c:v>-324.31289999999996</c:v>
                </c:pt>
                <c:pt idx="695">
                  <c:v>-324.53720000000004</c:v>
                </c:pt>
                <c:pt idx="696">
                  <c:v>-324.7627</c:v>
                </c:pt>
                <c:pt idx="697">
                  <c:v>-324.9871</c:v>
                </c:pt>
                <c:pt idx="698">
                  <c:v>-325.21159999999998</c:v>
                </c:pt>
                <c:pt idx="699">
                  <c:v>-325.43700000000001</c:v>
                </c:pt>
                <c:pt idx="700">
                  <c:v>-325.66140000000001</c:v>
                </c:pt>
                <c:pt idx="701">
                  <c:v>-325.88589999999999</c:v>
                </c:pt>
                <c:pt idx="702">
                  <c:v>-326.11129999999997</c:v>
                </c:pt>
                <c:pt idx="703">
                  <c:v>-326.33679999999998</c:v>
                </c:pt>
                <c:pt idx="704">
                  <c:v>-326.56119999999999</c:v>
                </c:pt>
                <c:pt idx="705">
                  <c:v>-326.78660000000002</c:v>
                </c:pt>
                <c:pt idx="706">
                  <c:v>-327.0111</c:v>
                </c:pt>
                <c:pt idx="707">
                  <c:v>-327.2355</c:v>
                </c:pt>
                <c:pt idx="708">
                  <c:v>-327.46100000000001</c:v>
                </c:pt>
                <c:pt idx="709">
                  <c:v>-327.68540000000002</c:v>
                </c:pt>
                <c:pt idx="710">
                  <c:v>-327.90980000000002</c:v>
                </c:pt>
                <c:pt idx="711">
                  <c:v>-328.13530000000003</c:v>
                </c:pt>
                <c:pt idx="712">
                  <c:v>-328.35910000000001</c:v>
                </c:pt>
                <c:pt idx="713">
                  <c:v>-328.58359999999999</c:v>
                </c:pt>
                <c:pt idx="714">
                  <c:v>-328.80810000000002</c:v>
                </c:pt>
                <c:pt idx="715">
                  <c:v>-329.03149999999999</c:v>
                </c:pt>
                <c:pt idx="716">
                  <c:v>-329.255</c:v>
                </c:pt>
                <c:pt idx="717">
                  <c:v>-329.47850000000005</c:v>
                </c:pt>
                <c:pt idx="718">
                  <c:v>-329.7029</c:v>
                </c:pt>
                <c:pt idx="719">
                  <c:v>-329.9273</c:v>
                </c:pt>
                <c:pt idx="720">
                  <c:v>-330.1508</c:v>
                </c:pt>
                <c:pt idx="721">
                  <c:v>-330.37529999999998</c:v>
                </c:pt>
                <c:pt idx="722">
                  <c:v>-330.59870000000001</c:v>
                </c:pt>
                <c:pt idx="723">
                  <c:v>-330.82220000000001</c:v>
                </c:pt>
                <c:pt idx="724">
                  <c:v>-331.04570000000001</c:v>
                </c:pt>
                <c:pt idx="725">
                  <c:v>-331.27019999999999</c:v>
                </c:pt>
                <c:pt idx="726">
                  <c:v>-331.48090000000002</c:v>
                </c:pt>
                <c:pt idx="727">
                  <c:v>-331.68849999999998</c:v>
                </c:pt>
                <c:pt idx="728">
                  <c:v>-331.89510000000001</c:v>
                </c:pt>
                <c:pt idx="729">
                  <c:v>-332.1028</c:v>
                </c:pt>
                <c:pt idx="730">
                  <c:v>-332.31029999999998</c:v>
                </c:pt>
                <c:pt idx="731">
                  <c:v>-332.51689999999996</c:v>
                </c:pt>
                <c:pt idx="732">
                  <c:v>-332.72450000000003</c:v>
                </c:pt>
                <c:pt idx="733">
                  <c:v>-332.93310000000002</c:v>
                </c:pt>
                <c:pt idx="734">
                  <c:v>-333.13979999999998</c:v>
                </c:pt>
                <c:pt idx="735">
                  <c:v>-333.34739999999999</c:v>
                </c:pt>
                <c:pt idx="736">
                  <c:v>-333.55500000000001</c:v>
                </c:pt>
                <c:pt idx="737">
                  <c:v>-333.76160000000004</c:v>
                </c:pt>
                <c:pt idx="738">
                  <c:v>-333.91770000000002</c:v>
                </c:pt>
                <c:pt idx="739">
                  <c:v>-334.07310000000001</c:v>
                </c:pt>
                <c:pt idx="740">
                  <c:v>-334.22829999999999</c:v>
                </c:pt>
                <c:pt idx="741">
                  <c:v>-334.38369999999998</c:v>
                </c:pt>
                <c:pt idx="742">
                  <c:v>-334.53909999999996</c:v>
                </c:pt>
                <c:pt idx="743">
                  <c:v>-334.69349999999997</c:v>
                </c:pt>
                <c:pt idx="744">
                  <c:v>-334.84889999999996</c:v>
                </c:pt>
                <c:pt idx="745">
                  <c:v>-335.00420000000003</c:v>
                </c:pt>
                <c:pt idx="746">
                  <c:v>-335.15960000000001</c:v>
                </c:pt>
                <c:pt idx="747">
                  <c:v>-335.31489999999997</c:v>
                </c:pt>
                <c:pt idx="748">
                  <c:v>-335.46930000000003</c:v>
                </c:pt>
                <c:pt idx="749">
                  <c:v>-335.62470000000002</c:v>
                </c:pt>
                <c:pt idx="750">
                  <c:v>-335.7801</c:v>
                </c:pt>
                <c:pt idx="751">
                  <c:v>-335.93639999999999</c:v>
                </c:pt>
                <c:pt idx="752">
                  <c:v>-336.09179999999998</c:v>
                </c:pt>
                <c:pt idx="753">
                  <c:v>-336.24720000000002</c:v>
                </c:pt>
                <c:pt idx="754">
                  <c:v>-336.4015</c:v>
                </c:pt>
                <c:pt idx="755">
                  <c:v>-336.54290000000003</c:v>
                </c:pt>
                <c:pt idx="756">
                  <c:v>-336.61429999999996</c:v>
                </c:pt>
                <c:pt idx="757">
                  <c:v>-336.68560000000002</c:v>
                </c:pt>
                <c:pt idx="758">
                  <c:v>-336.755</c:v>
                </c:pt>
                <c:pt idx="759">
                  <c:v>-336.8263</c:v>
                </c:pt>
                <c:pt idx="760">
                  <c:v>-336.89670000000001</c:v>
                </c:pt>
                <c:pt idx="761">
                  <c:v>-336.96700000000004</c:v>
                </c:pt>
                <c:pt idx="762">
                  <c:v>-337.03829999999999</c:v>
                </c:pt>
                <c:pt idx="763">
                  <c:v>-337.10770000000002</c:v>
                </c:pt>
                <c:pt idx="764">
                  <c:v>-337.17899999999997</c:v>
                </c:pt>
                <c:pt idx="765">
                  <c:v>-337.24940000000004</c:v>
                </c:pt>
                <c:pt idx="766">
                  <c:v>-337.31970000000001</c:v>
                </c:pt>
                <c:pt idx="767">
                  <c:v>-337.39109999999999</c:v>
                </c:pt>
                <c:pt idx="768">
                  <c:v>-337.46140000000003</c:v>
                </c:pt>
                <c:pt idx="769">
                  <c:v>-337.5317</c:v>
                </c:pt>
                <c:pt idx="770">
                  <c:v>-337.60210000000001</c:v>
                </c:pt>
                <c:pt idx="771">
                  <c:v>-337.67340000000002</c:v>
                </c:pt>
                <c:pt idx="772">
                  <c:v>-337.74270000000001</c:v>
                </c:pt>
                <c:pt idx="773">
                  <c:v>-337.8141</c:v>
                </c:pt>
                <c:pt idx="774">
                  <c:v>-337.88439999999997</c:v>
                </c:pt>
                <c:pt idx="775">
                  <c:v>-337.9547</c:v>
                </c:pt>
                <c:pt idx="776">
                  <c:v>-338.02610000000004</c:v>
                </c:pt>
                <c:pt idx="777">
                  <c:v>-338.09530000000001</c:v>
                </c:pt>
                <c:pt idx="778">
                  <c:v>-338.16669999999999</c:v>
                </c:pt>
                <c:pt idx="779">
                  <c:v>-338.23809999999997</c:v>
                </c:pt>
                <c:pt idx="780">
                  <c:v>-338.3073</c:v>
                </c:pt>
                <c:pt idx="781">
                  <c:v>-338.37870000000004</c:v>
                </c:pt>
                <c:pt idx="782">
                  <c:v>-338.44900000000001</c:v>
                </c:pt>
                <c:pt idx="783">
                  <c:v>-338.51929999999999</c:v>
                </c:pt>
                <c:pt idx="784">
                  <c:v>-338.58959999999996</c:v>
                </c:pt>
                <c:pt idx="785">
                  <c:v>-338.65990000000005</c:v>
                </c:pt>
                <c:pt idx="786">
                  <c:v>-338.7312</c:v>
                </c:pt>
                <c:pt idx="787">
                  <c:v>-338.80150000000003</c:v>
                </c:pt>
                <c:pt idx="788">
                  <c:v>-338.87189999999998</c:v>
                </c:pt>
                <c:pt idx="789">
                  <c:v>-338.94209999999998</c:v>
                </c:pt>
                <c:pt idx="790">
                  <c:v>-339.01339999999993</c:v>
                </c:pt>
                <c:pt idx="791">
                  <c:v>-339.08280000000002</c:v>
                </c:pt>
                <c:pt idx="792">
                  <c:v>-339.15409999999997</c:v>
                </c:pt>
                <c:pt idx="793">
                  <c:v>-339.22429999999997</c:v>
                </c:pt>
                <c:pt idx="794">
                  <c:v>-339.29469999999998</c:v>
                </c:pt>
                <c:pt idx="795">
                  <c:v>-339.36600000000004</c:v>
                </c:pt>
                <c:pt idx="796">
                  <c:v>-339.43529999999998</c:v>
                </c:pt>
                <c:pt idx="797">
                  <c:v>-339.50650000000002</c:v>
                </c:pt>
                <c:pt idx="798">
                  <c:v>-339.57690000000002</c:v>
                </c:pt>
                <c:pt idx="799">
                  <c:v>-339.6472</c:v>
                </c:pt>
                <c:pt idx="800">
                  <c:v>-339.71749999999997</c:v>
                </c:pt>
                <c:pt idx="801">
                  <c:v>-339.78870000000001</c:v>
                </c:pt>
                <c:pt idx="802">
                  <c:v>-339.858</c:v>
                </c:pt>
                <c:pt idx="803">
                  <c:v>-339.92930000000001</c:v>
                </c:pt>
                <c:pt idx="804">
                  <c:v>-340.00059999999996</c:v>
                </c:pt>
                <c:pt idx="805">
                  <c:v>-340.06990000000002</c:v>
                </c:pt>
                <c:pt idx="806">
                  <c:v>-340.14120000000003</c:v>
                </c:pt>
                <c:pt idx="807">
                  <c:v>-340.21050000000002</c:v>
                </c:pt>
                <c:pt idx="808">
                  <c:v>-340.28179999999998</c:v>
                </c:pt>
                <c:pt idx="809">
                  <c:v>-340.35209999999995</c:v>
                </c:pt>
                <c:pt idx="810">
                  <c:v>-340.42239999999998</c:v>
                </c:pt>
                <c:pt idx="811">
                  <c:v>-340.49260000000004</c:v>
                </c:pt>
                <c:pt idx="812">
                  <c:v>-340.56380000000001</c:v>
                </c:pt>
                <c:pt idx="813">
                  <c:v>-340.63310000000001</c:v>
                </c:pt>
                <c:pt idx="814">
                  <c:v>-340.70439999999996</c:v>
                </c:pt>
                <c:pt idx="815">
                  <c:v>-340.77469999999994</c:v>
                </c:pt>
                <c:pt idx="816">
                  <c:v>-340.84500000000003</c:v>
                </c:pt>
                <c:pt idx="817">
                  <c:v>-340.9153</c:v>
                </c:pt>
                <c:pt idx="818">
                  <c:v>-340.98649999999998</c:v>
                </c:pt>
                <c:pt idx="819">
                  <c:v>-341.05669999999998</c:v>
                </c:pt>
                <c:pt idx="820">
                  <c:v>-341.12699999999995</c:v>
                </c:pt>
                <c:pt idx="821">
                  <c:v>-341.19730000000004</c:v>
                </c:pt>
                <c:pt idx="822">
                  <c:v>-341.26760000000002</c:v>
                </c:pt>
                <c:pt idx="823">
                  <c:v>-341.33879999999999</c:v>
                </c:pt>
                <c:pt idx="824">
                  <c:v>-341.40809999999999</c:v>
                </c:pt>
                <c:pt idx="825">
                  <c:v>-341.4794</c:v>
                </c:pt>
                <c:pt idx="826">
                  <c:v>-341.54970000000003</c:v>
                </c:pt>
                <c:pt idx="827">
                  <c:v>-341.61980000000005</c:v>
                </c:pt>
                <c:pt idx="828">
                  <c:v>-341.69010000000003</c:v>
                </c:pt>
                <c:pt idx="829">
                  <c:v>-341.76130000000001</c:v>
                </c:pt>
                <c:pt idx="830">
                  <c:v>-341.8306</c:v>
                </c:pt>
                <c:pt idx="831">
                  <c:v>-341.90190000000001</c:v>
                </c:pt>
                <c:pt idx="832">
                  <c:v>-341.97210000000001</c:v>
                </c:pt>
                <c:pt idx="833">
                  <c:v>-342.04239999999999</c:v>
                </c:pt>
                <c:pt idx="834">
                  <c:v>-342.11259999999999</c:v>
                </c:pt>
                <c:pt idx="835">
                  <c:v>-342.18150000000003</c:v>
                </c:pt>
                <c:pt idx="836">
                  <c:v>-342.24779999999998</c:v>
                </c:pt>
                <c:pt idx="837">
                  <c:v>-342.31399999999996</c:v>
                </c:pt>
                <c:pt idx="838">
                  <c:v>-342.38119999999998</c:v>
                </c:pt>
                <c:pt idx="839">
                  <c:v>-342.44639999999998</c:v>
                </c:pt>
                <c:pt idx="840">
                  <c:v>-342.5136</c:v>
                </c:pt>
                <c:pt idx="841">
                  <c:v>-342.57979999999998</c:v>
                </c:pt>
                <c:pt idx="842">
                  <c:v>-342.63650000000001</c:v>
                </c:pt>
                <c:pt idx="843">
                  <c:v>-342.6848</c:v>
                </c:pt>
                <c:pt idx="844">
                  <c:v>-342.73220000000003</c:v>
                </c:pt>
                <c:pt idx="845">
                  <c:v>-342.78149999999999</c:v>
                </c:pt>
                <c:pt idx="846">
                  <c:v>-342.82979999999998</c:v>
                </c:pt>
                <c:pt idx="847">
                  <c:v>-342.87810000000002</c:v>
                </c:pt>
                <c:pt idx="848">
                  <c:v>-342.9264</c:v>
                </c:pt>
                <c:pt idx="849">
                  <c:v>-342.97570000000002</c:v>
                </c:pt>
                <c:pt idx="850">
                  <c:v>-343.02409999999998</c:v>
                </c:pt>
                <c:pt idx="851">
                  <c:v>-343.07229999999998</c:v>
                </c:pt>
                <c:pt idx="852">
                  <c:v>-343.1216</c:v>
                </c:pt>
                <c:pt idx="853">
                  <c:v>-343.16999999999996</c:v>
                </c:pt>
                <c:pt idx="854">
                  <c:v>-343.21820000000002</c:v>
                </c:pt>
                <c:pt idx="855">
                  <c:v>-343.26760000000002</c:v>
                </c:pt>
                <c:pt idx="856">
                  <c:v>-343.31590000000006</c:v>
                </c:pt>
                <c:pt idx="857">
                  <c:v>-343.36410000000001</c:v>
                </c:pt>
                <c:pt idx="858">
                  <c:v>-343.4135</c:v>
                </c:pt>
                <c:pt idx="859">
                  <c:v>-343.46170000000001</c:v>
                </c:pt>
                <c:pt idx="860">
                  <c:v>-343.51010000000002</c:v>
                </c:pt>
                <c:pt idx="861">
                  <c:v>-343.55939999999998</c:v>
                </c:pt>
                <c:pt idx="862">
                  <c:v>-343.60769999999997</c:v>
                </c:pt>
                <c:pt idx="863">
                  <c:v>-343.65600000000001</c:v>
                </c:pt>
                <c:pt idx="864">
                  <c:v>-343.70420000000001</c:v>
                </c:pt>
                <c:pt idx="865">
                  <c:v>-343.75360000000001</c:v>
                </c:pt>
                <c:pt idx="866">
                  <c:v>-343.80180000000001</c:v>
                </c:pt>
                <c:pt idx="867">
                  <c:v>-343.85019999999997</c:v>
                </c:pt>
                <c:pt idx="868">
                  <c:v>-343.89839999999998</c:v>
                </c:pt>
                <c:pt idx="869">
                  <c:v>-343.94670000000002</c:v>
                </c:pt>
                <c:pt idx="870">
                  <c:v>-343.995</c:v>
                </c:pt>
                <c:pt idx="871">
                  <c:v>-344.04429999999996</c:v>
                </c:pt>
                <c:pt idx="872">
                  <c:v>-344.0926</c:v>
                </c:pt>
                <c:pt idx="873">
                  <c:v>-344.13189999999997</c:v>
                </c:pt>
                <c:pt idx="874">
                  <c:v>-344.12610000000001</c:v>
                </c:pt>
                <c:pt idx="875">
                  <c:v>-344.12139999999999</c:v>
                </c:pt>
                <c:pt idx="876">
                  <c:v>-344.1155</c:v>
                </c:pt>
                <c:pt idx="877">
                  <c:v>-344.11070000000001</c:v>
                </c:pt>
                <c:pt idx="878">
                  <c:v>-344.10490000000004</c:v>
                </c:pt>
                <c:pt idx="879">
                  <c:v>-344.1001</c:v>
                </c:pt>
                <c:pt idx="880">
                  <c:v>-344.09519999999998</c:v>
                </c:pt>
                <c:pt idx="881">
                  <c:v>-344.08940000000001</c:v>
                </c:pt>
                <c:pt idx="882">
                  <c:v>-344.08359999999999</c:v>
                </c:pt>
                <c:pt idx="883">
                  <c:v>-344.07870000000003</c:v>
                </c:pt>
                <c:pt idx="884">
                  <c:v>-344.07389999999998</c:v>
                </c:pt>
                <c:pt idx="885">
                  <c:v>-344.06900000000002</c:v>
                </c:pt>
                <c:pt idx="886">
                  <c:v>-344.06220000000002</c:v>
                </c:pt>
                <c:pt idx="887">
                  <c:v>-344.05740000000003</c:v>
                </c:pt>
                <c:pt idx="888">
                  <c:v>-344.05250000000001</c:v>
                </c:pt>
                <c:pt idx="889">
                  <c:v>-344.04770000000002</c:v>
                </c:pt>
                <c:pt idx="890">
                  <c:v>-344.0428</c:v>
                </c:pt>
                <c:pt idx="891">
                  <c:v>-344.036</c:v>
                </c:pt>
                <c:pt idx="892">
                  <c:v>-344.03109999999998</c:v>
                </c:pt>
                <c:pt idx="893">
                  <c:v>-344.02629999999999</c:v>
                </c:pt>
                <c:pt idx="894">
                  <c:v>-344.02139999999997</c:v>
                </c:pt>
                <c:pt idx="895">
                  <c:v>-344.01550000000003</c:v>
                </c:pt>
                <c:pt idx="896">
                  <c:v>-344.00960000000003</c:v>
                </c:pt>
                <c:pt idx="897">
                  <c:v>-344.00479999999999</c:v>
                </c:pt>
                <c:pt idx="898">
                  <c:v>-343.99990000000003</c:v>
                </c:pt>
                <c:pt idx="899">
                  <c:v>-343.9941</c:v>
                </c:pt>
                <c:pt idx="900">
                  <c:v>-343.98919999999998</c:v>
                </c:pt>
                <c:pt idx="901">
                  <c:v>-343.98320000000001</c:v>
                </c:pt>
                <c:pt idx="902">
                  <c:v>-343.97840000000002</c:v>
                </c:pt>
                <c:pt idx="903">
                  <c:v>-343.97249999999997</c:v>
                </c:pt>
                <c:pt idx="904">
                  <c:v>-343.9676</c:v>
                </c:pt>
                <c:pt idx="905">
                  <c:v>-343.96280000000002</c:v>
                </c:pt>
                <c:pt idx="906">
                  <c:v>-343.95680000000004</c:v>
                </c:pt>
                <c:pt idx="907">
                  <c:v>-343.95089999999999</c:v>
                </c:pt>
                <c:pt idx="908">
                  <c:v>-343.94600000000003</c:v>
                </c:pt>
                <c:pt idx="909">
                  <c:v>-343.94110000000001</c:v>
                </c:pt>
                <c:pt idx="910">
                  <c:v>-343.93619999999999</c:v>
                </c:pt>
                <c:pt idx="911">
                  <c:v>-343.92930000000001</c:v>
                </c:pt>
                <c:pt idx="912">
                  <c:v>-343.92430000000002</c:v>
                </c:pt>
                <c:pt idx="913">
                  <c:v>-343.91950000000003</c:v>
                </c:pt>
                <c:pt idx="914">
                  <c:v>-343.9135</c:v>
                </c:pt>
                <c:pt idx="915">
                  <c:v>-343.90280000000001</c:v>
                </c:pt>
                <c:pt idx="916">
                  <c:v>-343.89209999999997</c:v>
                </c:pt>
                <c:pt idx="917">
                  <c:v>-343.88139999999999</c:v>
                </c:pt>
                <c:pt idx="918">
                  <c:v>-343.87079999999997</c:v>
                </c:pt>
                <c:pt idx="919">
                  <c:v>-343.86099999999999</c:v>
                </c:pt>
                <c:pt idx="920">
                  <c:v>-343.8503</c:v>
                </c:pt>
                <c:pt idx="921">
                  <c:v>-343.83969999999999</c:v>
                </c:pt>
                <c:pt idx="922">
                  <c:v>-343.82889999999998</c:v>
                </c:pt>
                <c:pt idx="923">
                  <c:v>-343.81830000000002</c:v>
                </c:pt>
                <c:pt idx="924">
                  <c:v>-343.8075</c:v>
                </c:pt>
                <c:pt idx="925">
                  <c:v>-343.7978</c:v>
                </c:pt>
                <c:pt idx="926">
                  <c:v>-343.78229999999996</c:v>
                </c:pt>
                <c:pt idx="927">
                  <c:v>-343.74789999999996</c:v>
                </c:pt>
                <c:pt idx="928">
                  <c:v>-343.71350000000001</c:v>
                </c:pt>
                <c:pt idx="929">
                  <c:v>-343.67809999999997</c:v>
                </c:pt>
                <c:pt idx="930">
                  <c:v>-343.6447</c:v>
                </c:pt>
                <c:pt idx="931">
                  <c:v>-343.60930000000002</c:v>
                </c:pt>
                <c:pt idx="932">
                  <c:v>-343.57600000000002</c:v>
                </c:pt>
                <c:pt idx="933">
                  <c:v>-343.54050000000001</c:v>
                </c:pt>
                <c:pt idx="934">
                  <c:v>-343.50609999999995</c:v>
                </c:pt>
                <c:pt idx="935">
                  <c:v>-343.47179999999997</c:v>
                </c:pt>
                <c:pt idx="936">
                  <c:v>-343.43740000000003</c:v>
                </c:pt>
                <c:pt idx="937">
                  <c:v>-343.40190000000001</c:v>
                </c:pt>
                <c:pt idx="938">
                  <c:v>-343.36860000000001</c:v>
                </c:pt>
                <c:pt idx="939">
                  <c:v>-343.33320000000003</c:v>
                </c:pt>
                <c:pt idx="940">
                  <c:v>-343.29880000000003</c:v>
                </c:pt>
                <c:pt idx="941">
                  <c:v>-343.26440000000002</c:v>
                </c:pt>
                <c:pt idx="942">
                  <c:v>-343.23</c:v>
                </c:pt>
                <c:pt idx="943">
                  <c:v>-343.19460000000004</c:v>
                </c:pt>
                <c:pt idx="944">
                  <c:v>-343.16129999999998</c:v>
                </c:pt>
                <c:pt idx="945">
                  <c:v>-343.1259</c:v>
                </c:pt>
                <c:pt idx="946">
                  <c:v>-343.0915</c:v>
                </c:pt>
                <c:pt idx="947">
                  <c:v>-343.05709999999999</c:v>
                </c:pt>
                <c:pt idx="948">
                  <c:v>-343.02279999999996</c:v>
                </c:pt>
                <c:pt idx="949">
                  <c:v>-342.98739999999998</c:v>
                </c:pt>
                <c:pt idx="950">
                  <c:v>-342.95399999999995</c:v>
                </c:pt>
                <c:pt idx="951">
                  <c:v>-342.91859999999997</c:v>
                </c:pt>
                <c:pt idx="952">
                  <c:v>-342.8843</c:v>
                </c:pt>
                <c:pt idx="953">
                  <c:v>-342.84890000000001</c:v>
                </c:pt>
                <c:pt idx="954">
                  <c:v>-342.81540000000001</c:v>
                </c:pt>
                <c:pt idx="955">
                  <c:v>-342.7801</c:v>
                </c:pt>
                <c:pt idx="956">
                  <c:v>-342.74470000000002</c:v>
                </c:pt>
                <c:pt idx="957">
                  <c:v>-342.71140000000003</c:v>
                </c:pt>
                <c:pt idx="958">
                  <c:v>-342.67600000000004</c:v>
                </c:pt>
                <c:pt idx="959">
                  <c:v>-342.64170000000001</c:v>
                </c:pt>
                <c:pt idx="960">
                  <c:v>-342.6062</c:v>
                </c:pt>
                <c:pt idx="961">
                  <c:v>-342.5729</c:v>
                </c:pt>
                <c:pt idx="962">
                  <c:v>-342.5376</c:v>
                </c:pt>
                <c:pt idx="963">
                  <c:v>-342.50310000000002</c:v>
                </c:pt>
                <c:pt idx="964">
                  <c:v>-342.46780000000001</c:v>
                </c:pt>
                <c:pt idx="965">
                  <c:v>-342.43450000000001</c:v>
                </c:pt>
                <c:pt idx="966">
                  <c:v>-342.399</c:v>
                </c:pt>
                <c:pt idx="967">
                  <c:v>-342.36469999999997</c:v>
                </c:pt>
                <c:pt idx="968">
                  <c:v>-342.32929999999999</c:v>
                </c:pt>
                <c:pt idx="969">
                  <c:v>-342.29599999999999</c:v>
                </c:pt>
                <c:pt idx="970">
                  <c:v>-342.26060000000001</c:v>
                </c:pt>
                <c:pt idx="971">
                  <c:v>-342.22629999999998</c:v>
                </c:pt>
                <c:pt idx="972">
                  <c:v>-342.1909</c:v>
                </c:pt>
                <c:pt idx="973">
                  <c:v>-342.15660000000003</c:v>
                </c:pt>
                <c:pt idx="974">
                  <c:v>-342.12220000000002</c:v>
                </c:pt>
                <c:pt idx="975">
                  <c:v>-342.08789999999999</c:v>
                </c:pt>
                <c:pt idx="976">
                  <c:v>-342.05250000000001</c:v>
                </c:pt>
                <c:pt idx="977">
                  <c:v>-342.0181</c:v>
                </c:pt>
                <c:pt idx="978">
                  <c:v>-341.9828</c:v>
                </c:pt>
                <c:pt idx="979">
                  <c:v>-341.94939999999997</c:v>
                </c:pt>
                <c:pt idx="980">
                  <c:v>-341.91409999999996</c:v>
                </c:pt>
                <c:pt idx="981">
                  <c:v>-341.87969999999996</c:v>
                </c:pt>
                <c:pt idx="982">
                  <c:v>-341.84440000000001</c:v>
                </c:pt>
                <c:pt idx="983">
                  <c:v>-341.80899999999997</c:v>
                </c:pt>
                <c:pt idx="984">
                  <c:v>-341.7747</c:v>
                </c:pt>
                <c:pt idx="985">
                  <c:v>-341.74030000000005</c:v>
                </c:pt>
                <c:pt idx="986">
                  <c:v>-341.70600000000002</c:v>
                </c:pt>
                <c:pt idx="987">
                  <c:v>-341.67060000000004</c:v>
                </c:pt>
                <c:pt idx="988">
                  <c:v>-341.63619999999997</c:v>
                </c:pt>
                <c:pt idx="989">
                  <c:v>-341.601</c:v>
                </c:pt>
                <c:pt idx="990">
                  <c:v>-341.56659999999999</c:v>
                </c:pt>
                <c:pt idx="991">
                  <c:v>-341.53129999999999</c:v>
                </c:pt>
                <c:pt idx="992">
                  <c:v>-341.49800000000005</c:v>
                </c:pt>
                <c:pt idx="993">
                  <c:v>-341.46260000000001</c:v>
                </c:pt>
                <c:pt idx="994">
                  <c:v>-341.4282</c:v>
                </c:pt>
                <c:pt idx="995">
                  <c:v>-341.3929</c:v>
                </c:pt>
                <c:pt idx="996">
                  <c:v>-341.35850000000005</c:v>
                </c:pt>
                <c:pt idx="997">
                  <c:v>-341.32319999999999</c:v>
                </c:pt>
                <c:pt idx="998">
                  <c:v>-341.28789999999998</c:v>
                </c:pt>
                <c:pt idx="999">
                  <c:v>-341.25360000000001</c:v>
                </c:pt>
                <c:pt idx="1000">
                  <c:v>-341.2183</c:v>
                </c:pt>
                <c:pt idx="1001">
                  <c:v>-341.1848</c:v>
                </c:pt>
                <c:pt idx="1002">
                  <c:v>-341.14949999999999</c:v>
                </c:pt>
                <c:pt idx="1003">
                  <c:v>-341.11519999999996</c:v>
                </c:pt>
                <c:pt idx="1004">
                  <c:v>-341.05959999999999</c:v>
                </c:pt>
                <c:pt idx="1005">
                  <c:v>-340.99379999999996</c:v>
                </c:pt>
                <c:pt idx="1006">
                  <c:v>-340.92910000000001</c:v>
                </c:pt>
                <c:pt idx="1007">
                  <c:v>-340.86159999999995</c:v>
                </c:pt>
                <c:pt idx="1008">
                  <c:v>-340.74579999999997</c:v>
                </c:pt>
                <c:pt idx="1009">
                  <c:v>-340.63200000000001</c:v>
                </c:pt>
                <c:pt idx="1010">
                  <c:v>-340.51620000000003</c:v>
                </c:pt>
                <c:pt idx="1011">
                  <c:v>-340.38470000000001</c:v>
                </c:pt>
                <c:pt idx="1012">
                  <c:v>-340.1977</c:v>
                </c:pt>
                <c:pt idx="1013">
                  <c:v>-339.97899999999998</c:v>
                </c:pt>
                <c:pt idx="1014">
                  <c:v>-339.76030000000003</c:v>
                </c:pt>
                <c:pt idx="1015">
                  <c:v>-339.54070000000002</c:v>
                </c:pt>
                <c:pt idx="1016">
                  <c:v>-339.32100000000003</c:v>
                </c:pt>
                <c:pt idx="1017">
                  <c:v>-339.10230000000001</c:v>
                </c:pt>
                <c:pt idx="1018">
                  <c:v>-338.88370000000003</c:v>
                </c:pt>
                <c:pt idx="1019">
                  <c:v>-338.66500000000002</c:v>
                </c:pt>
                <c:pt idx="1020">
                  <c:v>-338.44630000000001</c:v>
                </c:pt>
                <c:pt idx="1021">
                  <c:v>-338.22660000000002</c:v>
                </c:pt>
                <c:pt idx="1022">
                  <c:v>-338.00690000000003</c:v>
                </c:pt>
                <c:pt idx="1023">
                  <c:v>-337.78820000000002</c:v>
                </c:pt>
                <c:pt idx="1024">
                  <c:v>-337.56950000000001</c:v>
                </c:pt>
                <c:pt idx="1025">
                  <c:v>-337.34969999999998</c:v>
                </c:pt>
                <c:pt idx="1026">
                  <c:v>-337.13099999999997</c:v>
                </c:pt>
                <c:pt idx="1027">
                  <c:v>-336.91230000000002</c:v>
                </c:pt>
                <c:pt idx="1028">
                  <c:v>-336.69350000000003</c:v>
                </c:pt>
                <c:pt idx="1029">
                  <c:v>-336.47370000000001</c:v>
                </c:pt>
                <c:pt idx="1030">
                  <c:v>-336.25400000000002</c:v>
                </c:pt>
                <c:pt idx="1031">
                  <c:v>-336.03519999999997</c:v>
                </c:pt>
                <c:pt idx="1032">
                  <c:v>-335.81549999999999</c:v>
                </c:pt>
                <c:pt idx="1033">
                  <c:v>-335.59660000000002</c:v>
                </c:pt>
                <c:pt idx="1034">
                  <c:v>-335.37790000000001</c:v>
                </c:pt>
                <c:pt idx="1035">
                  <c:v>-335.15809999999999</c:v>
                </c:pt>
                <c:pt idx="1036">
                  <c:v>-334.9393</c:v>
                </c:pt>
                <c:pt idx="1037">
                  <c:v>-334.72039999999998</c:v>
                </c:pt>
                <c:pt idx="1038">
                  <c:v>-334.5016</c:v>
                </c:pt>
                <c:pt idx="1039">
                  <c:v>-334.28090000000003</c:v>
                </c:pt>
                <c:pt idx="1040">
                  <c:v>-334.06200000000001</c:v>
                </c:pt>
                <c:pt idx="1041">
                  <c:v>-333.84320000000002</c:v>
                </c:pt>
                <c:pt idx="1042">
                  <c:v>-333.6234</c:v>
                </c:pt>
                <c:pt idx="1043">
                  <c:v>-333.40449999999998</c:v>
                </c:pt>
                <c:pt idx="1044">
                  <c:v>-333.18560000000002</c:v>
                </c:pt>
                <c:pt idx="1045">
                  <c:v>-332.9658</c:v>
                </c:pt>
                <c:pt idx="1046">
                  <c:v>-332.74689999999998</c:v>
                </c:pt>
                <c:pt idx="1047">
                  <c:v>-332.52809999999999</c:v>
                </c:pt>
                <c:pt idx="1048">
                  <c:v>-332.30809999999997</c:v>
                </c:pt>
                <c:pt idx="1049">
                  <c:v>-332.0883</c:v>
                </c:pt>
                <c:pt idx="1050">
                  <c:v>-331.86829999999998</c:v>
                </c:pt>
                <c:pt idx="1051">
                  <c:v>-331.64949999999999</c:v>
                </c:pt>
                <c:pt idx="1052">
                  <c:v>-331.43059999999997</c:v>
                </c:pt>
                <c:pt idx="1053">
                  <c:v>-331.21070000000003</c:v>
                </c:pt>
                <c:pt idx="1054">
                  <c:v>-330.99169999999998</c:v>
                </c:pt>
                <c:pt idx="1055">
                  <c:v>-330.77280000000002</c:v>
                </c:pt>
                <c:pt idx="1056">
                  <c:v>-330.55289999999997</c:v>
                </c:pt>
                <c:pt idx="1057">
                  <c:v>-330.334</c:v>
                </c:pt>
                <c:pt idx="1058">
                  <c:v>-330.11400000000003</c:v>
                </c:pt>
                <c:pt idx="1059">
                  <c:v>-329.89510000000001</c:v>
                </c:pt>
                <c:pt idx="1060">
                  <c:v>-329.67610000000002</c:v>
                </c:pt>
                <c:pt idx="1061">
                  <c:v>-329.45609999999999</c:v>
                </c:pt>
                <c:pt idx="1062">
                  <c:v>-329.2362</c:v>
                </c:pt>
                <c:pt idx="1063">
                  <c:v>-329.01619999999997</c:v>
                </c:pt>
                <c:pt idx="1064">
                  <c:v>-328.79730000000001</c:v>
                </c:pt>
                <c:pt idx="1065">
                  <c:v>-328.57730000000004</c:v>
                </c:pt>
                <c:pt idx="1066">
                  <c:v>-328.35820000000001</c:v>
                </c:pt>
                <c:pt idx="1067">
                  <c:v>-328.13919999999996</c:v>
                </c:pt>
                <c:pt idx="1068">
                  <c:v>-327.91930000000002</c:v>
                </c:pt>
                <c:pt idx="1069">
                  <c:v>-327.7002</c:v>
                </c:pt>
                <c:pt idx="1070">
                  <c:v>-327.48020000000002</c:v>
                </c:pt>
                <c:pt idx="1071">
                  <c:v>-327.26120000000003</c:v>
                </c:pt>
                <c:pt idx="1072">
                  <c:v>-327.0412</c:v>
                </c:pt>
                <c:pt idx="1073">
                  <c:v>-326.82209999999998</c:v>
                </c:pt>
                <c:pt idx="1074">
                  <c:v>-326.60199999999998</c:v>
                </c:pt>
                <c:pt idx="1075">
                  <c:v>-326.38290000000001</c:v>
                </c:pt>
                <c:pt idx="1076">
                  <c:v>-326.16290000000004</c:v>
                </c:pt>
                <c:pt idx="1077">
                  <c:v>-325.94389999999999</c:v>
                </c:pt>
                <c:pt idx="1078">
                  <c:v>-325.72379999999998</c:v>
                </c:pt>
                <c:pt idx="1079">
                  <c:v>-325.50470000000001</c:v>
                </c:pt>
                <c:pt idx="1080">
                  <c:v>-325.28459999999995</c:v>
                </c:pt>
                <c:pt idx="1081">
                  <c:v>-325.06450000000001</c:v>
                </c:pt>
                <c:pt idx="1082">
                  <c:v>-324.84440000000001</c:v>
                </c:pt>
                <c:pt idx="1083">
                  <c:v>-324.62530000000004</c:v>
                </c:pt>
                <c:pt idx="1084">
                  <c:v>-324.40520000000004</c:v>
                </c:pt>
                <c:pt idx="1085">
                  <c:v>-324.18599999999998</c:v>
                </c:pt>
                <c:pt idx="1086">
                  <c:v>-323.96590000000003</c:v>
                </c:pt>
                <c:pt idx="1087">
                  <c:v>-323.74680000000001</c:v>
                </c:pt>
                <c:pt idx="1088">
                  <c:v>-323.52659999999997</c:v>
                </c:pt>
                <c:pt idx="1089">
                  <c:v>-323.3075</c:v>
                </c:pt>
                <c:pt idx="1090">
                  <c:v>-323.08729999999997</c:v>
                </c:pt>
                <c:pt idx="1091">
                  <c:v>-322.8682</c:v>
                </c:pt>
                <c:pt idx="1092">
                  <c:v>-322.64800000000002</c:v>
                </c:pt>
                <c:pt idx="1093">
                  <c:v>-322.4289</c:v>
                </c:pt>
                <c:pt idx="1094">
                  <c:v>-322.20870000000002</c:v>
                </c:pt>
                <c:pt idx="1095">
                  <c:v>-321.98950000000002</c:v>
                </c:pt>
                <c:pt idx="1096">
                  <c:v>-321.76929999999999</c:v>
                </c:pt>
                <c:pt idx="1097">
                  <c:v>-321.54910000000001</c:v>
                </c:pt>
                <c:pt idx="1098">
                  <c:v>-321.32990000000001</c:v>
                </c:pt>
                <c:pt idx="1099">
                  <c:v>-321.1096</c:v>
                </c:pt>
                <c:pt idx="1100">
                  <c:v>-320.8904</c:v>
                </c:pt>
                <c:pt idx="1101">
                  <c:v>-320.67020000000002</c:v>
                </c:pt>
                <c:pt idx="1102">
                  <c:v>-320.45</c:v>
                </c:pt>
                <c:pt idx="1103">
                  <c:v>-320.23080000000004</c:v>
                </c:pt>
                <c:pt idx="1104">
                  <c:v>-320.01060000000001</c:v>
                </c:pt>
                <c:pt idx="1105">
                  <c:v>-319.79129999999998</c:v>
                </c:pt>
                <c:pt idx="1106">
                  <c:v>-319.57099999999997</c:v>
                </c:pt>
                <c:pt idx="1107">
                  <c:v>-319.35079999999999</c:v>
                </c:pt>
                <c:pt idx="1108">
                  <c:v>-319.13139999999999</c:v>
                </c:pt>
                <c:pt idx="1109">
                  <c:v>-318.91120000000001</c:v>
                </c:pt>
                <c:pt idx="1110">
                  <c:v>-318.69190000000003</c:v>
                </c:pt>
                <c:pt idx="1111">
                  <c:v>-318.4717</c:v>
                </c:pt>
                <c:pt idx="1112">
                  <c:v>-318.25130000000001</c:v>
                </c:pt>
                <c:pt idx="1113">
                  <c:v>-318.03210000000001</c:v>
                </c:pt>
                <c:pt idx="1114">
                  <c:v>-317.81170000000003</c:v>
                </c:pt>
                <c:pt idx="1115">
                  <c:v>-317.59140000000002</c:v>
                </c:pt>
                <c:pt idx="1116">
                  <c:v>-317.37209999999999</c:v>
                </c:pt>
                <c:pt idx="1117">
                  <c:v>-317.15170000000001</c:v>
                </c:pt>
                <c:pt idx="1118">
                  <c:v>-316.9314</c:v>
                </c:pt>
                <c:pt idx="1119">
                  <c:v>-316.71199999999999</c:v>
                </c:pt>
                <c:pt idx="1120">
                  <c:v>-316.49270000000001</c:v>
                </c:pt>
                <c:pt idx="1121">
                  <c:v>-316.27240000000006</c:v>
                </c:pt>
                <c:pt idx="1122">
                  <c:v>-316.053</c:v>
                </c:pt>
                <c:pt idx="1123">
                  <c:v>-315.83269999999999</c:v>
                </c:pt>
                <c:pt idx="1124">
                  <c:v>-315.6123</c:v>
                </c:pt>
                <c:pt idx="1125">
                  <c:v>-315.3929</c:v>
                </c:pt>
                <c:pt idx="1126">
                  <c:v>-315.17230000000001</c:v>
                </c:pt>
                <c:pt idx="1127">
                  <c:v>-314.95190000000002</c:v>
                </c:pt>
                <c:pt idx="1128">
                  <c:v>-314.73159999999996</c:v>
                </c:pt>
                <c:pt idx="1129">
                  <c:v>-314.51220000000001</c:v>
                </c:pt>
                <c:pt idx="1130">
                  <c:v>-314.2919</c:v>
                </c:pt>
                <c:pt idx="1131">
                  <c:v>-314.07139999999998</c:v>
                </c:pt>
                <c:pt idx="1132">
                  <c:v>-313.85209999999995</c:v>
                </c:pt>
                <c:pt idx="1133">
                  <c:v>-313.63170000000002</c:v>
                </c:pt>
                <c:pt idx="1134">
                  <c:v>-313.41130000000004</c:v>
                </c:pt>
                <c:pt idx="1135">
                  <c:v>-313.19080000000002</c:v>
                </c:pt>
                <c:pt idx="1136">
                  <c:v>-312.97160000000002</c:v>
                </c:pt>
                <c:pt idx="1137">
                  <c:v>-312.75119999999998</c:v>
                </c:pt>
                <c:pt idx="1138">
                  <c:v>-312.53069999999997</c:v>
                </c:pt>
                <c:pt idx="1139">
                  <c:v>-312.31040000000002</c:v>
                </c:pt>
                <c:pt idx="1140">
                  <c:v>-312.09100000000001</c:v>
                </c:pt>
                <c:pt idx="1141">
                  <c:v>-311.87039999999996</c:v>
                </c:pt>
                <c:pt idx="1142">
                  <c:v>-311.65000000000003</c:v>
                </c:pt>
                <c:pt idx="1143">
                  <c:v>-311.42969999999997</c:v>
                </c:pt>
                <c:pt idx="1144">
                  <c:v>-311.21030000000002</c:v>
                </c:pt>
                <c:pt idx="1145">
                  <c:v>-310.98969999999997</c:v>
                </c:pt>
                <c:pt idx="1146">
                  <c:v>-310.76929999999999</c:v>
                </c:pt>
                <c:pt idx="1147">
                  <c:v>-310.5489</c:v>
                </c:pt>
                <c:pt idx="1148">
                  <c:v>-310.32849999999996</c:v>
                </c:pt>
                <c:pt idx="1149">
                  <c:v>-310.10910000000001</c:v>
                </c:pt>
                <c:pt idx="1150">
                  <c:v>-309.88850000000002</c:v>
                </c:pt>
                <c:pt idx="1151">
                  <c:v>-309.66800000000001</c:v>
                </c:pt>
                <c:pt idx="1152">
                  <c:v>-309.44759999999997</c:v>
                </c:pt>
                <c:pt idx="1153">
                  <c:v>-309.22709999999995</c:v>
                </c:pt>
                <c:pt idx="1154">
                  <c:v>-309.00759999999997</c:v>
                </c:pt>
                <c:pt idx="1155">
                  <c:v>-308.78710000000001</c:v>
                </c:pt>
                <c:pt idx="1156">
                  <c:v>-308.56659999999999</c:v>
                </c:pt>
                <c:pt idx="1157">
                  <c:v>-308.34609999999998</c:v>
                </c:pt>
                <c:pt idx="1158">
                  <c:v>-308.12560000000002</c:v>
                </c:pt>
                <c:pt idx="1159">
                  <c:v>-307.90509999999995</c:v>
                </c:pt>
                <c:pt idx="1160">
                  <c:v>-307.68560000000002</c:v>
                </c:pt>
                <c:pt idx="1161">
                  <c:v>-307.46510000000001</c:v>
                </c:pt>
                <c:pt idx="1162">
                  <c:v>-307.24459999999999</c:v>
                </c:pt>
                <c:pt idx="1163">
                  <c:v>-307.02409999999998</c:v>
                </c:pt>
                <c:pt idx="1164">
                  <c:v>-306.80349999999999</c:v>
                </c:pt>
                <c:pt idx="1165">
                  <c:v>-306.58299999999997</c:v>
                </c:pt>
                <c:pt idx="1166">
                  <c:v>-306.36259999999999</c:v>
                </c:pt>
                <c:pt idx="1167">
                  <c:v>-306.14300000000003</c:v>
                </c:pt>
                <c:pt idx="1168">
                  <c:v>-305.92249999999996</c:v>
                </c:pt>
                <c:pt idx="1169">
                  <c:v>-305.70190000000002</c:v>
                </c:pt>
                <c:pt idx="1170">
                  <c:v>-305.4812</c:v>
                </c:pt>
                <c:pt idx="1171">
                  <c:v>-305.26079999999996</c:v>
                </c:pt>
                <c:pt idx="1172">
                  <c:v>-305.04020000000003</c:v>
                </c:pt>
                <c:pt idx="1173">
                  <c:v>-304.81959999999998</c:v>
                </c:pt>
                <c:pt idx="1174">
                  <c:v>-304.59899999999999</c:v>
                </c:pt>
                <c:pt idx="1175">
                  <c:v>-304.37840000000006</c:v>
                </c:pt>
                <c:pt idx="1176">
                  <c:v>-304.15789999999998</c:v>
                </c:pt>
                <c:pt idx="1177">
                  <c:v>-303.93729999999999</c:v>
                </c:pt>
                <c:pt idx="1178">
                  <c:v>-303.71780000000001</c:v>
                </c:pt>
                <c:pt idx="1179">
                  <c:v>-303.49700000000001</c:v>
                </c:pt>
                <c:pt idx="1180">
                  <c:v>-303.27639999999997</c:v>
                </c:pt>
                <c:pt idx="1181">
                  <c:v>-303.05590000000001</c:v>
                </c:pt>
                <c:pt idx="1182">
                  <c:v>-302.83519999999999</c:v>
                </c:pt>
                <c:pt idx="1183">
                  <c:v>-302.61470000000003</c:v>
                </c:pt>
                <c:pt idx="1184">
                  <c:v>-302.39400000000001</c:v>
                </c:pt>
                <c:pt idx="1185">
                  <c:v>-302.17340000000002</c:v>
                </c:pt>
                <c:pt idx="1186">
                  <c:v>-301.95269999999999</c:v>
                </c:pt>
                <c:pt idx="1187">
                  <c:v>-301.73220000000003</c:v>
                </c:pt>
                <c:pt idx="1188">
                  <c:v>-301.51140000000004</c:v>
                </c:pt>
                <c:pt idx="1189">
                  <c:v>-301.29090000000002</c:v>
                </c:pt>
                <c:pt idx="1190">
                  <c:v>-301.07010000000002</c:v>
                </c:pt>
                <c:pt idx="1191">
                  <c:v>-300.84950000000003</c:v>
                </c:pt>
                <c:pt idx="1192">
                  <c:v>-300.62880000000001</c:v>
                </c:pt>
                <c:pt idx="1193">
                  <c:v>-300.40820000000002</c:v>
                </c:pt>
                <c:pt idx="1194">
                  <c:v>-300.1875</c:v>
                </c:pt>
                <c:pt idx="1195">
                  <c:v>-299.96680000000003</c:v>
                </c:pt>
                <c:pt idx="1196">
                  <c:v>-299.74610000000001</c:v>
                </c:pt>
                <c:pt idx="1197">
                  <c:v>-299.52549999999997</c:v>
                </c:pt>
                <c:pt idx="1198">
                  <c:v>-299.30470000000003</c:v>
                </c:pt>
                <c:pt idx="1199">
                  <c:v>-299.08409999999998</c:v>
                </c:pt>
                <c:pt idx="1200">
                  <c:v>-298.86340000000001</c:v>
                </c:pt>
                <c:pt idx="1201">
                  <c:v>-298.64249999999998</c:v>
                </c:pt>
                <c:pt idx="1202">
                  <c:v>-298.42189999999999</c:v>
                </c:pt>
                <c:pt idx="1203">
                  <c:v>-298.20120000000003</c:v>
                </c:pt>
                <c:pt idx="1204">
                  <c:v>-297.98050000000001</c:v>
                </c:pt>
                <c:pt idx="1205">
                  <c:v>-297.75979999999998</c:v>
                </c:pt>
                <c:pt idx="1206">
                  <c:v>-297.53899999999999</c:v>
                </c:pt>
                <c:pt idx="1207">
                  <c:v>-297.31830000000002</c:v>
                </c:pt>
                <c:pt idx="1208">
                  <c:v>-297.09749999999997</c:v>
                </c:pt>
                <c:pt idx="1209">
                  <c:v>-296.8571</c:v>
                </c:pt>
                <c:pt idx="1210">
                  <c:v>-296.60719999999998</c:v>
                </c:pt>
                <c:pt idx="1211">
                  <c:v>-296.35740000000004</c:v>
                </c:pt>
                <c:pt idx="1212">
                  <c:v>-296.10749999999996</c:v>
                </c:pt>
                <c:pt idx="1213">
                  <c:v>-295.85860000000002</c:v>
                </c:pt>
                <c:pt idx="1214">
                  <c:v>-295.6087</c:v>
                </c:pt>
                <c:pt idx="1215">
                  <c:v>-295.35879999999997</c:v>
                </c:pt>
                <c:pt idx="1216">
                  <c:v>-295.10899999999998</c:v>
                </c:pt>
                <c:pt idx="1217">
                  <c:v>-294.85900000000004</c:v>
                </c:pt>
                <c:pt idx="1218">
                  <c:v>-294.61020000000002</c:v>
                </c:pt>
                <c:pt idx="1219">
                  <c:v>-294.36020000000002</c:v>
                </c:pt>
                <c:pt idx="1220">
                  <c:v>-294.1103</c:v>
                </c:pt>
                <c:pt idx="1221">
                  <c:v>-293.86039999999997</c:v>
                </c:pt>
                <c:pt idx="1222">
                  <c:v>-293.6105</c:v>
                </c:pt>
                <c:pt idx="1223">
                  <c:v>-293.3605</c:v>
                </c:pt>
                <c:pt idx="1224">
                  <c:v>-293.08010000000002</c:v>
                </c:pt>
                <c:pt idx="1225">
                  <c:v>-292.798</c:v>
                </c:pt>
                <c:pt idx="1226">
                  <c:v>-292.51600000000002</c:v>
                </c:pt>
                <c:pt idx="1227">
                  <c:v>-292.23410000000001</c:v>
                </c:pt>
                <c:pt idx="1228">
                  <c:v>-291.9522</c:v>
                </c:pt>
                <c:pt idx="1229">
                  <c:v>-291.6703</c:v>
                </c:pt>
                <c:pt idx="1230">
                  <c:v>-291.38829999999996</c:v>
                </c:pt>
                <c:pt idx="1231">
                  <c:v>-291.10629999999998</c:v>
                </c:pt>
                <c:pt idx="1232">
                  <c:v>-290.82439999999997</c:v>
                </c:pt>
                <c:pt idx="1233">
                  <c:v>-290.54239999999999</c:v>
                </c:pt>
                <c:pt idx="1234">
                  <c:v>-290.26049999999998</c:v>
                </c:pt>
                <c:pt idx="1235">
                  <c:v>-289.9785</c:v>
                </c:pt>
                <c:pt idx="1236">
                  <c:v>-289.69659999999999</c:v>
                </c:pt>
                <c:pt idx="1237">
                  <c:v>-289.4144</c:v>
                </c:pt>
                <c:pt idx="1238">
                  <c:v>-289.13239999999996</c:v>
                </c:pt>
                <c:pt idx="1239">
                  <c:v>-288.85040000000004</c:v>
                </c:pt>
                <c:pt idx="1240">
                  <c:v>-288.56830000000002</c:v>
                </c:pt>
                <c:pt idx="1241">
                  <c:v>-288.28629999999998</c:v>
                </c:pt>
                <c:pt idx="1242">
                  <c:v>-288.00419999999997</c:v>
                </c:pt>
                <c:pt idx="1243">
                  <c:v>-287.72210000000001</c:v>
                </c:pt>
                <c:pt idx="1244">
                  <c:v>-287.44</c:v>
                </c:pt>
                <c:pt idx="1245">
                  <c:v>-287.15799999999996</c:v>
                </c:pt>
                <c:pt idx="1246">
                  <c:v>-286.87569999999999</c:v>
                </c:pt>
                <c:pt idx="1247">
                  <c:v>-286.59359999999998</c:v>
                </c:pt>
                <c:pt idx="1248">
                  <c:v>-286.31150000000002</c:v>
                </c:pt>
                <c:pt idx="1249">
                  <c:v>-286.02940000000001</c:v>
                </c:pt>
                <c:pt idx="1250">
                  <c:v>-285.74709999999999</c:v>
                </c:pt>
                <c:pt idx="1251">
                  <c:v>-285.46510000000001</c:v>
                </c:pt>
                <c:pt idx="1252">
                  <c:v>-285.18290000000002</c:v>
                </c:pt>
                <c:pt idx="1253">
                  <c:v>-284.90070000000003</c:v>
                </c:pt>
                <c:pt idx="1254">
                  <c:v>-284.61829999999998</c:v>
                </c:pt>
                <c:pt idx="1255">
                  <c:v>-284.33619999999996</c:v>
                </c:pt>
                <c:pt idx="1256">
                  <c:v>-284.05399999999997</c:v>
                </c:pt>
                <c:pt idx="1257">
                  <c:v>-283.77179999999998</c:v>
                </c:pt>
                <c:pt idx="1258">
                  <c:v>-283.48950000000002</c:v>
                </c:pt>
                <c:pt idx="1259">
                  <c:v>-283.20719999999994</c:v>
                </c:pt>
                <c:pt idx="1260">
                  <c:v>-282.92499999999995</c:v>
                </c:pt>
                <c:pt idx="1261">
                  <c:v>-282.64279999999997</c:v>
                </c:pt>
                <c:pt idx="1262">
                  <c:v>-282.36040000000003</c:v>
                </c:pt>
                <c:pt idx="1263">
                  <c:v>-282.07810000000001</c:v>
                </c:pt>
                <c:pt idx="1264">
                  <c:v>-281.79579999999999</c:v>
                </c:pt>
                <c:pt idx="1265">
                  <c:v>-281.51350000000002</c:v>
                </c:pt>
                <c:pt idx="1266">
                  <c:v>-281.23109999999997</c:v>
                </c:pt>
                <c:pt idx="1267">
                  <c:v>-280.94880000000001</c:v>
                </c:pt>
                <c:pt idx="1268">
                  <c:v>-280.66639999999995</c:v>
                </c:pt>
                <c:pt idx="1269">
                  <c:v>-280.38400000000001</c:v>
                </c:pt>
                <c:pt idx="1270">
                  <c:v>-280.10170000000005</c:v>
                </c:pt>
                <c:pt idx="1271">
                  <c:v>-279.8193</c:v>
                </c:pt>
                <c:pt idx="1272">
                  <c:v>-279.5369</c:v>
                </c:pt>
                <c:pt idx="1273">
                  <c:v>-279.25450000000001</c:v>
                </c:pt>
                <c:pt idx="1274">
                  <c:v>-278.97190000000001</c:v>
                </c:pt>
                <c:pt idx="1275">
                  <c:v>-278.68970000000002</c:v>
                </c:pt>
                <c:pt idx="1276">
                  <c:v>-278.40719999999999</c:v>
                </c:pt>
                <c:pt idx="1277">
                  <c:v>-278.12469999999996</c:v>
                </c:pt>
                <c:pt idx="1278">
                  <c:v>-277.84219999999999</c:v>
                </c:pt>
                <c:pt idx="1279">
                  <c:v>-277.5598</c:v>
                </c:pt>
                <c:pt idx="1280">
                  <c:v>-277.27730000000003</c:v>
                </c:pt>
                <c:pt idx="1281">
                  <c:v>-276.99470000000002</c:v>
                </c:pt>
                <c:pt idx="1282">
                  <c:v>-276.7122</c:v>
                </c:pt>
                <c:pt idx="1283">
                  <c:v>-276.42970000000003</c:v>
                </c:pt>
                <c:pt idx="1284">
                  <c:v>-276.1472</c:v>
                </c:pt>
                <c:pt idx="1285">
                  <c:v>-275.8646</c:v>
                </c:pt>
                <c:pt idx="1286">
                  <c:v>-275.5822</c:v>
                </c:pt>
                <c:pt idx="1287">
                  <c:v>-275.29949999999997</c:v>
                </c:pt>
                <c:pt idx="1288">
                  <c:v>-275.017</c:v>
                </c:pt>
                <c:pt idx="1289">
                  <c:v>-274.73429999999996</c:v>
                </c:pt>
                <c:pt idx="1290">
                  <c:v>-274.45170000000002</c:v>
                </c:pt>
                <c:pt idx="1291">
                  <c:v>-274.16910000000001</c:v>
                </c:pt>
                <c:pt idx="1292">
                  <c:v>-273.88650000000001</c:v>
                </c:pt>
                <c:pt idx="1293">
                  <c:v>-273.60390000000001</c:v>
                </c:pt>
                <c:pt idx="1294">
                  <c:v>-273.32130000000001</c:v>
                </c:pt>
                <c:pt idx="1295">
                  <c:v>-273.03860000000003</c:v>
                </c:pt>
                <c:pt idx="1296">
                  <c:v>-272.7559</c:v>
                </c:pt>
                <c:pt idx="1297">
                  <c:v>-272.47329999999999</c:v>
                </c:pt>
                <c:pt idx="1298">
                  <c:v>-272.19060000000002</c:v>
                </c:pt>
                <c:pt idx="1299">
                  <c:v>-271.90790000000004</c:v>
                </c:pt>
                <c:pt idx="1300">
                  <c:v>-271.62509999999997</c:v>
                </c:pt>
                <c:pt idx="1301">
                  <c:v>-271.3424</c:v>
                </c:pt>
                <c:pt idx="1302">
                  <c:v>-271.05959999999999</c:v>
                </c:pt>
                <c:pt idx="1303">
                  <c:v>-270.77699999999999</c:v>
                </c:pt>
                <c:pt idx="1304">
                  <c:v>-270.49419999999998</c:v>
                </c:pt>
                <c:pt idx="1305">
                  <c:v>-270.21140000000003</c:v>
                </c:pt>
                <c:pt idx="1306">
                  <c:v>-269.92859999999996</c:v>
                </c:pt>
                <c:pt idx="1307">
                  <c:v>-269.64580000000001</c:v>
                </c:pt>
                <c:pt idx="1308">
                  <c:v>-269.36309999999997</c:v>
                </c:pt>
                <c:pt idx="1309">
                  <c:v>-269.08030000000002</c:v>
                </c:pt>
                <c:pt idx="1310">
                  <c:v>-268.79739999999998</c:v>
                </c:pt>
                <c:pt idx="1311">
                  <c:v>-268.51459999999997</c:v>
                </c:pt>
                <c:pt idx="1312">
                  <c:v>-268.23169999999999</c:v>
                </c:pt>
                <c:pt idx="1313">
                  <c:v>-267.94880000000001</c:v>
                </c:pt>
                <c:pt idx="1314">
                  <c:v>-267.66609999999997</c:v>
                </c:pt>
                <c:pt idx="1315">
                  <c:v>-267.38310000000001</c:v>
                </c:pt>
                <c:pt idx="1316">
                  <c:v>-267.1003</c:v>
                </c:pt>
                <c:pt idx="1317">
                  <c:v>-266.81740000000002</c:v>
                </c:pt>
                <c:pt idx="1318">
                  <c:v>-266.53440000000001</c:v>
                </c:pt>
                <c:pt idx="1319">
                  <c:v>-266.25150000000002</c:v>
                </c:pt>
                <c:pt idx="1320">
                  <c:v>-265.96860000000004</c:v>
                </c:pt>
                <c:pt idx="1321">
                  <c:v>-265.68560000000002</c:v>
                </c:pt>
                <c:pt idx="1322">
                  <c:v>-265.40269999999998</c:v>
                </c:pt>
                <c:pt idx="1323">
                  <c:v>-265.11969999999997</c:v>
                </c:pt>
                <c:pt idx="1324">
                  <c:v>-264.83670000000001</c:v>
                </c:pt>
                <c:pt idx="1325">
                  <c:v>-264.55380000000002</c:v>
                </c:pt>
                <c:pt idx="1326">
                  <c:v>-264.27070000000003</c:v>
                </c:pt>
                <c:pt idx="1327">
                  <c:v>-263.98770000000002</c:v>
                </c:pt>
                <c:pt idx="1328">
                  <c:v>-263.7047</c:v>
                </c:pt>
                <c:pt idx="1329">
                  <c:v>-263.42160000000001</c:v>
                </c:pt>
                <c:pt idx="1330">
                  <c:v>-263.1386</c:v>
                </c:pt>
                <c:pt idx="1331">
                  <c:v>-262.85559999999998</c:v>
                </c:pt>
                <c:pt idx="1332">
                  <c:v>-262.57249999999999</c:v>
                </c:pt>
                <c:pt idx="1333">
                  <c:v>-262.2894</c:v>
                </c:pt>
                <c:pt idx="1334">
                  <c:v>-262.00639999999999</c:v>
                </c:pt>
                <c:pt idx="1335">
                  <c:v>-261.72329999999999</c:v>
                </c:pt>
                <c:pt idx="1336">
                  <c:v>-261.44009999999997</c:v>
                </c:pt>
                <c:pt idx="1337">
                  <c:v>-261.15690000000001</c:v>
                </c:pt>
                <c:pt idx="1338">
                  <c:v>-260.87390000000005</c:v>
                </c:pt>
                <c:pt idx="1339">
                  <c:v>-260.59090000000003</c:v>
                </c:pt>
                <c:pt idx="1340">
                  <c:v>-260.30759999999998</c:v>
                </c:pt>
                <c:pt idx="1341">
                  <c:v>-260.02449999999999</c:v>
                </c:pt>
                <c:pt idx="1342">
                  <c:v>-259.74119999999999</c:v>
                </c:pt>
                <c:pt idx="1343">
                  <c:v>-259.4581</c:v>
                </c:pt>
                <c:pt idx="1344">
                  <c:v>-259.1748</c:v>
                </c:pt>
                <c:pt idx="1345">
                  <c:v>-258.89170000000001</c:v>
                </c:pt>
                <c:pt idx="1346">
                  <c:v>-258.60839999999996</c:v>
                </c:pt>
                <c:pt idx="1347">
                  <c:v>-258.3252</c:v>
                </c:pt>
                <c:pt idx="1348">
                  <c:v>-258.04200000000003</c:v>
                </c:pt>
                <c:pt idx="1349">
                  <c:v>-257.75880000000001</c:v>
                </c:pt>
                <c:pt idx="1350">
                  <c:v>-257.47539999999998</c:v>
                </c:pt>
                <c:pt idx="1351">
                  <c:v>-257.19220000000001</c:v>
                </c:pt>
                <c:pt idx="1352">
                  <c:v>-256.90899999999999</c:v>
                </c:pt>
                <c:pt idx="1353">
                  <c:v>-256.62560000000002</c:v>
                </c:pt>
                <c:pt idx="1354">
                  <c:v>-256.34230000000002</c:v>
                </c:pt>
                <c:pt idx="1355">
                  <c:v>-256.05900000000003</c:v>
                </c:pt>
                <c:pt idx="1356">
                  <c:v>-255.77569999999997</c:v>
                </c:pt>
                <c:pt idx="1357">
                  <c:v>-255.4923</c:v>
                </c:pt>
                <c:pt idx="1358">
                  <c:v>-255.209</c:v>
                </c:pt>
                <c:pt idx="1359">
                  <c:v>-254.92559999999997</c:v>
                </c:pt>
                <c:pt idx="1360">
                  <c:v>-254.6422</c:v>
                </c:pt>
                <c:pt idx="1361">
                  <c:v>-254.35879999999997</c:v>
                </c:pt>
                <c:pt idx="1362">
                  <c:v>-254.07550000000003</c:v>
                </c:pt>
                <c:pt idx="1363">
                  <c:v>-253.792</c:v>
                </c:pt>
                <c:pt idx="1364">
                  <c:v>-253.50869999999998</c:v>
                </c:pt>
                <c:pt idx="1365">
                  <c:v>-253.22520000000003</c:v>
                </c:pt>
                <c:pt idx="1366">
                  <c:v>-252.9418</c:v>
                </c:pt>
                <c:pt idx="1367">
                  <c:v>-252.6583</c:v>
                </c:pt>
                <c:pt idx="1368">
                  <c:v>-252.37479999999999</c:v>
                </c:pt>
                <c:pt idx="1369">
                  <c:v>-252.09129999999999</c:v>
                </c:pt>
                <c:pt idx="1370">
                  <c:v>-251.80799999999999</c:v>
                </c:pt>
                <c:pt idx="1371">
                  <c:v>-251.52440000000001</c:v>
                </c:pt>
                <c:pt idx="1372">
                  <c:v>-251.24090000000001</c:v>
                </c:pt>
                <c:pt idx="1373">
                  <c:v>-250.9573</c:v>
                </c:pt>
                <c:pt idx="1374">
                  <c:v>-250.6739</c:v>
                </c:pt>
                <c:pt idx="1375">
                  <c:v>-250.39030000000002</c:v>
                </c:pt>
                <c:pt idx="1376">
                  <c:v>-250.1069</c:v>
                </c:pt>
                <c:pt idx="1377">
                  <c:v>-249.82319999999999</c:v>
                </c:pt>
                <c:pt idx="1378">
                  <c:v>-249.53970000000001</c:v>
                </c:pt>
                <c:pt idx="1379">
                  <c:v>-249.2561</c:v>
                </c:pt>
                <c:pt idx="1380">
                  <c:v>-248.9725</c:v>
                </c:pt>
                <c:pt idx="1381">
                  <c:v>-248.68890000000002</c:v>
                </c:pt>
                <c:pt idx="1382">
                  <c:v>-248.40519999999998</c:v>
                </c:pt>
                <c:pt idx="1383">
                  <c:v>-248.1215</c:v>
                </c:pt>
                <c:pt idx="1384">
                  <c:v>-247.83789999999999</c:v>
                </c:pt>
                <c:pt idx="1385">
                  <c:v>-247.55440000000002</c:v>
                </c:pt>
                <c:pt idx="1386">
                  <c:v>-247.2706</c:v>
                </c:pt>
                <c:pt idx="1387">
                  <c:v>-246.98699999999999</c:v>
                </c:pt>
                <c:pt idx="1388">
                  <c:v>-246.70319999999998</c:v>
                </c:pt>
                <c:pt idx="1389">
                  <c:v>-246.4196</c:v>
                </c:pt>
                <c:pt idx="1390">
                  <c:v>-246.13589999999999</c:v>
                </c:pt>
                <c:pt idx="1391">
                  <c:v>-245.85229999999999</c:v>
                </c:pt>
                <c:pt idx="1392">
                  <c:v>-245.56830000000002</c:v>
                </c:pt>
                <c:pt idx="1393">
                  <c:v>-245.28469999999999</c:v>
                </c:pt>
                <c:pt idx="1394">
                  <c:v>-245.0009</c:v>
                </c:pt>
                <c:pt idx="1395">
                  <c:v>-244.71719999999999</c:v>
                </c:pt>
                <c:pt idx="1396">
                  <c:v>-244.4333</c:v>
                </c:pt>
                <c:pt idx="1397">
                  <c:v>-244.1497</c:v>
                </c:pt>
                <c:pt idx="1398">
                  <c:v>-243.86590000000001</c:v>
                </c:pt>
                <c:pt idx="1399">
                  <c:v>-243.58199999999999</c:v>
                </c:pt>
                <c:pt idx="1400">
                  <c:v>-243.29820000000001</c:v>
                </c:pt>
                <c:pt idx="1401">
                  <c:v>-243.01440000000002</c:v>
                </c:pt>
                <c:pt idx="1402">
                  <c:v>-242.73050000000001</c:v>
                </c:pt>
                <c:pt idx="1403">
                  <c:v>-242.4468</c:v>
                </c:pt>
                <c:pt idx="1404">
                  <c:v>-242.1628</c:v>
                </c:pt>
                <c:pt idx="1405">
                  <c:v>-241.87900000000002</c:v>
                </c:pt>
                <c:pt idx="1406">
                  <c:v>-241.595</c:v>
                </c:pt>
                <c:pt idx="1407">
                  <c:v>-241.31119999999999</c:v>
                </c:pt>
                <c:pt idx="1408">
                  <c:v>-241.02720000000002</c:v>
                </c:pt>
                <c:pt idx="1409">
                  <c:v>-240.74339999999998</c:v>
                </c:pt>
                <c:pt idx="1410">
                  <c:v>-240.45940000000002</c:v>
                </c:pt>
                <c:pt idx="1411">
                  <c:v>-240.1756</c:v>
                </c:pt>
                <c:pt idx="1412">
                  <c:v>-239.89150000000001</c:v>
                </c:pt>
                <c:pt idx="1413">
                  <c:v>-239.60759999999999</c:v>
                </c:pt>
                <c:pt idx="1414">
                  <c:v>-239.32369999999997</c:v>
                </c:pt>
                <c:pt idx="1415">
                  <c:v>-239.03960000000001</c:v>
                </c:pt>
                <c:pt idx="1416">
                  <c:v>-238.75560000000002</c:v>
                </c:pt>
                <c:pt idx="1417">
                  <c:v>-238.47159999999997</c:v>
                </c:pt>
                <c:pt idx="1418">
                  <c:v>-238.18760000000003</c:v>
                </c:pt>
                <c:pt idx="1419">
                  <c:v>-237.90359999999998</c:v>
                </c:pt>
                <c:pt idx="1420">
                  <c:v>-237.61949999999999</c:v>
                </c:pt>
                <c:pt idx="1421">
                  <c:v>-237.33549999999997</c:v>
                </c:pt>
                <c:pt idx="1422">
                  <c:v>-237.0515</c:v>
                </c:pt>
                <c:pt idx="1423">
                  <c:v>-236.76740000000001</c:v>
                </c:pt>
                <c:pt idx="1424">
                  <c:v>-236.48340000000002</c:v>
                </c:pt>
                <c:pt idx="1425">
                  <c:v>-236.19929999999999</c:v>
                </c:pt>
                <c:pt idx="1426">
                  <c:v>-235.91519999999997</c:v>
                </c:pt>
                <c:pt idx="1427">
                  <c:v>-235.6311</c:v>
                </c:pt>
                <c:pt idx="1428">
                  <c:v>-235.34690000000001</c:v>
                </c:pt>
                <c:pt idx="1429">
                  <c:v>-235.06279999999998</c:v>
                </c:pt>
                <c:pt idx="1430">
                  <c:v>-234.77859999999998</c:v>
                </c:pt>
                <c:pt idx="1431">
                  <c:v>-234.49439999999998</c:v>
                </c:pt>
                <c:pt idx="1432">
                  <c:v>-234.21010000000001</c:v>
                </c:pt>
                <c:pt idx="1433">
                  <c:v>-233.92610000000002</c:v>
                </c:pt>
                <c:pt idx="1434">
                  <c:v>-233.64190000000002</c:v>
                </c:pt>
                <c:pt idx="1435">
                  <c:v>-233.35759999999999</c:v>
                </c:pt>
                <c:pt idx="1436">
                  <c:v>-233.07350000000002</c:v>
                </c:pt>
                <c:pt idx="1437">
                  <c:v>-232.78929999999997</c:v>
                </c:pt>
                <c:pt idx="1438">
                  <c:v>-232.505</c:v>
                </c:pt>
                <c:pt idx="1439">
                  <c:v>-232.2208</c:v>
                </c:pt>
                <c:pt idx="1440">
                  <c:v>-231.9366</c:v>
                </c:pt>
                <c:pt idx="1441">
                  <c:v>-231.6523</c:v>
                </c:pt>
                <c:pt idx="1442">
                  <c:v>-231.36790000000002</c:v>
                </c:pt>
                <c:pt idx="1443">
                  <c:v>-231.08369999999996</c:v>
                </c:pt>
                <c:pt idx="1444">
                  <c:v>-230.79930000000002</c:v>
                </c:pt>
                <c:pt idx="1445">
                  <c:v>-230.51510000000002</c:v>
                </c:pt>
                <c:pt idx="1446">
                  <c:v>-230.23070000000001</c:v>
                </c:pt>
                <c:pt idx="1447">
                  <c:v>-229.94639999999998</c:v>
                </c:pt>
                <c:pt idx="1448">
                  <c:v>-229.66210000000001</c:v>
                </c:pt>
                <c:pt idx="1449">
                  <c:v>-229.3777</c:v>
                </c:pt>
                <c:pt idx="1450">
                  <c:v>-229.0933</c:v>
                </c:pt>
                <c:pt idx="1451">
                  <c:v>-228.80889999999999</c:v>
                </c:pt>
                <c:pt idx="1452">
                  <c:v>-228.52460000000002</c:v>
                </c:pt>
                <c:pt idx="1453">
                  <c:v>-228.24009999999998</c:v>
                </c:pt>
                <c:pt idx="1454">
                  <c:v>-227.95579999999998</c:v>
                </c:pt>
                <c:pt idx="1455">
                  <c:v>-227.67130000000003</c:v>
                </c:pt>
                <c:pt idx="1456">
                  <c:v>-227.38689999999997</c:v>
                </c:pt>
                <c:pt idx="1457">
                  <c:v>-227.10249999999999</c:v>
                </c:pt>
                <c:pt idx="1458">
                  <c:v>-226.81799999999998</c:v>
                </c:pt>
                <c:pt idx="1459">
                  <c:v>-226.53339999999997</c:v>
                </c:pt>
                <c:pt idx="1460">
                  <c:v>-226.249</c:v>
                </c:pt>
                <c:pt idx="1461">
                  <c:v>-225.96449999999999</c:v>
                </c:pt>
                <c:pt idx="1462">
                  <c:v>-225.68</c:v>
                </c:pt>
                <c:pt idx="1463">
                  <c:v>-225.3954</c:v>
                </c:pt>
                <c:pt idx="1464">
                  <c:v>-225.11089999999999</c:v>
                </c:pt>
                <c:pt idx="1465">
                  <c:v>-224.82640000000001</c:v>
                </c:pt>
                <c:pt idx="1466">
                  <c:v>-224.5419</c:v>
                </c:pt>
                <c:pt idx="1467">
                  <c:v>-224.25740000000002</c:v>
                </c:pt>
                <c:pt idx="1468">
                  <c:v>-223.97279999999998</c:v>
                </c:pt>
                <c:pt idx="1469">
                  <c:v>-223.68819999999999</c:v>
                </c:pt>
                <c:pt idx="1470">
                  <c:v>-223.40369999999999</c:v>
                </c:pt>
                <c:pt idx="1471">
                  <c:v>-223.11899999999997</c:v>
                </c:pt>
                <c:pt idx="1472">
                  <c:v>-222.83450000000002</c:v>
                </c:pt>
                <c:pt idx="1473">
                  <c:v>-222.5498</c:v>
                </c:pt>
                <c:pt idx="1474">
                  <c:v>-222.26519999999999</c:v>
                </c:pt>
                <c:pt idx="1475">
                  <c:v>-221.98039999999997</c:v>
                </c:pt>
                <c:pt idx="1476">
                  <c:v>-221.69579999999999</c:v>
                </c:pt>
                <c:pt idx="1477">
                  <c:v>-221.41120000000001</c:v>
                </c:pt>
                <c:pt idx="1478">
                  <c:v>-221.12639999999999</c:v>
                </c:pt>
                <c:pt idx="1479">
                  <c:v>-220.8417</c:v>
                </c:pt>
                <c:pt idx="1480">
                  <c:v>-220.55709999999999</c:v>
                </c:pt>
                <c:pt idx="1481">
                  <c:v>-220.2724</c:v>
                </c:pt>
                <c:pt idx="1482">
                  <c:v>-219.98760000000001</c:v>
                </c:pt>
                <c:pt idx="1483">
                  <c:v>-219.7029</c:v>
                </c:pt>
                <c:pt idx="1484">
                  <c:v>-219.41809999999998</c:v>
                </c:pt>
                <c:pt idx="1485">
                  <c:v>-219.13350000000003</c:v>
                </c:pt>
                <c:pt idx="1486">
                  <c:v>-218.84859999999998</c:v>
                </c:pt>
                <c:pt idx="1487">
                  <c:v>-218.56390000000002</c:v>
                </c:pt>
                <c:pt idx="1488">
                  <c:v>-218.2791</c:v>
                </c:pt>
                <c:pt idx="1489">
                  <c:v>-217.99419999999998</c:v>
                </c:pt>
                <c:pt idx="1490">
                  <c:v>-217.70939999999999</c:v>
                </c:pt>
                <c:pt idx="1491">
                  <c:v>-217.4246</c:v>
                </c:pt>
                <c:pt idx="1492">
                  <c:v>-217.13979999999998</c:v>
                </c:pt>
                <c:pt idx="1493">
                  <c:v>-216.85490000000001</c:v>
                </c:pt>
                <c:pt idx="1494">
                  <c:v>-216.57</c:v>
                </c:pt>
                <c:pt idx="1495">
                  <c:v>-216.2852</c:v>
                </c:pt>
                <c:pt idx="1496">
                  <c:v>-216.00039999999998</c:v>
                </c:pt>
                <c:pt idx="1497">
                  <c:v>-215.71539999999999</c:v>
                </c:pt>
                <c:pt idx="1498">
                  <c:v>-215.43059999999997</c:v>
                </c:pt>
                <c:pt idx="1499">
                  <c:v>-215.14569999999998</c:v>
                </c:pt>
                <c:pt idx="1500">
                  <c:v>-214.86060000000001</c:v>
                </c:pt>
                <c:pt idx="1501">
                  <c:v>-214.57580000000002</c:v>
                </c:pt>
                <c:pt idx="1502">
                  <c:v>-214.29079999999999</c:v>
                </c:pt>
                <c:pt idx="1503">
                  <c:v>-214.00590000000003</c:v>
                </c:pt>
                <c:pt idx="1504">
                  <c:v>-213.7209</c:v>
                </c:pt>
                <c:pt idx="1505">
                  <c:v>-213.43599999999998</c:v>
                </c:pt>
                <c:pt idx="1506">
                  <c:v>-213.15089999999998</c:v>
                </c:pt>
                <c:pt idx="1507">
                  <c:v>-212.86589999999998</c:v>
                </c:pt>
                <c:pt idx="1508">
                  <c:v>-212.58080000000001</c:v>
                </c:pt>
                <c:pt idx="1509">
                  <c:v>-212.29590000000002</c:v>
                </c:pt>
                <c:pt idx="1510">
                  <c:v>-212.01089999999999</c:v>
                </c:pt>
                <c:pt idx="1511">
                  <c:v>-211.72580000000002</c:v>
                </c:pt>
                <c:pt idx="1512">
                  <c:v>-211.44070000000002</c:v>
                </c:pt>
                <c:pt idx="1513">
                  <c:v>-211.15570000000002</c:v>
                </c:pt>
                <c:pt idx="1514">
                  <c:v>-210.8706</c:v>
                </c:pt>
                <c:pt idx="1515">
                  <c:v>-210.5855</c:v>
                </c:pt>
                <c:pt idx="1516">
                  <c:v>-210.3005</c:v>
                </c:pt>
                <c:pt idx="1517">
                  <c:v>-210.0154</c:v>
                </c:pt>
                <c:pt idx="1518">
                  <c:v>-209.7302</c:v>
                </c:pt>
                <c:pt idx="1519">
                  <c:v>-209.4451</c:v>
                </c:pt>
                <c:pt idx="1520">
                  <c:v>-209.16</c:v>
                </c:pt>
                <c:pt idx="1521">
                  <c:v>-208.87479999999999</c:v>
                </c:pt>
                <c:pt idx="1522">
                  <c:v>-208.58949999999999</c:v>
                </c:pt>
                <c:pt idx="1523">
                  <c:v>-208.30430000000001</c:v>
                </c:pt>
                <c:pt idx="1524">
                  <c:v>-208.01920000000001</c:v>
                </c:pt>
                <c:pt idx="1525">
                  <c:v>-207.73399999999998</c:v>
                </c:pt>
                <c:pt idx="1526">
                  <c:v>-207.44880000000001</c:v>
                </c:pt>
                <c:pt idx="1527">
                  <c:v>-207.1635</c:v>
                </c:pt>
                <c:pt idx="1528">
                  <c:v>-206.87829999999997</c:v>
                </c:pt>
                <c:pt idx="1529">
                  <c:v>-206.59300000000002</c:v>
                </c:pt>
                <c:pt idx="1530">
                  <c:v>-206.30779999999999</c:v>
                </c:pt>
                <c:pt idx="1531">
                  <c:v>-206.02249999999998</c:v>
                </c:pt>
                <c:pt idx="1532">
                  <c:v>-205.73739999999998</c:v>
                </c:pt>
                <c:pt idx="1533">
                  <c:v>-205.45190000000002</c:v>
                </c:pt>
                <c:pt idx="1534">
                  <c:v>-205.16680000000002</c:v>
                </c:pt>
                <c:pt idx="1535">
                  <c:v>-204.88130000000001</c:v>
                </c:pt>
                <c:pt idx="1536">
                  <c:v>-204.59609999999998</c:v>
                </c:pt>
                <c:pt idx="1537">
                  <c:v>-204.3107</c:v>
                </c:pt>
                <c:pt idx="1538">
                  <c:v>-204.02539999999999</c:v>
                </c:pt>
                <c:pt idx="1539">
                  <c:v>-203.74009999999998</c:v>
                </c:pt>
                <c:pt idx="1540">
                  <c:v>-203.4547</c:v>
                </c:pt>
                <c:pt idx="1541">
                  <c:v>-203.16929999999999</c:v>
                </c:pt>
                <c:pt idx="1542">
                  <c:v>-202.88399999999999</c:v>
                </c:pt>
                <c:pt idx="1543">
                  <c:v>-202.5984</c:v>
                </c:pt>
                <c:pt idx="1544">
                  <c:v>-202.31299999999999</c:v>
                </c:pt>
                <c:pt idx="1545">
                  <c:v>-202.02769999999998</c:v>
                </c:pt>
                <c:pt idx="1546">
                  <c:v>-201.7423</c:v>
                </c:pt>
                <c:pt idx="1547">
                  <c:v>-201.45669999999998</c:v>
                </c:pt>
                <c:pt idx="1548">
                  <c:v>-201.17140000000001</c:v>
                </c:pt>
                <c:pt idx="1549">
                  <c:v>-200.88589999999999</c:v>
                </c:pt>
                <c:pt idx="1550">
                  <c:v>-200.60040000000001</c:v>
                </c:pt>
                <c:pt idx="1551">
                  <c:v>-200.31489999999999</c:v>
                </c:pt>
                <c:pt idx="1552">
                  <c:v>-200.02940000000001</c:v>
                </c:pt>
                <c:pt idx="1553">
                  <c:v>-199.7439</c:v>
                </c:pt>
                <c:pt idx="1554">
                  <c:v>-199.45839999999998</c:v>
                </c:pt>
                <c:pt idx="1555">
                  <c:v>-199.1728</c:v>
                </c:pt>
                <c:pt idx="1556">
                  <c:v>-198.88729999999998</c:v>
                </c:pt>
                <c:pt idx="1557">
                  <c:v>-198.60169999999999</c:v>
                </c:pt>
                <c:pt idx="1558">
                  <c:v>-198.31609999999998</c:v>
                </c:pt>
                <c:pt idx="1559">
                  <c:v>-198.03060000000002</c:v>
                </c:pt>
                <c:pt idx="1560">
                  <c:v>-197.745</c:v>
                </c:pt>
                <c:pt idx="1561">
                  <c:v>-197.45940000000002</c:v>
                </c:pt>
                <c:pt idx="1562">
                  <c:v>-197.1737</c:v>
                </c:pt>
                <c:pt idx="1563">
                  <c:v>-196.88810000000001</c:v>
                </c:pt>
                <c:pt idx="1564">
                  <c:v>-196.6026</c:v>
                </c:pt>
                <c:pt idx="1565">
                  <c:v>-196.31700000000001</c:v>
                </c:pt>
                <c:pt idx="1566">
                  <c:v>-196.03119999999998</c:v>
                </c:pt>
                <c:pt idx="1567">
                  <c:v>-195.7456</c:v>
                </c:pt>
                <c:pt idx="1568">
                  <c:v>-195.4598</c:v>
                </c:pt>
                <c:pt idx="1569">
                  <c:v>-195.17420000000001</c:v>
                </c:pt>
                <c:pt idx="1570">
                  <c:v>-194.88850000000002</c:v>
                </c:pt>
                <c:pt idx="1571">
                  <c:v>-194.6027</c:v>
                </c:pt>
                <c:pt idx="1572">
                  <c:v>-194.31709999999998</c:v>
                </c:pt>
                <c:pt idx="1573">
                  <c:v>-194.03129999999999</c:v>
                </c:pt>
                <c:pt idx="1574">
                  <c:v>-193.7456</c:v>
                </c:pt>
                <c:pt idx="1575">
                  <c:v>-193.45979999999997</c:v>
                </c:pt>
                <c:pt idx="1576">
                  <c:v>-193.17400000000001</c:v>
                </c:pt>
                <c:pt idx="1577">
                  <c:v>-192.88820000000001</c:v>
                </c:pt>
                <c:pt idx="1578">
                  <c:v>-192.60250000000002</c:v>
                </c:pt>
                <c:pt idx="1579">
                  <c:v>-192.3167</c:v>
                </c:pt>
                <c:pt idx="1580">
                  <c:v>-192.03089999999997</c:v>
                </c:pt>
                <c:pt idx="1581">
                  <c:v>-191.7449</c:v>
                </c:pt>
                <c:pt idx="1582">
                  <c:v>-191.45920000000001</c:v>
                </c:pt>
                <c:pt idx="1583">
                  <c:v>-191.17329999999998</c:v>
                </c:pt>
                <c:pt idx="1584">
                  <c:v>-190.88749999999999</c:v>
                </c:pt>
                <c:pt idx="1585">
                  <c:v>-190.60149999999999</c:v>
                </c:pt>
                <c:pt idx="1586">
                  <c:v>-190.3158</c:v>
                </c:pt>
                <c:pt idx="1587">
                  <c:v>-190.02990000000003</c:v>
                </c:pt>
                <c:pt idx="1588">
                  <c:v>-189.74399999999997</c:v>
                </c:pt>
                <c:pt idx="1589">
                  <c:v>-189.4581</c:v>
                </c:pt>
                <c:pt idx="1590">
                  <c:v>-189.1721</c:v>
                </c:pt>
                <c:pt idx="1591">
                  <c:v>-188.8862</c:v>
                </c:pt>
                <c:pt idx="1592">
                  <c:v>-188.6002</c:v>
                </c:pt>
                <c:pt idx="1593">
                  <c:v>-188.31429999999997</c:v>
                </c:pt>
                <c:pt idx="1594">
                  <c:v>-188.0283</c:v>
                </c:pt>
                <c:pt idx="1595">
                  <c:v>-187.7423</c:v>
                </c:pt>
                <c:pt idx="1596">
                  <c:v>-187.4564</c:v>
                </c:pt>
                <c:pt idx="1597">
                  <c:v>-187.1703</c:v>
                </c:pt>
                <c:pt idx="1598">
                  <c:v>-186.8844</c:v>
                </c:pt>
                <c:pt idx="1599">
                  <c:v>-186.5984</c:v>
                </c:pt>
                <c:pt idx="1600">
                  <c:v>-186.31230000000002</c:v>
                </c:pt>
                <c:pt idx="1601">
                  <c:v>-186.02629999999999</c:v>
                </c:pt>
                <c:pt idx="1602">
                  <c:v>-185.74019999999999</c:v>
                </c:pt>
                <c:pt idx="1603">
                  <c:v>-185.45400000000001</c:v>
                </c:pt>
                <c:pt idx="1604">
                  <c:v>-185.16809999999998</c:v>
                </c:pt>
                <c:pt idx="1605">
                  <c:v>-184.88199999999998</c:v>
                </c:pt>
                <c:pt idx="1606">
                  <c:v>-184.5958</c:v>
                </c:pt>
                <c:pt idx="1607">
                  <c:v>-184.30980000000002</c:v>
                </c:pt>
                <c:pt idx="1608">
                  <c:v>-184.02350000000001</c:v>
                </c:pt>
                <c:pt idx="1609">
                  <c:v>-183.73740000000001</c:v>
                </c:pt>
                <c:pt idx="1610">
                  <c:v>-183.4512</c:v>
                </c:pt>
                <c:pt idx="1611">
                  <c:v>-183.1651</c:v>
                </c:pt>
                <c:pt idx="1612">
                  <c:v>-182.87889999999999</c:v>
                </c:pt>
                <c:pt idx="1613">
                  <c:v>-182.59280000000001</c:v>
                </c:pt>
                <c:pt idx="1614">
                  <c:v>-182.3065</c:v>
                </c:pt>
                <c:pt idx="1615">
                  <c:v>-182.0204</c:v>
                </c:pt>
                <c:pt idx="1616">
                  <c:v>-181.73430000000002</c:v>
                </c:pt>
                <c:pt idx="1617">
                  <c:v>-181.44800000000001</c:v>
                </c:pt>
                <c:pt idx="1618">
                  <c:v>-181.16180000000003</c:v>
                </c:pt>
                <c:pt idx="1619">
                  <c:v>-180.87549999999999</c:v>
                </c:pt>
                <c:pt idx="1620">
                  <c:v>-180.58920000000001</c:v>
                </c:pt>
                <c:pt idx="1621">
                  <c:v>-180.303</c:v>
                </c:pt>
                <c:pt idx="1622">
                  <c:v>-180.01669999999999</c:v>
                </c:pt>
                <c:pt idx="1623">
                  <c:v>-179.73050000000001</c:v>
                </c:pt>
                <c:pt idx="1624">
                  <c:v>-179.44409999999999</c:v>
                </c:pt>
                <c:pt idx="1625">
                  <c:v>-179.15780000000001</c:v>
                </c:pt>
                <c:pt idx="1626">
                  <c:v>-178.87150000000003</c:v>
                </c:pt>
                <c:pt idx="1627">
                  <c:v>-178.58519999999999</c:v>
                </c:pt>
                <c:pt idx="1628">
                  <c:v>-178.2988</c:v>
                </c:pt>
                <c:pt idx="1629">
                  <c:v>-178.01249999999999</c:v>
                </c:pt>
                <c:pt idx="1630">
                  <c:v>-177.72609999999997</c:v>
                </c:pt>
                <c:pt idx="1631">
                  <c:v>-177.43979999999999</c:v>
                </c:pt>
                <c:pt idx="1632">
                  <c:v>-177.1533</c:v>
                </c:pt>
                <c:pt idx="1633">
                  <c:v>-176.86680000000001</c:v>
                </c:pt>
                <c:pt idx="1634">
                  <c:v>-176.58050000000003</c:v>
                </c:pt>
                <c:pt idx="1635">
                  <c:v>-176.29409999999999</c:v>
                </c:pt>
                <c:pt idx="1636">
                  <c:v>-176.0076</c:v>
                </c:pt>
                <c:pt idx="1637">
                  <c:v>-175.72109999999998</c:v>
                </c:pt>
                <c:pt idx="1638">
                  <c:v>-175.43469999999999</c:v>
                </c:pt>
                <c:pt idx="1639">
                  <c:v>-175.14830000000001</c:v>
                </c:pt>
                <c:pt idx="1640">
                  <c:v>-174.86179999999999</c:v>
                </c:pt>
                <c:pt idx="1641">
                  <c:v>-174.5753</c:v>
                </c:pt>
                <c:pt idx="1642">
                  <c:v>-174.28870000000001</c:v>
                </c:pt>
                <c:pt idx="1643">
                  <c:v>-174.00219999999999</c:v>
                </c:pt>
                <c:pt idx="1644">
                  <c:v>-173.71569999999997</c:v>
                </c:pt>
                <c:pt idx="1645">
                  <c:v>-173.42910000000001</c:v>
                </c:pt>
                <c:pt idx="1646">
                  <c:v>-173.14260000000002</c:v>
                </c:pt>
                <c:pt idx="1647">
                  <c:v>-172.8563</c:v>
                </c:pt>
                <c:pt idx="1648">
                  <c:v>-172.56950000000001</c:v>
                </c:pt>
                <c:pt idx="1649">
                  <c:v>-172.28289999999998</c:v>
                </c:pt>
                <c:pt idx="1650">
                  <c:v>-171.99629999999999</c:v>
                </c:pt>
                <c:pt idx="1651">
                  <c:v>-171.7097</c:v>
                </c:pt>
                <c:pt idx="1652">
                  <c:v>-171.42319999999998</c:v>
                </c:pt>
                <c:pt idx="1653">
                  <c:v>-171.18549999999999</c:v>
                </c:pt>
                <c:pt idx="1654">
                  <c:v>-170.95750000000001</c:v>
                </c:pt>
                <c:pt idx="1655">
                  <c:v>-170.72929999999999</c:v>
                </c:pt>
                <c:pt idx="1656">
                  <c:v>-170.50130000000001</c:v>
                </c:pt>
                <c:pt idx="1657">
                  <c:v>-170.27330000000001</c:v>
                </c:pt>
                <c:pt idx="1658">
                  <c:v>-170.04509999999999</c:v>
                </c:pt>
                <c:pt idx="1659">
                  <c:v>-169.81709999999998</c:v>
                </c:pt>
                <c:pt idx="1660">
                  <c:v>-169.589</c:v>
                </c:pt>
                <c:pt idx="1661">
                  <c:v>-169.36100000000002</c:v>
                </c:pt>
                <c:pt idx="1662">
                  <c:v>-169.1328</c:v>
                </c:pt>
                <c:pt idx="1663">
                  <c:v>-168.90469999999999</c:v>
                </c:pt>
                <c:pt idx="1664">
                  <c:v>-168.6765</c:v>
                </c:pt>
                <c:pt idx="1665">
                  <c:v>-168.44839999999999</c:v>
                </c:pt>
                <c:pt idx="1666">
                  <c:v>-168.29829999999998</c:v>
                </c:pt>
                <c:pt idx="1667">
                  <c:v>-168.1876</c:v>
                </c:pt>
                <c:pt idx="1668">
                  <c:v>-168.07670000000002</c:v>
                </c:pt>
                <c:pt idx="1669">
                  <c:v>-167.9658</c:v>
                </c:pt>
                <c:pt idx="1670">
                  <c:v>-167.85490000000001</c:v>
                </c:pt>
                <c:pt idx="1671">
                  <c:v>-167.7441</c:v>
                </c:pt>
                <c:pt idx="1672">
                  <c:v>-167.65879999999999</c:v>
                </c:pt>
                <c:pt idx="1673">
                  <c:v>-167.64830000000001</c:v>
                </c:pt>
                <c:pt idx="1674">
                  <c:v>-167.6377</c:v>
                </c:pt>
                <c:pt idx="1675">
                  <c:v>-167.62719999999999</c:v>
                </c:pt>
                <c:pt idx="1676">
                  <c:v>-167.61669999999998</c:v>
                </c:pt>
                <c:pt idx="1677">
                  <c:v>-167.60599999999999</c:v>
                </c:pt>
                <c:pt idx="1678">
                  <c:v>-167.59560000000002</c:v>
                </c:pt>
                <c:pt idx="1679">
                  <c:v>-167.58509999999998</c:v>
                </c:pt>
                <c:pt idx="1680">
                  <c:v>-167.5745</c:v>
                </c:pt>
                <c:pt idx="1681">
                  <c:v>-167.56389999999999</c:v>
                </c:pt>
                <c:pt idx="1682">
                  <c:v>-167.55350000000001</c:v>
                </c:pt>
                <c:pt idx="1683">
                  <c:v>-167.54300000000001</c:v>
                </c:pt>
                <c:pt idx="1684">
                  <c:v>-167.53229999999999</c:v>
                </c:pt>
                <c:pt idx="1685">
                  <c:v>-167.52180000000001</c:v>
                </c:pt>
                <c:pt idx="1686">
                  <c:v>-167.51130000000001</c:v>
                </c:pt>
                <c:pt idx="1687">
                  <c:v>-167.5008</c:v>
                </c:pt>
                <c:pt idx="1688">
                  <c:v>-167.49020000000002</c:v>
                </c:pt>
                <c:pt idx="1689">
                  <c:v>-167.4796</c:v>
                </c:pt>
                <c:pt idx="1690">
                  <c:v>-167.4692</c:v>
                </c:pt>
                <c:pt idx="1691">
                  <c:v>-167.45859999999999</c:v>
                </c:pt>
                <c:pt idx="1692">
                  <c:v>-167.44799999999998</c:v>
                </c:pt>
                <c:pt idx="1693">
                  <c:v>-167.4374</c:v>
                </c:pt>
                <c:pt idx="1694">
                  <c:v>-167.42699999999999</c:v>
                </c:pt>
                <c:pt idx="1695">
                  <c:v>-167.41640000000001</c:v>
                </c:pt>
                <c:pt idx="1696">
                  <c:v>-167.4058</c:v>
                </c:pt>
                <c:pt idx="1697">
                  <c:v>-167.39529999999999</c:v>
                </c:pt>
                <c:pt idx="1698">
                  <c:v>-167.38489999999999</c:v>
                </c:pt>
                <c:pt idx="1699">
                  <c:v>-167.37430000000001</c:v>
                </c:pt>
                <c:pt idx="1700">
                  <c:v>-167.36369999999999</c:v>
                </c:pt>
                <c:pt idx="1701">
                  <c:v>-167.35329999999999</c:v>
                </c:pt>
                <c:pt idx="1702">
                  <c:v>-167.34270000000001</c:v>
                </c:pt>
                <c:pt idx="1703">
                  <c:v>-167.3321</c:v>
                </c:pt>
                <c:pt idx="1704">
                  <c:v>-167.32160000000002</c:v>
                </c:pt>
                <c:pt idx="1705">
                  <c:v>-167.31110000000001</c:v>
                </c:pt>
                <c:pt idx="1706">
                  <c:v>-167.3005</c:v>
                </c:pt>
                <c:pt idx="1707">
                  <c:v>-167.29</c:v>
                </c:pt>
                <c:pt idx="1708">
                  <c:v>-167.27940000000001</c:v>
                </c:pt>
                <c:pt idx="1709">
                  <c:v>-167.2689</c:v>
                </c:pt>
                <c:pt idx="1710">
                  <c:v>-167.25829999999999</c:v>
                </c:pt>
                <c:pt idx="1711">
                  <c:v>-167.24780000000001</c:v>
                </c:pt>
                <c:pt idx="1712">
                  <c:v>-167.2372</c:v>
                </c:pt>
                <c:pt idx="1713">
                  <c:v>-167.22669999999999</c:v>
                </c:pt>
                <c:pt idx="1714">
                  <c:v>-167.21619999999999</c:v>
                </c:pt>
                <c:pt idx="1715">
                  <c:v>-167.2056</c:v>
                </c:pt>
                <c:pt idx="1716">
                  <c:v>-167.1951</c:v>
                </c:pt>
                <c:pt idx="1717">
                  <c:v>-167.18459999999999</c:v>
                </c:pt>
                <c:pt idx="1718">
                  <c:v>-167.17410000000001</c:v>
                </c:pt>
                <c:pt idx="1719">
                  <c:v>-167.1635</c:v>
                </c:pt>
                <c:pt idx="1720">
                  <c:v>-167.15299999999999</c:v>
                </c:pt>
                <c:pt idx="1721">
                  <c:v>-167.14249999999998</c:v>
                </c:pt>
                <c:pt idx="1722">
                  <c:v>-167.1319</c:v>
                </c:pt>
                <c:pt idx="1723">
                  <c:v>-167.12139999999999</c:v>
                </c:pt>
                <c:pt idx="1724">
                  <c:v>-167.11079999999998</c:v>
                </c:pt>
                <c:pt idx="1725">
                  <c:v>-167.1003</c:v>
                </c:pt>
                <c:pt idx="1726">
                  <c:v>-167.08969999999999</c:v>
                </c:pt>
                <c:pt idx="1727">
                  <c:v>-167.07919999999999</c:v>
                </c:pt>
                <c:pt idx="1728">
                  <c:v>-167.06870000000001</c:v>
                </c:pt>
                <c:pt idx="1729">
                  <c:v>-167.05799999999999</c:v>
                </c:pt>
                <c:pt idx="1730">
                  <c:v>-167.04759999999999</c:v>
                </c:pt>
                <c:pt idx="1731">
                  <c:v>-167.03699999999998</c:v>
                </c:pt>
                <c:pt idx="1732">
                  <c:v>-167.0264</c:v>
                </c:pt>
                <c:pt idx="1733">
                  <c:v>-167.01589999999999</c:v>
                </c:pt>
                <c:pt idx="1734">
                  <c:v>-167.00540000000001</c:v>
                </c:pt>
                <c:pt idx="1735">
                  <c:v>-166.9949</c:v>
                </c:pt>
                <c:pt idx="1736">
                  <c:v>-166.98429999999999</c:v>
                </c:pt>
                <c:pt idx="1737">
                  <c:v>-166.97390000000001</c:v>
                </c:pt>
                <c:pt idx="1738">
                  <c:v>-166.9633</c:v>
                </c:pt>
                <c:pt idx="1739">
                  <c:v>-166.95269999999999</c:v>
                </c:pt>
                <c:pt idx="1740">
                  <c:v>-166.94229999999999</c:v>
                </c:pt>
                <c:pt idx="1741">
                  <c:v>-166.93170000000001</c:v>
                </c:pt>
                <c:pt idx="1742">
                  <c:v>-166.92110000000002</c:v>
                </c:pt>
                <c:pt idx="1743">
                  <c:v>-166.91059999999999</c:v>
                </c:pt>
                <c:pt idx="1744">
                  <c:v>-166.90010000000001</c:v>
                </c:pt>
                <c:pt idx="1745">
                  <c:v>-166.8895</c:v>
                </c:pt>
                <c:pt idx="1746">
                  <c:v>-166.87889999999999</c:v>
                </c:pt>
                <c:pt idx="1747">
                  <c:v>-166.86850000000001</c:v>
                </c:pt>
                <c:pt idx="1748">
                  <c:v>-166.8578</c:v>
                </c:pt>
                <c:pt idx="1749">
                  <c:v>-166.84730000000002</c:v>
                </c:pt>
                <c:pt idx="1750">
                  <c:v>-166.83679999999998</c:v>
                </c:pt>
                <c:pt idx="1751">
                  <c:v>-166.82620000000003</c:v>
                </c:pt>
                <c:pt idx="1752">
                  <c:v>-166.81569999999999</c:v>
                </c:pt>
                <c:pt idx="1753">
                  <c:v>-166.80519999999999</c:v>
                </c:pt>
                <c:pt idx="1754">
                  <c:v>-166.79470000000001</c:v>
                </c:pt>
                <c:pt idx="1755">
                  <c:v>-166.7841</c:v>
                </c:pt>
                <c:pt idx="1756">
                  <c:v>-166.77360000000002</c:v>
                </c:pt>
                <c:pt idx="1757">
                  <c:v>-166.76310000000001</c:v>
                </c:pt>
                <c:pt idx="1758">
                  <c:v>-166.7525</c:v>
                </c:pt>
                <c:pt idx="1759">
                  <c:v>-166.74200000000002</c:v>
                </c:pt>
                <c:pt idx="1760">
                  <c:v>-166.73140000000001</c:v>
                </c:pt>
                <c:pt idx="1761">
                  <c:v>-166.7209</c:v>
                </c:pt>
                <c:pt idx="1762">
                  <c:v>-166.71039999999999</c:v>
                </c:pt>
                <c:pt idx="1763">
                  <c:v>-166.69980000000001</c:v>
                </c:pt>
                <c:pt idx="1764">
                  <c:v>-166.6893</c:v>
                </c:pt>
                <c:pt idx="1765">
                  <c:v>-166.67869999999999</c:v>
                </c:pt>
                <c:pt idx="1766">
                  <c:v>-166.66819999999998</c:v>
                </c:pt>
                <c:pt idx="1767">
                  <c:v>-166.65769999999998</c:v>
                </c:pt>
                <c:pt idx="1768">
                  <c:v>-166.64710000000002</c:v>
                </c:pt>
                <c:pt idx="1769">
                  <c:v>-166.63660000000002</c:v>
                </c:pt>
                <c:pt idx="1770">
                  <c:v>-166.626</c:v>
                </c:pt>
                <c:pt idx="1771">
                  <c:v>-166.6156</c:v>
                </c:pt>
                <c:pt idx="1772">
                  <c:v>-166.60500000000002</c:v>
                </c:pt>
                <c:pt idx="1773">
                  <c:v>-166.59440000000001</c:v>
                </c:pt>
                <c:pt idx="1774">
                  <c:v>-166.58399999999997</c:v>
                </c:pt>
                <c:pt idx="1775">
                  <c:v>-166.57339999999999</c:v>
                </c:pt>
                <c:pt idx="1776">
                  <c:v>-166.56279999999998</c:v>
                </c:pt>
                <c:pt idx="1777">
                  <c:v>-166.5523</c:v>
                </c:pt>
                <c:pt idx="1778">
                  <c:v>-166.54179999999999</c:v>
                </c:pt>
                <c:pt idx="1779">
                  <c:v>-166.53119999999998</c:v>
                </c:pt>
                <c:pt idx="1780">
                  <c:v>-166.52070000000001</c:v>
                </c:pt>
                <c:pt idx="1781">
                  <c:v>-166.51009999999999</c:v>
                </c:pt>
                <c:pt idx="1782">
                  <c:v>-166.49950000000001</c:v>
                </c:pt>
                <c:pt idx="1783">
                  <c:v>-166.48910000000001</c:v>
                </c:pt>
                <c:pt idx="1784">
                  <c:v>-166.47839999999999</c:v>
                </c:pt>
                <c:pt idx="1785">
                  <c:v>-166.46789999999999</c:v>
                </c:pt>
                <c:pt idx="1786">
                  <c:v>-166.45740000000001</c:v>
                </c:pt>
                <c:pt idx="1787">
                  <c:v>-166.44680000000002</c:v>
                </c:pt>
                <c:pt idx="1788">
                  <c:v>-166.43639999999999</c:v>
                </c:pt>
                <c:pt idx="1789">
                  <c:v>-166.42580000000001</c:v>
                </c:pt>
                <c:pt idx="1790">
                  <c:v>-166.4153</c:v>
                </c:pt>
                <c:pt idx="1791">
                  <c:v>-166.40479999999999</c:v>
                </c:pt>
                <c:pt idx="1792">
                  <c:v>-166.39420000000001</c:v>
                </c:pt>
                <c:pt idx="1793">
                  <c:v>-166.38369999999998</c:v>
                </c:pt>
                <c:pt idx="1794">
                  <c:v>-166.37310000000002</c:v>
                </c:pt>
                <c:pt idx="1795">
                  <c:v>-166.36259999999999</c:v>
                </c:pt>
                <c:pt idx="1796">
                  <c:v>-166.352</c:v>
                </c:pt>
                <c:pt idx="1797">
                  <c:v>-166.3415</c:v>
                </c:pt>
                <c:pt idx="1798">
                  <c:v>-166.33100000000002</c:v>
                </c:pt>
                <c:pt idx="1799">
                  <c:v>-166.3203</c:v>
                </c:pt>
                <c:pt idx="1800">
                  <c:v>-166.3099</c:v>
                </c:pt>
                <c:pt idx="1801">
                  <c:v>-166.29929999999999</c:v>
                </c:pt>
                <c:pt idx="1802">
                  <c:v>-166.28870000000001</c:v>
                </c:pt>
                <c:pt idx="1803">
                  <c:v>-166.2783</c:v>
                </c:pt>
                <c:pt idx="1804">
                  <c:v>-166.26760000000002</c:v>
                </c:pt>
                <c:pt idx="1805">
                  <c:v>-166.25730000000001</c:v>
                </c:pt>
                <c:pt idx="1806">
                  <c:v>-166.2467</c:v>
                </c:pt>
                <c:pt idx="1807">
                  <c:v>-166.23609999999999</c:v>
                </c:pt>
                <c:pt idx="1808">
                  <c:v>-166.22570000000002</c:v>
                </c:pt>
                <c:pt idx="1809">
                  <c:v>-166.215</c:v>
                </c:pt>
                <c:pt idx="1810">
                  <c:v>-166.2045</c:v>
                </c:pt>
                <c:pt idx="1811">
                  <c:v>-166.19399999999999</c:v>
                </c:pt>
                <c:pt idx="1812">
                  <c:v>-166.18340000000001</c:v>
                </c:pt>
                <c:pt idx="1813">
                  <c:v>-166.17289999999997</c:v>
                </c:pt>
                <c:pt idx="1814">
                  <c:v>-166.16230000000002</c:v>
                </c:pt>
                <c:pt idx="1815">
                  <c:v>-166.15179999999998</c:v>
                </c:pt>
                <c:pt idx="1816">
                  <c:v>-166.1412</c:v>
                </c:pt>
                <c:pt idx="1817">
                  <c:v>-166.13069999999999</c:v>
                </c:pt>
                <c:pt idx="1818">
                  <c:v>-166.12010000000001</c:v>
                </c:pt>
                <c:pt idx="1819">
                  <c:v>-166.1096</c:v>
                </c:pt>
                <c:pt idx="1820">
                  <c:v>-166.09909999999999</c:v>
                </c:pt>
                <c:pt idx="1821">
                  <c:v>-166.08859999999999</c:v>
                </c:pt>
                <c:pt idx="1822">
                  <c:v>-166.07810000000001</c:v>
                </c:pt>
                <c:pt idx="1823">
                  <c:v>-166.0675</c:v>
                </c:pt>
                <c:pt idx="1824">
                  <c:v>-166.05699999999999</c:v>
                </c:pt>
                <c:pt idx="1825">
                  <c:v>-166.04650000000001</c:v>
                </c:pt>
                <c:pt idx="1826">
                  <c:v>-166.0359</c:v>
                </c:pt>
                <c:pt idx="1827">
                  <c:v>-166.02539999999999</c:v>
                </c:pt>
                <c:pt idx="1828">
                  <c:v>-166.0147</c:v>
                </c:pt>
                <c:pt idx="1829">
                  <c:v>-166.0043</c:v>
                </c:pt>
                <c:pt idx="1830">
                  <c:v>-165.99369999999999</c:v>
                </c:pt>
                <c:pt idx="1831">
                  <c:v>-165.98320000000001</c:v>
                </c:pt>
                <c:pt idx="1832">
                  <c:v>-165.9727</c:v>
                </c:pt>
                <c:pt idx="1833">
                  <c:v>-165.96200000000002</c:v>
                </c:pt>
                <c:pt idx="1834">
                  <c:v>-165.95159999999998</c:v>
                </c:pt>
                <c:pt idx="1835">
                  <c:v>-165.9409</c:v>
                </c:pt>
                <c:pt idx="1836">
                  <c:v>-165.93049999999999</c:v>
                </c:pt>
                <c:pt idx="1837">
                  <c:v>-165.91990000000001</c:v>
                </c:pt>
                <c:pt idx="1838">
                  <c:v>-165.90939999999998</c:v>
                </c:pt>
                <c:pt idx="1839">
                  <c:v>-165.899</c:v>
                </c:pt>
                <c:pt idx="1840">
                  <c:v>-165.88830000000002</c:v>
                </c:pt>
                <c:pt idx="1841">
                  <c:v>-165.87790000000001</c:v>
                </c:pt>
                <c:pt idx="1842">
                  <c:v>-165.8673</c:v>
                </c:pt>
                <c:pt idx="1843">
                  <c:v>-165.85669999999999</c:v>
                </c:pt>
                <c:pt idx="1844">
                  <c:v>-165.84620000000001</c:v>
                </c:pt>
                <c:pt idx="1845">
                  <c:v>-165.8356</c:v>
                </c:pt>
                <c:pt idx="1846">
                  <c:v>-165.82509999999999</c:v>
                </c:pt>
                <c:pt idx="1847">
                  <c:v>-165.81459999999998</c:v>
                </c:pt>
                <c:pt idx="1848">
                  <c:v>-165.804</c:v>
                </c:pt>
                <c:pt idx="1849">
                  <c:v>-165.79349999999999</c:v>
                </c:pt>
                <c:pt idx="1850">
                  <c:v>-165.78289999999998</c:v>
                </c:pt>
                <c:pt idx="1851">
                  <c:v>-165.7724</c:v>
                </c:pt>
                <c:pt idx="1852">
                  <c:v>-165.76179999999999</c:v>
                </c:pt>
                <c:pt idx="1853">
                  <c:v>-165.75129999999999</c:v>
                </c:pt>
                <c:pt idx="1854">
                  <c:v>-165.74090000000001</c:v>
                </c:pt>
                <c:pt idx="1855">
                  <c:v>-165.7302</c:v>
                </c:pt>
                <c:pt idx="1856">
                  <c:v>-165.71979999999999</c:v>
                </c:pt>
                <c:pt idx="1857">
                  <c:v>-165.70909999999998</c:v>
                </c:pt>
                <c:pt idx="1858">
                  <c:v>-165.6987</c:v>
                </c:pt>
                <c:pt idx="1859">
                  <c:v>-165.68810000000002</c:v>
                </c:pt>
                <c:pt idx="1860">
                  <c:v>-165.67759999999998</c:v>
                </c:pt>
                <c:pt idx="1861">
                  <c:v>-165.6671</c:v>
                </c:pt>
                <c:pt idx="1862">
                  <c:v>-165.65639999999999</c:v>
                </c:pt>
                <c:pt idx="1863">
                  <c:v>-165.64600000000002</c:v>
                </c:pt>
                <c:pt idx="1864">
                  <c:v>-165.6354</c:v>
                </c:pt>
                <c:pt idx="1865">
                  <c:v>-165.6249</c:v>
                </c:pt>
                <c:pt idx="1866">
                  <c:v>-165.61429999999999</c:v>
                </c:pt>
                <c:pt idx="1867">
                  <c:v>-165.60380000000001</c:v>
                </c:pt>
                <c:pt idx="1868">
                  <c:v>-165.59320000000002</c:v>
                </c:pt>
                <c:pt idx="1869">
                  <c:v>-165.58269999999999</c:v>
                </c:pt>
                <c:pt idx="1870">
                  <c:v>-165.57220000000001</c:v>
                </c:pt>
                <c:pt idx="1871">
                  <c:v>-165.5617</c:v>
                </c:pt>
                <c:pt idx="1872">
                  <c:v>-165.55109999999999</c:v>
                </c:pt>
                <c:pt idx="1873">
                  <c:v>-165.54060000000001</c:v>
                </c:pt>
                <c:pt idx="1874">
                  <c:v>-165.53000000000003</c:v>
                </c:pt>
                <c:pt idx="1875">
                  <c:v>-165.51949999999999</c:v>
                </c:pt>
                <c:pt idx="1876">
                  <c:v>-165.50899999999999</c:v>
                </c:pt>
                <c:pt idx="1877">
                  <c:v>-165.4984</c:v>
                </c:pt>
                <c:pt idx="1878">
                  <c:v>-165.48779999999999</c:v>
                </c:pt>
                <c:pt idx="1879">
                  <c:v>-165.47729999999999</c:v>
                </c:pt>
                <c:pt idx="1880">
                  <c:v>-165.4667</c:v>
                </c:pt>
                <c:pt idx="1881">
                  <c:v>-165.4563</c:v>
                </c:pt>
                <c:pt idx="1882">
                  <c:v>-165.44560000000001</c:v>
                </c:pt>
                <c:pt idx="1883">
                  <c:v>-165.43520000000001</c:v>
                </c:pt>
                <c:pt idx="1884">
                  <c:v>-165.42449999999999</c:v>
                </c:pt>
                <c:pt idx="1885">
                  <c:v>-165.41419999999999</c:v>
                </c:pt>
                <c:pt idx="1886">
                  <c:v>-165.40360000000001</c:v>
                </c:pt>
                <c:pt idx="1887">
                  <c:v>-165.393</c:v>
                </c:pt>
                <c:pt idx="1888">
                  <c:v>-165.38249999999999</c:v>
                </c:pt>
                <c:pt idx="1889">
                  <c:v>-165.37189999999998</c:v>
                </c:pt>
                <c:pt idx="1890">
                  <c:v>-165.3614</c:v>
                </c:pt>
                <c:pt idx="1891">
                  <c:v>-165.3509</c:v>
                </c:pt>
                <c:pt idx="1892">
                  <c:v>-165.34030000000001</c:v>
                </c:pt>
                <c:pt idx="1893">
                  <c:v>-165.32980000000001</c:v>
                </c:pt>
                <c:pt idx="1894">
                  <c:v>-165.3192</c:v>
                </c:pt>
                <c:pt idx="1895">
                  <c:v>-165.30869999999999</c:v>
                </c:pt>
                <c:pt idx="1896">
                  <c:v>-165.29820000000001</c:v>
                </c:pt>
                <c:pt idx="1897">
                  <c:v>-165.2876</c:v>
                </c:pt>
                <c:pt idx="1898">
                  <c:v>-165.27710000000002</c:v>
                </c:pt>
                <c:pt idx="1899">
                  <c:v>-165.26650000000001</c:v>
                </c:pt>
                <c:pt idx="1900">
                  <c:v>-165.2559</c:v>
                </c:pt>
                <c:pt idx="1901">
                  <c:v>-165.24560000000002</c:v>
                </c:pt>
                <c:pt idx="1902">
                  <c:v>-165.23490000000001</c:v>
                </c:pt>
                <c:pt idx="1903">
                  <c:v>-165.22449999999998</c:v>
                </c:pt>
                <c:pt idx="1904">
                  <c:v>-165.21379999999999</c:v>
                </c:pt>
                <c:pt idx="1905">
                  <c:v>-165.20339999999999</c:v>
                </c:pt>
                <c:pt idx="1906">
                  <c:v>-165.1927</c:v>
                </c:pt>
                <c:pt idx="1907">
                  <c:v>-165.1823</c:v>
                </c:pt>
                <c:pt idx="1908">
                  <c:v>-165.17169999999999</c:v>
                </c:pt>
                <c:pt idx="1909">
                  <c:v>-165.16120000000001</c:v>
                </c:pt>
                <c:pt idx="1910">
                  <c:v>-165.1506</c:v>
                </c:pt>
                <c:pt idx="1911">
                  <c:v>-165.14010000000002</c:v>
                </c:pt>
                <c:pt idx="1912">
                  <c:v>-165.12950000000001</c:v>
                </c:pt>
                <c:pt idx="1913">
                  <c:v>-165.1191</c:v>
                </c:pt>
                <c:pt idx="1914">
                  <c:v>-165.10839999999999</c:v>
                </c:pt>
                <c:pt idx="1915">
                  <c:v>-165.09800000000001</c:v>
                </c:pt>
                <c:pt idx="1916">
                  <c:v>-165.0874</c:v>
                </c:pt>
                <c:pt idx="1917">
                  <c:v>-165.07689999999999</c:v>
                </c:pt>
                <c:pt idx="1918">
                  <c:v>-165.06639999999999</c:v>
                </c:pt>
                <c:pt idx="1919">
                  <c:v>-165.05579999999998</c:v>
                </c:pt>
                <c:pt idx="1920">
                  <c:v>-165.0453</c:v>
                </c:pt>
                <c:pt idx="1921">
                  <c:v>-165.03470000000002</c:v>
                </c:pt>
                <c:pt idx="1922">
                  <c:v>-165.02420000000001</c:v>
                </c:pt>
                <c:pt idx="1923">
                  <c:v>-165.0137</c:v>
                </c:pt>
                <c:pt idx="1924">
                  <c:v>-165.00310000000002</c:v>
                </c:pt>
                <c:pt idx="1925">
                  <c:v>-164.99260000000001</c:v>
                </c:pt>
                <c:pt idx="1926">
                  <c:v>-164.982</c:v>
                </c:pt>
                <c:pt idx="1927">
                  <c:v>-164.97149999999999</c:v>
                </c:pt>
                <c:pt idx="1928">
                  <c:v>-164.96099999999998</c:v>
                </c:pt>
                <c:pt idx="1929">
                  <c:v>-164.9504</c:v>
                </c:pt>
                <c:pt idx="1930">
                  <c:v>-164.93979999999999</c:v>
                </c:pt>
                <c:pt idx="1931">
                  <c:v>-164.92939999999999</c:v>
                </c:pt>
                <c:pt idx="1932">
                  <c:v>-164.9188</c:v>
                </c:pt>
                <c:pt idx="1933">
                  <c:v>-164.9084</c:v>
                </c:pt>
                <c:pt idx="1934">
                  <c:v>-164.89770000000001</c:v>
                </c:pt>
                <c:pt idx="1935">
                  <c:v>-164.88730000000001</c:v>
                </c:pt>
                <c:pt idx="1936">
                  <c:v>-164.8766</c:v>
                </c:pt>
                <c:pt idx="1937">
                  <c:v>-164.86619999999999</c:v>
                </c:pt>
                <c:pt idx="1938">
                  <c:v>-164.85559999999998</c:v>
                </c:pt>
                <c:pt idx="1939">
                  <c:v>-164.845</c:v>
                </c:pt>
                <c:pt idx="1940">
                  <c:v>-164.83449999999999</c:v>
                </c:pt>
                <c:pt idx="1941">
                  <c:v>-164.82389999999998</c:v>
                </c:pt>
                <c:pt idx="1942">
                  <c:v>-164.8134</c:v>
                </c:pt>
                <c:pt idx="1943">
                  <c:v>-164.80289999999999</c:v>
                </c:pt>
                <c:pt idx="1944">
                  <c:v>-164.79230000000001</c:v>
                </c:pt>
                <c:pt idx="1945">
                  <c:v>-164.7818</c:v>
                </c:pt>
                <c:pt idx="1946">
                  <c:v>-164.77119999999999</c:v>
                </c:pt>
                <c:pt idx="1947">
                  <c:v>-164.76079999999999</c:v>
                </c:pt>
                <c:pt idx="1948">
                  <c:v>-164.75020000000001</c:v>
                </c:pt>
                <c:pt idx="1949">
                  <c:v>-164.7397</c:v>
                </c:pt>
                <c:pt idx="1950">
                  <c:v>-164.72910000000002</c:v>
                </c:pt>
                <c:pt idx="1951">
                  <c:v>-164.71859999999998</c:v>
                </c:pt>
                <c:pt idx="1952">
                  <c:v>-164.708</c:v>
                </c:pt>
                <c:pt idx="1953">
                  <c:v>-164.69749999999999</c:v>
                </c:pt>
                <c:pt idx="1954">
                  <c:v>-164.68690000000001</c:v>
                </c:pt>
                <c:pt idx="1955">
                  <c:v>-164.6764</c:v>
                </c:pt>
                <c:pt idx="1956">
                  <c:v>-164.66579999999999</c:v>
                </c:pt>
                <c:pt idx="1957">
                  <c:v>-164.65529999999998</c:v>
                </c:pt>
                <c:pt idx="1958">
                  <c:v>-164.6448</c:v>
                </c:pt>
                <c:pt idx="1959">
                  <c:v>-164.63419999999999</c:v>
                </c:pt>
                <c:pt idx="1960">
                  <c:v>-164.62360000000001</c:v>
                </c:pt>
                <c:pt idx="1961">
                  <c:v>-164.61320000000001</c:v>
                </c:pt>
                <c:pt idx="1962">
                  <c:v>-164.60269999999997</c:v>
                </c:pt>
                <c:pt idx="1963">
                  <c:v>-164.59210000000002</c:v>
                </c:pt>
                <c:pt idx="1964">
                  <c:v>-164.58160000000001</c:v>
                </c:pt>
                <c:pt idx="1965">
                  <c:v>-164.571</c:v>
                </c:pt>
                <c:pt idx="1966">
                  <c:v>-164.56049999999999</c:v>
                </c:pt>
                <c:pt idx="1967">
                  <c:v>-164.54989999999998</c:v>
                </c:pt>
                <c:pt idx="1968">
                  <c:v>-164.5394</c:v>
                </c:pt>
                <c:pt idx="1969">
                  <c:v>-164.52879999999999</c:v>
                </c:pt>
                <c:pt idx="1970">
                  <c:v>-164.51839999999999</c:v>
                </c:pt>
                <c:pt idx="1971">
                  <c:v>-164.5077</c:v>
                </c:pt>
                <c:pt idx="1972">
                  <c:v>-164.49719999999999</c:v>
                </c:pt>
                <c:pt idx="1973">
                  <c:v>-164.48660000000001</c:v>
                </c:pt>
                <c:pt idx="1974">
                  <c:v>-164.4761</c:v>
                </c:pt>
                <c:pt idx="1975">
                  <c:v>-164.4658</c:v>
                </c:pt>
                <c:pt idx="1976">
                  <c:v>-164.4461</c:v>
                </c:pt>
                <c:pt idx="1977">
                  <c:v>-164.42100000000002</c:v>
                </c:pt>
                <c:pt idx="1978">
                  <c:v>-164.39609999999999</c:v>
                </c:pt>
                <c:pt idx="1979">
                  <c:v>-164.37099999999998</c:v>
                </c:pt>
                <c:pt idx="1980">
                  <c:v>-164.3458</c:v>
                </c:pt>
                <c:pt idx="1981">
                  <c:v>-164.32080000000002</c:v>
                </c:pt>
                <c:pt idx="1982">
                  <c:v>-164.29579999999999</c:v>
                </c:pt>
                <c:pt idx="1983">
                  <c:v>-164.27070000000001</c:v>
                </c:pt>
                <c:pt idx="1984">
                  <c:v>-164.2457</c:v>
                </c:pt>
                <c:pt idx="1985">
                  <c:v>-164.22059999999999</c:v>
                </c:pt>
                <c:pt idx="1986">
                  <c:v>-164.19549999999998</c:v>
                </c:pt>
                <c:pt idx="1987">
                  <c:v>-164.1704</c:v>
                </c:pt>
                <c:pt idx="1988">
                  <c:v>-164.1454</c:v>
                </c:pt>
                <c:pt idx="1989">
                  <c:v>-164.12040000000002</c:v>
                </c:pt>
                <c:pt idx="1990">
                  <c:v>-164.09539999999998</c:v>
                </c:pt>
                <c:pt idx="1991">
                  <c:v>-164.0702</c:v>
                </c:pt>
                <c:pt idx="1992">
                  <c:v>-164.04509999999999</c:v>
                </c:pt>
                <c:pt idx="1993">
                  <c:v>-164.02020000000002</c:v>
                </c:pt>
                <c:pt idx="1994">
                  <c:v>-163.99509999999998</c:v>
                </c:pt>
                <c:pt idx="1995">
                  <c:v>-163.97</c:v>
                </c:pt>
                <c:pt idx="1996">
                  <c:v>-163.94499999999999</c:v>
                </c:pt>
                <c:pt idx="1997">
                  <c:v>-163.91980000000001</c:v>
                </c:pt>
                <c:pt idx="1998">
                  <c:v>-163.89490000000001</c:v>
                </c:pt>
                <c:pt idx="1999">
                  <c:v>-163.8698</c:v>
                </c:pt>
                <c:pt idx="2000">
                  <c:v>-163.84469999999999</c:v>
                </c:pt>
                <c:pt idx="2001">
                  <c:v>-163.81970000000001</c:v>
                </c:pt>
                <c:pt idx="2002">
                  <c:v>-163.7946</c:v>
                </c:pt>
                <c:pt idx="2003">
                  <c:v>-163.76959999999997</c:v>
                </c:pt>
                <c:pt idx="2004">
                  <c:v>-163.74449999999999</c:v>
                </c:pt>
                <c:pt idx="2005">
                  <c:v>-163.71950000000001</c:v>
                </c:pt>
                <c:pt idx="2006">
                  <c:v>-163.69440000000003</c:v>
                </c:pt>
                <c:pt idx="2007">
                  <c:v>-163.66919999999999</c:v>
                </c:pt>
                <c:pt idx="2008">
                  <c:v>-163.64420000000001</c:v>
                </c:pt>
                <c:pt idx="2009">
                  <c:v>-163.61929999999998</c:v>
                </c:pt>
                <c:pt idx="2010">
                  <c:v>-163.5942</c:v>
                </c:pt>
                <c:pt idx="2011">
                  <c:v>-163.56909999999999</c:v>
                </c:pt>
                <c:pt idx="2012">
                  <c:v>-163.54399999999998</c:v>
                </c:pt>
                <c:pt idx="2013">
                  <c:v>-163.51900000000001</c:v>
                </c:pt>
                <c:pt idx="2014">
                  <c:v>-163.494</c:v>
                </c:pt>
                <c:pt idx="2015">
                  <c:v>-163.46890000000002</c:v>
                </c:pt>
                <c:pt idx="2016">
                  <c:v>-163.44379999999998</c:v>
                </c:pt>
                <c:pt idx="2017">
                  <c:v>-163.4188</c:v>
                </c:pt>
                <c:pt idx="2018">
                  <c:v>-163.39359999999999</c:v>
                </c:pt>
                <c:pt idx="2019">
                  <c:v>-163.36870000000002</c:v>
                </c:pt>
                <c:pt idx="2020">
                  <c:v>-163.34369999999998</c:v>
                </c:pt>
                <c:pt idx="2021">
                  <c:v>-163.3185</c:v>
                </c:pt>
                <c:pt idx="2022">
                  <c:v>-163.29339999999999</c:v>
                </c:pt>
                <c:pt idx="2023">
                  <c:v>-163.26840000000001</c:v>
                </c:pt>
                <c:pt idx="2024">
                  <c:v>-163.24340000000001</c:v>
                </c:pt>
                <c:pt idx="2025">
                  <c:v>-163.21830000000003</c:v>
                </c:pt>
                <c:pt idx="2026">
                  <c:v>-163.19319999999999</c:v>
                </c:pt>
                <c:pt idx="2027">
                  <c:v>-163.16820000000001</c:v>
                </c:pt>
                <c:pt idx="2028">
                  <c:v>-163.14319999999998</c:v>
                </c:pt>
                <c:pt idx="2029">
                  <c:v>-163.1181</c:v>
                </c:pt>
                <c:pt idx="2030">
                  <c:v>-163.09289999999999</c:v>
                </c:pt>
                <c:pt idx="2031">
                  <c:v>-163.06800000000001</c:v>
                </c:pt>
                <c:pt idx="2032">
                  <c:v>-163.0429</c:v>
                </c:pt>
                <c:pt idx="2033">
                  <c:v>-163.0179</c:v>
                </c:pt>
                <c:pt idx="2034">
                  <c:v>-162.99279999999999</c:v>
                </c:pt>
                <c:pt idx="2035">
                  <c:v>-162.9676</c:v>
                </c:pt>
                <c:pt idx="2036">
                  <c:v>-162.9427</c:v>
                </c:pt>
                <c:pt idx="2037">
                  <c:v>-162.9177</c:v>
                </c:pt>
                <c:pt idx="2038">
                  <c:v>-162.89260000000002</c:v>
                </c:pt>
                <c:pt idx="2039">
                  <c:v>-162.86750000000001</c:v>
                </c:pt>
                <c:pt idx="2040">
                  <c:v>-162.84240000000003</c:v>
                </c:pt>
                <c:pt idx="2041">
                  <c:v>-162.81729999999999</c:v>
                </c:pt>
                <c:pt idx="2042">
                  <c:v>-162.79240000000001</c:v>
                </c:pt>
                <c:pt idx="2043">
                  <c:v>-162.76740000000001</c:v>
                </c:pt>
                <c:pt idx="2044">
                  <c:v>-162.74219999999997</c:v>
                </c:pt>
                <c:pt idx="2045">
                  <c:v>-162.71710000000002</c:v>
                </c:pt>
                <c:pt idx="2046">
                  <c:v>-162.69210000000001</c:v>
                </c:pt>
                <c:pt idx="2047">
                  <c:v>-162.66699999999997</c:v>
                </c:pt>
                <c:pt idx="2048">
                  <c:v>-162.6421</c:v>
                </c:pt>
                <c:pt idx="2049">
                  <c:v>-162.61699999999999</c:v>
                </c:pt>
                <c:pt idx="2050">
                  <c:v>-162.59180000000001</c:v>
                </c:pt>
                <c:pt idx="2051">
                  <c:v>-162.5668</c:v>
                </c:pt>
                <c:pt idx="2052">
                  <c:v>-162.54169999999999</c:v>
                </c:pt>
                <c:pt idx="2053">
                  <c:v>-162.51670000000001</c:v>
                </c:pt>
                <c:pt idx="2054">
                  <c:v>-162.49180000000001</c:v>
                </c:pt>
                <c:pt idx="2055">
                  <c:v>-162.4665</c:v>
                </c:pt>
                <c:pt idx="2056">
                  <c:v>-162.44149999999999</c:v>
                </c:pt>
                <c:pt idx="2057">
                  <c:v>-162.41649999999998</c:v>
                </c:pt>
                <c:pt idx="2058">
                  <c:v>-162.3914</c:v>
                </c:pt>
                <c:pt idx="2059">
                  <c:v>-162.3664</c:v>
                </c:pt>
                <c:pt idx="2060">
                  <c:v>-162.34129999999999</c:v>
                </c:pt>
                <c:pt idx="2061">
                  <c:v>-162.31630000000001</c:v>
                </c:pt>
                <c:pt idx="2062">
                  <c:v>-162.2912</c:v>
                </c:pt>
                <c:pt idx="2063">
                  <c:v>-162.26609999999999</c:v>
                </c:pt>
                <c:pt idx="2064">
                  <c:v>-162.24109999999999</c:v>
                </c:pt>
                <c:pt idx="2065">
                  <c:v>-162.21600000000001</c:v>
                </c:pt>
                <c:pt idx="2066">
                  <c:v>-162.1909</c:v>
                </c:pt>
                <c:pt idx="2067">
                  <c:v>-162.15939999999998</c:v>
                </c:pt>
                <c:pt idx="2068">
                  <c:v>-162.12810000000002</c:v>
                </c:pt>
                <c:pt idx="2069">
                  <c:v>-162.09660000000002</c:v>
                </c:pt>
                <c:pt idx="2070">
                  <c:v>-162.0651</c:v>
                </c:pt>
                <c:pt idx="2071">
                  <c:v>-162.02909999999997</c:v>
                </c:pt>
                <c:pt idx="2072">
                  <c:v>-161.9915</c:v>
                </c:pt>
                <c:pt idx="2073">
                  <c:v>-161.9538</c:v>
                </c:pt>
                <c:pt idx="2074">
                  <c:v>-161.916</c:v>
                </c:pt>
                <c:pt idx="2075">
                  <c:v>-161.8783</c:v>
                </c:pt>
                <c:pt idx="2076">
                  <c:v>-161.84070000000003</c:v>
                </c:pt>
                <c:pt idx="2077">
                  <c:v>-161.80289999999999</c:v>
                </c:pt>
                <c:pt idx="2078">
                  <c:v>-161.7653</c:v>
                </c:pt>
                <c:pt idx="2079">
                  <c:v>-161.7276</c:v>
                </c:pt>
                <c:pt idx="2080">
                  <c:v>-161.68970000000002</c:v>
                </c:pt>
                <c:pt idx="2081">
                  <c:v>-161.65209999999999</c:v>
                </c:pt>
                <c:pt idx="2082">
                  <c:v>-161.61439999999999</c:v>
                </c:pt>
                <c:pt idx="2083">
                  <c:v>-161.57670000000002</c:v>
                </c:pt>
                <c:pt idx="2084">
                  <c:v>-161.53899999999999</c:v>
                </c:pt>
                <c:pt idx="2085">
                  <c:v>-161.50130000000001</c:v>
                </c:pt>
                <c:pt idx="2086">
                  <c:v>-161.46349999999998</c:v>
                </c:pt>
                <c:pt idx="2087">
                  <c:v>-161.42590000000001</c:v>
                </c:pt>
                <c:pt idx="2088">
                  <c:v>-161.38820000000001</c:v>
                </c:pt>
                <c:pt idx="2089">
                  <c:v>-161.35050000000001</c:v>
                </c:pt>
                <c:pt idx="2090">
                  <c:v>-161.31279999999998</c:v>
                </c:pt>
                <c:pt idx="2091">
                  <c:v>-161.27500000000001</c:v>
                </c:pt>
                <c:pt idx="2092">
                  <c:v>-161.23740000000001</c:v>
                </c:pt>
                <c:pt idx="2093">
                  <c:v>-161.1996</c:v>
                </c:pt>
                <c:pt idx="2094">
                  <c:v>-161.16200000000001</c:v>
                </c:pt>
                <c:pt idx="2095">
                  <c:v>-161.12429999999998</c:v>
                </c:pt>
                <c:pt idx="2096">
                  <c:v>-161.0866</c:v>
                </c:pt>
                <c:pt idx="2097">
                  <c:v>-161.0489</c:v>
                </c:pt>
                <c:pt idx="2098">
                  <c:v>-161.0111</c:v>
                </c:pt>
                <c:pt idx="2099">
                  <c:v>-160.9735</c:v>
                </c:pt>
                <c:pt idx="2100">
                  <c:v>-160.9357</c:v>
                </c:pt>
                <c:pt idx="2101">
                  <c:v>-160.898</c:v>
                </c:pt>
                <c:pt idx="2102">
                  <c:v>-160.86030000000002</c:v>
                </c:pt>
                <c:pt idx="2103">
                  <c:v>-160.8227</c:v>
                </c:pt>
                <c:pt idx="2104">
                  <c:v>-160.78489999999999</c:v>
                </c:pt>
                <c:pt idx="2105">
                  <c:v>-160.74719999999999</c:v>
                </c:pt>
                <c:pt idx="2106">
                  <c:v>-160.70959999999999</c:v>
                </c:pt>
                <c:pt idx="2107">
                  <c:v>-160.67180000000002</c:v>
                </c:pt>
                <c:pt idx="2108">
                  <c:v>-160.63409999999999</c:v>
                </c:pt>
                <c:pt idx="2109">
                  <c:v>-160.59649999999999</c:v>
                </c:pt>
                <c:pt idx="2110">
                  <c:v>-160.55879999999999</c:v>
                </c:pt>
                <c:pt idx="2111">
                  <c:v>-160.52100000000002</c:v>
                </c:pt>
                <c:pt idx="2112">
                  <c:v>-160.48339999999999</c:v>
                </c:pt>
                <c:pt idx="2113">
                  <c:v>-160.44330000000002</c:v>
                </c:pt>
                <c:pt idx="2114">
                  <c:v>-160.40049999999999</c:v>
                </c:pt>
                <c:pt idx="2115">
                  <c:v>-160.3554</c:v>
                </c:pt>
                <c:pt idx="2116">
                  <c:v>-160.31029999999998</c:v>
                </c:pt>
                <c:pt idx="2117">
                  <c:v>-160.26519999999999</c:v>
                </c:pt>
                <c:pt idx="2118">
                  <c:v>-160.22</c:v>
                </c:pt>
                <c:pt idx="2119">
                  <c:v>-160.17500000000001</c:v>
                </c:pt>
                <c:pt idx="2120">
                  <c:v>-160.12979999999999</c:v>
                </c:pt>
                <c:pt idx="2121">
                  <c:v>-160.08459999999999</c:v>
                </c:pt>
                <c:pt idx="2122">
                  <c:v>-160.0395</c:v>
                </c:pt>
                <c:pt idx="2123">
                  <c:v>-159.99430000000001</c:v>
                </c:pt>
                <c:pt idx="2124">
                  <c:v>-159.94919999999999</c:v>
                </c:pt>
                <c:pt idx="2125">
                  <c:v>-159.904</c:v>
                </c:pt>
                <c:pt idx="2126">
                  <c:v>-159.85900000000001</c:v>
                </c:pt>
                <c:pt idx="2127">
                  <c:v>-159.81380000000001</c:v>
                </c:pt>
                <c:pt idx="2128">
                  <c:v>-159.76870000000002</c:v>
                </c:pt>
                <c:pt idx="2129">
                  <c:v>-159.7235</c:v>
                </c:pt>
                <c:pt idx="2130">
                  <c:v>-159.67829999999998</c:v>
                </c:pt>
                <c:pt idx="2131">
                  <c:v>-159.63320000000002</c:v>
                </c:pt>
                <c:pt idx="2132">
                  <c:v>-159.5881</c:v>
                </c:pt>
                <c:pt idx="2133">
                  <c:v>-159.54299999999998</c:v>
                </c:pt>
                <c:pt idx="2134">
                  <c:v>-159.49780000000001</c:v>
                </c:pt>
                <c:pt idx="2135">
                  <c:v>-159.45260000000002</c:v>
                </c:pt>
                <c:pt idx="2136">
                  <c:v>-159.4076</c:v>
                </c:pt>
                <c:pt idx="2137">
                  <c:v>-159.3623</c:v>
                </c:pt>
                <c:pt idx="2138">
                  <c:v>-159.31720000000001</c:v>
                </c:pt>
                <c:pt idx="2139">
                  <c:v>-159.27209999999999</c:v>
                </c:pt>
                <c:pt idx="2140">
                  <c:v>-159.2269</c:v>
                </c:pt>
                <c:pt idx="2141">
                  <c:v>-159.18179999999998</c:v>
                </c:pt>
                <c:pt idx="2142">
                  <c:v>-159.13669999999999</c:v>
                </c:pt>
                <c:pt idx="2143">
                  <c:v>-159.0915</c:v>
                </c:pt>
                <c:pt idx="2144">
                  <c:v>-159.0463</c:v>
                </c:pt>
                <c:pt idx="2145">
                  <c:v>-159.00130000000001</c:v>
                </c:pt>
                <c:pt idx="2146">
                  <c:v>-158.95620000000002</c:v>
                </c:pt>
                <c:pt idx="2147">
                  <c:v>-158.911</c:v>
                </c:pt>
                <c:pt idx="2148">
                  <c:v>-158.86590000000001</c:v>
                </c:pt>
                <c:pt idx="2149">
                  <c:v>-158.82079999999999</c:v>
                </c:pt>
                <c:pt idx="2150">
                  <c:v>-158.7756</c:v>
                </c:pt>
                <c:pt idx="2151">
                  <c:v>-158.7303</c:v>
                </c:pt>
                <c:pt idx="2152">
                  <c:v>-158.68540000000002</c:v>
                </c:pt>
                <c:pt idx="2153">
                  <c:v>-158.64019999999999</c:v>
                </c:pt>
                <c:pt idx="2154">
                  <c:v>-158.59500000000003</c:v>
                </c:pt>
                <c:pt idx="2155">
                  <c:v>-158.54990000000001</c:v>
                </c:pt>
                <c:pt idx="2156">
                  <c:v>-158.50480000000002</c:v>
                </c:pt>
                <c:pt idx="2157">
                  <c:v>-158.4597</c:v>
                </c:pt>
                <c:pt idx="2158">
                  <c:v>-158.4145</c:v>
                </c:pt>
                <c:pt idx="2159">
                  <c:v>-158.36930000000001</c:v>
                </c:pt>
                <c:pt idx="2160">
                  <c:v>-158.32410000000002</c:v>
                </c:pt>
                <c:pt idx="2161">
                  <c:v>-158.27910000000003</c:v>
                </c:pt>
                <c:pt idx="2162">
                  <c:v>-158.23400000000001</c:v>
                </c:pt>
                <c:pt idx="2163">
                  <c:v>-158.18880000000001</c:v>
                </c:pt>
                <c:pt idx="2164">
                  <c:v>-158.1437</c:v>
                </c:pt>
                <c:pt idx="2165">
                  <c:v>-158.0986</c:v>
                </c:pt>
                <c:pt idx="2166">
                  <c:v>-158.05340000000001</c:v>
                </c:pt>
                <c:pt idx="2167">
                  <c:v>-158.00829999999999</c:v>
                </c:pt>
                <c:pt idx="2168">
                  <c:v>-157.9631</c:v>
                </c:pt>
                <c:pt idx="2169">
                  <c:v>-157.91800000000001</c:v>
                </c:pt>
                <c:pt idx="2170">
                  <c:v>-157.87289999999999</c:v>
                </c:pt>
                <c:pt idx="2171">
                  <c:v>-157.82770000000002</c:v>
                </c:pt>
                <c:pt idx="2172">
                  <c:v>-157.7826</c:v>
                </c:pt>
                <c:pt idx="2173">
                  <c:v>-157.73750000000001</c:v>
                </c:pt>
                <c:pt idx="2174">
                  <c:v>-157.69229999999999</c:v>
                </c:pt>
                <c:pt idx="2175">
                  <c:v>-157.64730000000003</c:v>
                </c:pt>
                <c:pt idx="2176">
                  <c:v>-157.60210000000001</c:v>
                </c:pt>
                <c:pt idx="2177">
                  <c:v>-157.55690000000001</c:v>
                </c:pt>
                <c:pt idx="2178">
                  <c:v>-157.51179999999999</c:v>
                </c:pt>
                <c:pt idx="2179">
                  <c:v>-157.4666</c:v>
                </c:pt>
                <c:pt idx="2180">
                  <c:v>-157.42150000000001</c:v>
                </c:pt>
                <c:pt idx="2181">
                  <c:v>-157.37630000000001</c:v>
                </c:pt>
                <c:pt idx="2182">
                  <c:v>-157.33120000000002</c:v>
                </c:pt>
                <c:pt idx="2183">
                  <c:v>-157.286</c:v>
                </c:pt>
                <c:pt idx="2184">
                  <c:v>-157.24100000000001</c:v>
                </c:pt>
                <c:pt idx="2185">
                  <c:v>-157.19569999999999</c:v>
                </c:pt>
                <c:pt idx="2186">
                  <c:v>-157.1507</c:v>
                </c:pt>
                <c:pt idx="2187">
                  <c:v>-157.10550000000001</c:v>
                </c:pt>
                <c:pt idx="2188">
                  <c:v>-157.06050000000002</c:v>
                </c:pt>
                <c:pt idx="2189">
                  <c:v>-157.01530000000002</c:v>
                </c:pt>
                <c:pt idx="2190">
                  <c:v>-156.97020000000001</c:v>
                </c:pt>
                <c:pt idx="2191">
                  <c:v>-156.92509999999999</c:v>
                </c:pt>
                <c:pt idx="2192">
                  <c:v>-156.87990000000002</c:v>
                </c:pt>
                <c:pt idx="2193">
                  <c:v>-156.8347</c:v>
                </c:pt>
                <c:pt idx="2194">
                  <c:v>-156.7895</c:v>
                </c:pt>
                <c:pt idx="2195">
                  <c:v>-156.74439999999998</c:v>
                </c:pt>
                <c:pt idx="2196">
                  <c:v>-156.69929999999999</c:v>
                </c:pt>
                <c:pt idx="2197">
                  <c:v>-156.6541</c:v>
                </c:pt>
                <c:pt idx="2198">
                  <c:v>-156.60910000000001</c:v>
                </c:pt>
                <c:pt idx="2199">
                  <c:v>-156.56389999999999</c:v>
                </c:pt>
                <c:pt idx="2200">
                  <c:v>-156.5188</c:v>
                </c:pt>
                <c:pt idx="2201">
                  <c:v>-156.47359999999998</c:v>
                </c:pt>
                <c:pt idx="2202">
                  <c:v>-156.42859999999999</c:v>
                </c:pt>
                <c:pt idx="2203">
                  <c:v>-156.38329999999999</c:v>
                </c:pt>
                <c:pt idx="2204">
                  <c:v>-156.3383</c:v>
                </c:pt>
                <c:pt idx="2205">
                  <c:v>-156.29309999999998</c:v>
                </c:pt>
                <c:pt idx="2206">
                  <c:v>-156.24799999999999</c:v>
                </c:pt>
                <c:pt idx="2207">
                  <c:v>-156.2028</c:v>
                </c:pt>
                <c:pt idx="2208">
                  <c:v>-156.15780000000001</c:v>
                </c:pt>
                <c:pt idx="2209">
                  <c:v>-156.11250000000001</c:v>
                </c:pt>
                <c:pt idx="2210">
                  <c:v>-156.06740000000002</c:v>
                </c:pt>
                <c:pt idx="2211">
                  <c:v>-156.0223</c:v>
                </c:pt>
                <c:pt idx="2212">
                  <c:v>-155.97710000000001</c:v>
                </c:pt>
                <c:pt idx="2213">
                  <c:v>-155.93200000000002</c:v>
                </c:pt>
                <c:pt idx="2214">
                  <c:v>-155.887</c:v>
                </c:pt>
                <c:pt idx="2215">
                  <c:v>-155.8417</c:v>
                </c:pt>
                <c:pt idx="2216">
                  <c:v>-155.79660000000001</c:v>
                </c:pt>
                <c:pt idx="2217">
                  <c:v>-155.75129999999999</c:v>
                </c:pt>
                <c:pt idx="2218">
                  <c:v>-155.7063</c:v>
                </c:pt>
                <c:pt idx="2219">
                  <c:v>-155.66129999999998</c:v>
                </c:pt>
                <c:pt idx="2220">
                  <c:v>-155.61599999999999</c:v>
                </c:pt>
                <c:pt idx="2221">
                  <c:v>-155.57089999999999</c:v>
                </c:pt>
                <c:pt idx="2222">
                  <c:v>-155.5257</c:v>
                </c:pt>
                <c:pt idx="2223">
                  <c:v>-155.48060000000001</c:v>
                </c:pt>
                <c:pt idx="2224">
                  <c:v>-155.43560000000002</c:v>
                </c:pt>
                <c:pt idx="2225">
                  <c:v>-155.3904</c:v>
                </c:pt>
                <c:pt idx="2226">
                  <c:v>-155.34520000000001</c:v>
                </c:pt>
                <c:pt idx="2227">
                  <c:v>-155.30000000000001</c:v>
                </c:pt>
                <c:pt idx="2228">
                  <c:v>-155.255</c:v>
                </c:pt>
                <c:pt idx="2229">
                  <c:v>-155.2099</c:v>
                </c:pt>
                <c:pt idx="2230">
                  <c:v>-155.16460000000001</c:v>
                </c:pt>
                <c:pt idx="2231">
                  <c:v>-155.11959999999999</c:v>
                </c:pt>
                <c:pt idx="2232">
                  <c:v>-155.0744</c:v>
                </c:pt>
                <c:pt idx="2233">
                  <c:v>-155.02930000000001</c:v>
                </c:pt>
                <c:pt idx="2234">
                  <c:v>-154.98409999999998</c:v>
                </c:pt>
                <c:pt idx="2235">
                  <c:v>-154.93900000000002</c:v>
                </c:pt>
                <c:pt idx="2236">
                  <c:v>-154.8938</c:v>
                </c:pt>
                <c:pt idx="2237">
                  <c:v>-154.84870000000001</c:v>
                </c:pt>
                <c:pt idx="2238">
                  <c:v>-154.80360000000002</c:v>
                </c:pt>
                <c:pt idx="2239">
                  <c:v>-154.75840000000002</c:v>
                </c:pt>
                <c:pt idx="2240">
                  <c:v>-154.7133</c:v>
                </c:pt>
                <c:pt idx="2241">
                  <c:v>-154.66819999999998</c:v>
                </c:pt>
                <c:pt idx="2242">
                  <c:v>-154.6232</c:v>
                </c:pt>
                <c:pt idx="2243">
                  <c:v>-154.5778</c:v>
                </c:pt>
                <c:pt idx="2244">
                  <c:v>-154.53280000000001</c:v>
                </c:pt>
                <c:pt idx="2245">
                  <c:v>-154.48770000000002</c:v>
                </c:pt>
                <c:pt idx="2246">
                  <c:v>-154.4426</c:v>
                </c:pt>
                <c:pt idx="2247">
                  <c:v>-154.3973</c:v>
                </c:pt>
                <c:pt idx="2248">
                  <c:v>-154.35230000000001</c:v>
                </c:pt>
                <c:pt idx="2249">
                  <c:v>-154.30710000000002</c:v>
                </c:pt>
                <c:pt idx="2250">
                  <c:v>-154.2621</c:v>
                </c:pt>
                <c:pt idx="2251">
                  <c:v>-154.2167</c:v>
                </c:pt>
                <c:pt idx="2252">
                  <c:v>-154.17159999999998</c:v>
                </c:pt>
                <c:pt idx="2253">
                  <c:v>-154.1266</c:v>
                </c:pt>
                <c:pt idx="2254">
                  <c:v>-154.0814</c:v>
                </c:pt>
                <c:pt idx="2255">
                  <c:v>-154.03630000000001</c:v>
                </c:pt>
                <c:pt idx="2256">
                  <c:v>-153.99099999999999</c:v>
                </c:pt>
                <c:pt idx="2257">
                  <c:v>-153.946</c:v>
                </c:pt>
                <c:pt idx="2258">
                  <c:v>-153.9008</c:v>
                </c:pt>
                <c:pt idx="2259">
                  <c:v>-153.85580000000002</c:v>
                </c:pt>
                <c:pt idx="2260">
                  <c:v>-153.81060000000002</c:v>
                </c:pt>
                <c:pt idx="2261">
                  <c:v>-153.7655</c:v>
                </c:pt>
                <c:pt idx="2262">
                  <c:v>-153.72020000000001</c:v>
                </c:pt>
                <c:pt idx="2263">
                  <c:v>-153.67510000000001</c:v>
                </c:pt>
                <c:pt idx="2264">
                  <c:v>-153.6301</c:v>
                </c:pt>
                <c:pt idx="2265">
                  <c:v>-153.5849</c:v>
                </c:pt>
                <c:pt idx="2266">
                  <c:v>-153.53989999999999</c:v>
                </c:pt>
                <c:pt idx="2267">
                  <c:v>-153.49460000000002</c:v>
                </c:pt>
                <c:pt idx="2268">
                  <c:v>-153.4495</c:v>
                </c:pt>
                <c:pt idx="2269">
                  <c:v>-153.40440000000001</c:v>
                </c:pt>
                <c:pt idx="2270">
                  <c:v>-153.35910000000001</c:v>
                </c:pt>
                <c:pt idx="2271">
                  <c:v>-153.3141</c:v>
                </c:pt>
                <c:pt idx="2272">
                  <c:v>-153.26889999999997</c:v>
                </c:pt>
                <c:pt idx="2273">
                  <c:v>-153.22380000000001</c:v>
                </c:pt>
                <c:pt idx="2274">
                  <c:v>-153.17869999999999</c:v>
                </c:pt>
                <c:pt idx="2275">
                  <c:v>-153.1336</c:v>
                </c:pt>
                <c:pt idx="2276">
                  <c:v>-153.08840000000001</c:v>
                </c:pt>
                <c:pt idx="2277">
                  <c:v>-153.04329999999999</c:v>
                </c:pt>
                <c:pt idx="2278">
                  <c:v>-152.99809999999999</c:v>
                </c:pt>
                <c:pt idx="2279">
                  <c:v>-152.953</c:v>
                </c:pt>
                <c:pt idx="2280">
                  <c:v>-152.90780000000001</c:v>
                </c:pt>
                <c:pt idx="2281">
                  <c:v>-152.86259999999999</c:v>
                </c:pt>
                <c:pt idx="2282">
                  <c:v>-152.81760000000003</c:v>
                </c:pt>
                <c:pt idx="2283">
                  <c:v>-152.7724</c:v>
                </c:pt>
                <c:pt idx="2284">
                  <c:v>-152.72719999999998</c:v>
                </c:pt>
                <c:pt idx="2285">
                  <c:v>-152.68219999999999</c:v>
                </c:pt>
                <c:pt idx="2286">
                  <c:v>-152.637</c:v>
                </c:pt>
                <c:pt idx="2287">
                  <c:v>-152.59180000000001</c:v>
                </c:pt>
                <c:pt idx="2288">
                  <c:v>-152.54680000000002</c:v>
                </c:pt>
                <c:pt idx="2289">
                  <c:v>-152.5016</c:v>
                </c:pt>
                <c:pt idx="2290">
                  <c:v>-152.45650000000001</c:v>
                </c:pt>
                <c:pt idx="2291">
                  <c:v>-152.41140000000001</c:v>
                </c:pt>
                <c:pt idx="2292">
                  <c:v>-152.36619999999999</c:v>
                </c:pt>
                <c:pt idx="2293">
                  <c:v>-152.3211</c:v>
                </c:pt>
                <c:pt idx="2294">
                  <c:v>-152.27600000000001</c:v>
                </c:pt>
                <c:pt idx="2295">
                  <c:v>-152.23079999999999</c:v>
                </c:pt>
                <c:pt idx="2296">
                  <c:v>-152.18559999999999</c:v>
                </c:pt>
                <c:pt idx="2297">
                  <c:v>-152.14049999999997</c:v>
                </c:pt>
                <c:pt idx="2298">
                  <c:v>-152.09539999999998</c:v>
                </c:pt>
                <c:pt idx="2299">
                  <c:v>-152.05019999999999</c:v>
                </c:pt>
                <c:pt idx="2300">
                  <c:v>-152.0051</c:v>
                </c:pt>
                <c:pt idx="2301">
                  <c:v>-151.96</c:v>
                </c:pt>
                <c:pt idx="2302">
                  <c:v>-151.91480000000001</c:v>
                </c:pt>
                <c:pt idx="2303">
                  <c:v>-151.86959999999999</c:v>
                </c:pt>
                <c:pt idx="2304">
                  <c:v>-151.8245</c:v>
                </c:pt>
                <c:pt idx="2305">
                  <c:v>-151.77949999999998</c:v>
                </c:pt>
                <c:pt idx="2306">
                  <c:v>-151.73439999999999</c:v>
                </c:pt>
                <c:pt idx="2307">
                  <c:v>-151.6892</c:v>
                </c:pt>
                <c:pt idx="2308">
                  <c:v>-151.64410000000001</c:v>
                </c:pt>
                <c:pt idx="2309">
                  <c:v>-151.59900000000002</c:v>
                </c:pt>
                <c:pt idx="2310">
                  <c:v>-151.5538</c:v>
                </c:pt>
                <c:pt idx="2311">
                  <c:v>-151.5086</c:v>
                </c:pt>
                <c:pt idx="2312">
                  <c:v>-151.46340000000001</c:v>
                </c:pt>
                <c:pt idx="2313">
                  <c:v>-151.41830000000002</c:v>
                </c:pt>
                <c:pt idx="2314">
                  <c:v>-151.37330000000003</c:v>
                </c:pt>
                <c:pt idx="2315">
                  <c:v>-151.32810000000001</c:v>
                </c:pt>
                <c:pt idx="2316">
                  <c:v>-151.28289999999998</c:v>
                </c:pt>
                <c:pt idx="2317">
                  <c:v>-151.23779999999999</c:v>
                </c:pt>
                <c:pt idx="2318">
                  <c:v>-151.19260000000003</c:v>
                </c:pt>
                <c:pt idx="2319">
                  <c:v>-151.14760000000001</c:v>
                </c:pt>
                <c:pt idx="2320">
                  <c:v>-151.10249999999999</c:v>
                </c:pt>
                <c:pt idx="2321">
                  <c:v>-151.0573</c:v>
                </c:pt>
                <c:pt idx="2322">
                  <c:v>-151.01209999999998</c:v>
                </c:pt>
                <c:pt idx="2323">
                  <c:v>-150.96690000000001</c:v>
                </c:pt>
                <c:pt idx="2324">
                  <c:v>-150.92180000000002</c:v>
                </c:pt>
                <c:pt idx="2325">
                  <c:v>-150.8768</c:v>
                </c:pt>
                <c:pt idx="2326">
                  <c:v>-150.83159999999998</c:v>
                </c:pt>
                <c:pt idx="2327">
                  <c:v>-150.78639999999999</c:v>
                </c:pt>
                <c:pt idx="2328">
                  <c:v>-150.7413</c:v>
                </c:pt>
                <c:pt idx="2329">
                  <c:v>-150.6961</c:v>
                </c:pt>
                <c:pt idx="2330">
                  <c:v>-150.65109999999999</c:v>
                </c:pt>
                <c:pt idx="2331">
                  <c:v>-150.60599999999999</c:v>
                </c:pt>
                <c:pt idx="2332">
                  <c:v>-150.56079999999997</c:v>
                </c:pt>
                <c:pt idx="2333">
                  <c:v>-150.51560000000001</c:v>
                </c:pt>
                <c:pt idx="2334">
                  <c:v>-150.47050000000002</c:v>
                </c:pt>
                <c:pt idx="2335">
                  <c:v>-150.42529999999999</c:v>
                </c:pt>
                <c:pt idx="2336">
                  <c:v>-150.3802</c:v>
                </c:pt>
                <c:pt idx="2337">
                  <c:v>-150.33500000000001</c:v>
                </c:pt>
                <c:pt idx="2338">
                  <c:v>-150.28989999999999</c:v>
                </c:pt>
                <c:pt idx="2339">
                  <c:v>-150.2448</c:v>
                </c:pt>
                <c:pt idx="2340">
                  <c:v>-150.19970000000001</c:v>
                </c:pt>
                <c:pt idx="2341">
                  <c:v>-150.15459999999999</c:v>
                </c:pt>
                <c:pt idx="2342">
                  <c:v>-150.10939999999999</c:v>
                </c:pt>
                <c:pt idx="2343">
                  <c:v>-150.0642</c:v>
                </c:pt>
                <c:pt idx="2344">
                  <c:v>-150.01910000000001</c:v>
                </c:pt>
                <c:pt idx="2345">
                  <c:v>-149.97400000000002</c:v>
                </c:pt>
                <c:pt idx="2346">
                  <c:v>-149.92880000000002</c:v>
                </c:pt>
                <c:pt idx="2347">
                  <c:v>-149.8836</c:v>
                </c:pt>
                <c:pt idx="2348">
                  <c:v>-149.83860000000001</c:v>
                </c:pt>
                <c:pt idx="2349">
                  <c:v>-149.79339999999999</c:v>
                </c:pt>
                <c:pt idx="2350">
                  <c:v>-149.7483</c:v>
                </c:pt>
                <c:pt idx="2351">
                  <c:v>-149.70319999999998</c:v>
                </c:pt>
                <c:pt idx="2352">
                  <c:v>-149.65810000000002</c:v>
                </c:pt>
                <c:pt idx="2353">
                  <c:v>-149.613</c:v>
                </c:pt>
                <c:pt idx="2354">
                  <c:v>-149.56769999999997</c:v>
                </c:pt>
                <c:pt idx="2355">
                  <c:v>-149.52260000000001</c:v>
                </c:pt>
                <c:pt idx="2356">
                  <c:v>-149.47750000000002</c:v>
                </c:pt>
                <c:pt idx="2357">
                  <c:v>-149.4323</c:v>
                </c:pt>
                <c:pt idx="2358">
                  <c:v>-149.38729999999998</c:v>
                </c:pt>
                <c:pt idx="2359">
                  <c:v>-149.34210000000002</c:v>
                </c:pt>
                <c:pt idx="2360">
                  <c:v>-149.29689999999999</c:v>
                </c:pt>
                <c:pt idx="2361">
                  <c:v>-149.25190000000001</c:v>
                </c:pt>
                <c:pt idx="2362">
                  <c:v>-149.20669999999998</c:v>
                </c:pt>
                <c:pt idx="2363">
                  <c:v>-149.16149999999999</c:v>
                </c:pt>
                <c:pt idx="2364">
                  <c:v>-149.1164</c:v>
                </c:pt>
                <c:pt idx="2365">
                  <c:v>-149.0712</c:v>
                </c:pt>
                <c:pt idx="2366">
                  <c:v>-149.02609999999999</c:v>
                </c:pt>
                <c:pt idx="2367">
                  <c:v>-148.98099999999999</c:v>
                </c:pt>
                <c:pt idx="2368">
                  <c:v>-148.9359</c:v>
                </c:pt>
                <c:pt idx="2369">
                  <c:v>-148.89070000000001</c:v>
                </c:pt>
                <c:pt idx="2370">
                  <c:v>-148.84559999999999</c:v>
                </c:pt>
                <c:pt idx="2371">
                  <c:v>-148.8004</c:v>
                </c:pt>
                <c:pt idx="2372">
                  <c:v>-148.75539999999998</c:v>
                </c:pt>
                <c:pt idx="2373">
                  <c:v>-148.71019999999999</c:v>
                </c:pt>
                <c:pt idx="2374">
                  <c:v>-148.66499999999999</c:v>
                </c:pt>
                <c:pt idx="2375">
                  <c:v>-148.6199</c:v>
                </c:pt>
                <c:pt idx="2376">
                  <c:v>-148.57480000000001</c:v>
                </c:pt>
                <c:pt idx="2377">
                  <c:v>-148.52969999999999</c:v>
                </c:pt>
                <c:pt idx="2378">
                  <c:v>-148.48449999999997</c:v>
                </c:pt>
                <c:pt idx="2379">
                  <c:v>-148.4393</c:v>
                </c:pt>
                <c:pt idx="2380">
                  <c:v>-148.39420000000001</c:v>
                </c:pt>
                <c:pt idx="2381">
                  <c:v>-148.34899999999999</c:v>
                </c:pt>
                <c:pt idx="2382">
                  <c:v>-148.3039</c:v>
                </c:pt>
                <c:pt idx="2383">
                  <c:v>-148.2587</c:v>
                </c:pt>
                <c:pt idx="2384">
                  <c:v>-148.21370000000002</c:v>
                </c:pt>
                <c:pt idx="2385">
                  <c:v>-148.16839999999999</c:v>
                </c:pt>
                <c:pt idx="2386">
                  <c:v>-148.12339999999998</c:v>
                </c:pt>
                <c:pt idx="2387">
                  <c:v>-148.07830000000001</c:v>
                </c:pt>
                <c:pt idx="2388">
                  <c:v>-148.03319999999999</c:v>
                </c:pt>
                <c:pt idx="2389">
                  <c:v>-147.988</c:v>
                </c:pt>
                <c:pt idx="2390">
                  <c:v>-147.94290000000001</c:v>
                </c:pt>
                <c:pt idx="2391">
                  <c:v>-147.89770000000001</c:v>
                </c:pt>
                <c:pt idx="2392">
                  <c:v>-147.85249999999999</c:v>
                </c:pt>
                <c:pt idx="2393">
                  <c:v>-147.8074</c:v>
                </c:pt>
                <c:pt idx="2394">
                  <c:v>-147.76240000000001</c:v>
                </c:pt>
                <c:pt idx="2395">
                  <c:v>-147.71710000000002</c:v>
                </c:pt>
                <c:pt idx="2396">
                  <c:v>-147.6721</c:v>
                </c:pt>
                <c:pt idx="2397">
                  <c:v>-147.62690000000001</c:v>
                </c:pt>
                <c:pt idx="2398">
                  <c:v>-147.58180000000002</c:v>
                </c:pt>
                <c:pt idx="2399">
                  <c:v>-147.53660000000002</c:v>
                </c:pt>
                <c:pt idx="2400">
                  <c:v>-147.4914</c:v>
                </c:pt>
                <c:pt idx="2401">
                  <c:v>-147.44630000000001</c:v>
                </c:pt>
                <c:pt idx="2402">
                  <c:v>-147.40129999999999</c:v>
                </c:pt>
                <c:pt idx="2403">
                  <c:v>-147.35599999999999</c:v>
                </c:pt>
                <c:pt idx="2404">
                  <c:v>-147.31100000000001</c:v>
                </c:pt>
                <c:pt idx="2405">
                  <c:v>-147.2647</c:v>
                </c:pt>
                <c:pt idx="2406">
                  <c:v>-147.21609999999998</c:v>
                </c:pt>
                <c:pt idx="2407">
                  <c:v>-147.16740000000001</c:v>
                </c:pt>
                <c:pt idx="2408">
                  <c:v>-147.1189</c:v>
                </c:pt>
                <c:pt idx="2409">
                  <c:v>-147.0702</c:v>
                </c:pt>
                <c:pt idx="2410">
                  <c:v>-147.0215</c:v>
                </c:pt>
                <c:pt idx="2411">
                  <c:v>-146.97300000000001</c:v>
                </c:pt>
                <c:pt idx="2412">
                  <c:v>-146.92429999999999</c:v>
                </c:pt>
                <c:pt idx="2413">
                  <c:v>-146.87570000000002</c:v>
                </c:pt>
                <c:pt idx="2414">
                  <c:v>-146.82710000000003</c:v>
                </c:pt>
                <c:pt idx="2415">
                  <c:v>-146.77850000000001</c:v>
                </c:pt>
                <c:pt idx="2416">
                  <c:v>-146.72980000000001</c:v>
                </c:pt>
                <c:pt idx="2417">
                  <c:v>-146.68110000000001</c:v>
                </c:pt>
                <c:pt idx="2418">
                  <c:v>-146.6326</c:v>
                </c:pt>
                <c:pt idx="2419">
                  <c:v>-146.58410000000001</c:v>
                </c:pt>
                <c:pt idx="2420">
                  <c:v>-146.53540000000001</c:v>
                </c:pt>
                <c:pt idx="2421">
                  <c:v>-146.48680000000002</c:v>
                </c:pt>
                <c:pt idx="2422">
                  <c:v>-146.43819999999999</c:v>
                </c:pt>
                <c:pt idx="2423">
                  <c:v>-146.3895</c:v>
                </c:pt>
                <c:pt idx="2424">
                  <c:v>-146.34100000000001</c:v>
                </c:pt>
                <c:pt idx="2425">
                  <c:v>-146.29230000000001</c:v>
                </c:pt>
                <c:pt idx="2426">
                  <c:v>-146.24360000000001</c:v>
                </c:pt>
                <c:pt idx="2427">
                  <c:v>-146.19499999999999</c:v>
                </c:pt>
                <c:pt idx="2428">
                  <c:v>-146.14389999999997</c:v>
                </c:pt>
                <c:pt idx="2429">
                  <c:v>-146.09180000000001</c:v>
                </c:pt>
                <c:pt idx="2430">
                  <c:v>-146.03969999999998</c:v>
                </c:pt>
                <c:pt idx="2431">
                  <c:v>-145.98750000000001</c:v>
                </c:pt>
                <c:pt idx="2432">
                  <c:v>-145.93529999999998</c:v>
                </c:pt>
                <c:pt idx="2433">
                  <c:v>-145.88320000000002</c:v>
                </c:pt>
                <c:pt idx="2434">
                  <c:v>-145.83109999999999</c:v>
                </c:pt>
                <c:pt idx="2435">
                  <c:v>-145.77890000000002</c:v>
                </c:pt>
                <c:pt idx="2436">
                  <c:v>-145.7268</c:v>
                </c:pt>
                <c:pt idx="2437">
                  <c:v>-145.67470000000003</c:v>
                </c:pt>
                <c:pt idx="2438">
                  <c:v>-145.6224</c:v>
                </c:pt>
                <c:pt idx="2439">
                  <c:v>-145.57040000000001</c:v>
                </c:pt>
                <c:pt idx="2440">
                  <c:v>-145.51830000000001</c:v>
                </c:pt>
                <c:pt idx="2441">
                  <c:v>-145.46620000000001</c:v>
                </c:pt>
                <c:pt idx="2442">
                  <c:v>-145.41399999999999</c:v>
                </c:pt>
                <c:pt idx="2443">
                  <c:v>-145.36180000000002</c:v>
                </c:pt>
                <c:pt idx="2444">
                  <c:v>-145.30969999999999</c:v>
                </c:pt>
                <c:pt idx="2445">
                  <c:v>-145.25749999999999</c:v>
                </c:pt>
                <c:pt idx="2446">
                  <c:v>-145.2054</c:v>
                </c:pt>
                <c:pt idx="2447">
                  <c:v>-145.1534</c:v>
                </c:pt>
                <c:pt idx="2448">
                  <c:v>-145.1011</c:v>
                </c:pt>
                <c:pt idx="2449">
                  <c:v>-145.04900000000001</c:v>
                </c:pt>
                <c:pt idx="2450">
                  <c:v>-144.99690000000001</c:v>
                </c:pt>
                <c:pt idx="2451">
                  <c:v>-144.94479999999999</c:v>
                </c:pt>
                <c:pt idx="2452">
                  <c:v>-144.89259999999999</c:v>
                </c:pt>
                <c:pt idx="2453">
                  <c:v>-144.84050000000002</c:v>
                </c:pt>
                <c:pt idx="2454">
                  <c:v>-144.78829999999999</c:v>
                </c:pt>
                <c:pt idx="2455">
                  <c:v>-144.73610000000002</c:v>
                </c:pt>
                <c:pt idx="2456">
                  <c:v>-144.6841</c:v>
                </c:pt>
                <c:pt idx="2457">
                  <c:v>-144.6319</c:v>
                </c:pt>
                <c:pt idx="2458">
                  <c:v>-144.57979999999998</c:v>
                </c:pt>
                <c:pt idx="2459">
                  <c:v>-144.52770000000001</c:v>
                </c:pt>
                <c:pt idx="2460">
                  <c:v>-144.47549999999998</c:v>
                </c:pt>
                <c:pt idx="2461">
                  <c:v>-144.42349999999999</c:v>
                </c:pt>
                <c:pt idx="2462">
                  <c:v>-144.37119999999999</c:v>
                </c:pt>
                <c:pt idx="2463">
                  <c:v>-144.31909999999999</c:v>
                </c:pt>
                <c:pt idx="2464">
                  <c:v>-144.267</c:v>
                </c:pt>
                <c:pt idx="2465">
                  <c:v>-144.2148</c:v>
                </c:pt>
                <c:pt idx="2466">
                  <c:v>-144.1627</c:v>
                </c:pt>
                <c:pt idx="2467">
                  <c:v>-144.11060000000001</c:v>
                </c:pt>
                <c:pt idx="2468">
                  <c:v>-144.05840000000001</c:v>
                </c:pt>
                <c:pt idx="2469">
                  <c:v>-144.00629999999998</c:v>
                </c:pt>
                <c:pt idx="2470">
                  <c:v>-143.95420000000001</c:v>
                </c:pt>
                <c:pt idx="2471">
                  <c:v>-143.90189999999998</c:v>
                </c:pt>
                <c:pt idx="2472">
                  <c:v>-143.84989999999999</c:v>
                </c:pt>
                <c:pt idx="2473">
                  <c:v>-143.79769999999999</c:v>
                </c:pt>
                <c:pt idx="2474">
                  <c:v>-143.74560000000002</c:v>
                </c:pt>
                <c:pt idx="2475">
                  <c:v>-143.6934</c:v>
                </c:pt>
                <c:pt idx="2476">
                  <c:v>-143.6413</c:v>
                </c:pt>
                <c:pt idx="2477">
                  <c:v>-143.58920000000001</c:v>
                </c:pt>
                <c:pt idx="2478">
                  <c:v>-143.53710000000001</c:v>
                </c:pt>
                <c:pt idx="2479">
                  <c:v>-143.48490000000001</c:v>
                </c:pt>
                <c:pt idx="2480">
                  <c:v>-143.43270000000001</c:v>
                </c:pt>
                <c:pt idx="2481">
                  <c:v>-143.38069999999999</c:v>
                </c:pt>
                <c:pt idx="2482">
                  <c:v>-143.32849999999999</c:v>
                </c:pt>
                <c:pt idx="2483">
                  <c:v>-143.2764</c:v>
                </c:pt>
                <c:pt idx="2484">
                  <c:v>-143.2242</c:v>
                </c:pt>
                <c:pt idx="2485">
                  <c:v>-143.1721</c:v>
                </c:pt>
                <c:pt idx="2486">
                  <c:v>-143.12</c:v>
                </c:pt>
                <c:pt idx="2487">
                  <c:v>-143.06780000000001</c:v>
                </c:pt>
                <c:pt idx="2488">
                  <c:v>-143.01580000000001</c:v>
                </c:pt>
                <c:pt idx="2489">
                  <c:v>-142.96359999999999</c:v>
                </c:pt>
                <c:pt idx="2490">
                  <c:v>-142.91140000000001</c:v>
                </c:pt>
                <c:pt idx="2491">
                  <c:v>-142.85929999999999</c:v>
                </c:pt>
                <c:pt idx="2492">
                  <c:v>-142.80719999999999</c:v>
                </c:pt>
                <c:pt idx="2493">
                  <c:v>-142.755</c:v>
                </c:pt>
                <c:pt idx="2494">
                  <c:v>-142.7029</c:v>
                </c:pt>
                <c:pt idx="2495">
                  <c:v>-142.6507</c:v>
                </c:pt>
                <c:pt idx="2496">
                  <c:v>-142.5986</c:v>
                </c:pt>
                <c:pt idx="2497">
                  <c:v>-142.54640000000001</c:v>
                </c:pt>
                <c:pt idx="2498">
                  <c:v>-142.49439999999998</c:v>
                </c:pt>
                <c:pt idx="2499">
                  <c:v>-142.44209999999998</c:v>
                </c:pt>
                <c:pt idx="2500">
                  <c:v>-142.38999999999999</c:v>
                </c:pt>
                <c:pt idx="2501">
                  <c:v>-142.33780000000002</c:v>
                </c:pt>
                <c:pt idx="2502">
                  <c:v>-142.28579999999999</c:v>
                </c:pt>
                <c:pt idx="2503">
                  <c:v>-142.2336</c:v>
                </c:pt>
                <c:pt idx="2504">
                  <c:v>-142.18149999999997</c:v>
                </c:pt>
                <c:pt idx="2505">
                  <c:v>-142.1293</c:v>
                </c:pt>
                <c:pt idx="2506">
                  <c:v>-142.0772</c:v>
                </c:pt>
                <c:pt idx="2507">
                  <c:v>-142.02500000000001</c:v>
                </c:pt>
                <c:pt idx="2508">
                  <c:v>-141.97290000000001</c:v>
                </c:pt>
                <c:pt idx="2509">
                  <c:v>-141.92070000000001</c:v>
                </c:pt>
                <c:pt idx="2510">
                  <c:v>-141.86859999999999</c:v>
                </c:pt>
                <c:pt idx="2511">
                  <c:v>-141.81639999999999</c:v>
                </c:pt>
                <c:pt idx="2512">
                  <c:v>-141.7645</c:v>
                </c:pt>
                <c:pt idx="2513">
                  <c:v>-141.7123</c:v>
                </c:pt>
                <c:pt idx="2514">
                  <c:v>-141.6602</c:v>
                </c:pt>
                <c:pt idx="2515">
                  <c:v>-141.608</c:v>
                </c:pt>
                <c:pt idx="2516">
                  <c:v>-141.55590000000001</c:v>
                </c:pt>
                <c:pt idx="2517">
                  <c:v>-141.50369999999998</c:v>
                </c:pt>
                <c:pt idx="2518">
                  <c:v>-141.45160000000001</c:v>
                </c:pt>
                <c:pt idx="2519">
                  <c:v>-141.39940000000001</c:v>
                </c:pt>
                <c:pt idx="2520">
                  <c:v>-141.34729999999999</c:v>
                </c:pt>
                <c:pt idx="2521">
                  <c:v>-141.29520000000002</c:v>
                </c:pt>
                <c:pt idx="2522">
                  <c:v>-141.2431</c:v>
                </c:pt>
                <c:pt idx="2523">
                  <c:v>-141.191</c:v>
                </c:pt>
                <c:pt idx="2524">
                  <c:v>-141.1388</c:v>
                </c:pt>
                <c:pt idx="2525">
                  <c:v>-141.08670000000001</c:v>
                </c:pt>
                <c:pt idx="2526">
                  <c:v>-141.03450000000001</c:v>
                </c:pt>
                <c:pt idx="2527">
                  <c:v>-140.98230000000001</c:v>
                </c:pt>
                <c:pt idx="2528">
                  <c:v>-140.93020000000001</c:v>
                </c:pt>
                <c:pt idx="2529">
                  <c:v>-140.87810000000002</c:v>
                </c:pt>
                <c:pt idx="2530">
                  <c:v>-140.82599999999999</c:v>
                </c:pt>
                <c:pt idx="2531">
                  <c:v>-140.77379999999999</c:v>
                </c:pt>
                <c:pt idx="2532">
                  <c:v>-140.7217</c:v>
                </c:pt>
                <c:pt idx="2533">
                  <c:v>-140.6695</c:v>
                </c:pt>
                <c:pt idx="2534">
                  <c:v>-140.6173</c:v>
                </c:pt>
                <c:pt idx="2535">
                  <c:v>-140.56530000000001</c:v>
                </c:pt>
                <c:pt idx="2536">
                  <c:v>-140.51310000000001</c:v>
                </c:pt>
                <c:pt idx="2537">
                  <c:v>-140.46090000000001</c:v>
                </c:pt>
                <c:pt idx="2538">
                  <c:v>-140.40889999999999</c:v>
                </c:pt>
                <c:pt idx="2539">
                  <c:v>-140.35669999999999</c:v>
                </c:pt>
                <c:pt idx="2540">
                  <c:v>-140.30459999999999</c:v>
                </c:pt>
                <c:pt idx="2541">
                  <c:v>-140.25239999999999</c:v>
                </c:pt>
                <c:pt idx="2542">
                  <c:v>-140.2002</c:v>
                </c:pt>
                <c:pt idx="2543">
                  <c:v>-140.1481</c:v>
                </c:pt>
                <c:pt idx="2544">
                  <c:v>-140.0959</c:v>
                </c:pt>
                <c:pt idx="2545">
                  <c:v>-140.04390000000001</c:v>
                </c:pt>
                <c:pt idx="2546">
                  <c:v>-139.99179999999998</c:v>
                </c:pt>
                <c:pt idx="2547">
                  <c:v>-139.93959999999998</c:v>
                </c:pt>
                <c:pt idx="2548">
                  <c:v>-139.88740000000001</c:v>
                </c:pt>
                <c:pt idx="2549">
                  <c:v>-139.83529999999999</c:v>
                </c:pt>
                <c:pt idx="2550">
                  <c:v>-139.78319999999999</c:v>
                </c:pt>
                <c:pt idx="2551">
                  <c:v>-139.73110000000003</c:v>
                </c:pt>
                <c:pt idx="2552">
                  <c:v>-139.6789</c:v>
                </c:pt>
                <c:pt idx="2553">
                  <c:v>-139.6268</c:v>
                </c:pt>
                <c:pt idx="2554">
                  <c:v>-139.57470000000001</c:v>
                </c:pt>
                <c:pt idx="2555">
                  <c:v>-139.52250000000001</c:v>
                </c:pt>
                <c:pt idx="2556">
                  <c:v>-139.47030000000001</c:v>
                </c:pt>
                <c:pt idx="2557">
                  <c:v>-139.41830000000002</c:v>
                </c:pt>
                <c:pt idx="2558">
                  <c:v>-139.36609999999999</c:v>
                </c:pt>
                <c:pt idx="2559">
                  <c:v>-139.31389999999999</c:v>
                </c:pt>
                <c:pt idx="2560">
                  <c:v>-139.26170000000002</c:v>
                </c:pt>
                <c:pt idx="2561">
                  <c:v>-139.2097</c:v>
                </c:pt>
                <c:pt idx="2562">
                  <c:v>-139.1575</c:v>
                </c:pt>
                <c:pt idx="2563">
                  <c:v>-139.1053</c:v>
                </c:pt>
                <c:pt idx="2564">
                  <c:v>-139.05330000000001</c:v>
                </c:pt>
                <c:pt idx="2565">
                  <c:v>-139.00119999999998</c:v>
                </c:pt>
                <c:pt idx="2566">
                  <c:v>-138.94889999999998</c:v>
                </c:pt>
                <c:pt idx="2567">
                  <c:v>-138.89679999999998</c:v>
                </c:pt>
                <c:pt idx="2568">
                  <c:v>-138.84480000000002</c:v>
                </c:pt>
                <c:pt idx="2569">
                  <c:v>-138.79250000000002</c:v>
                </c:pt>
                <c:pt idx="2570">
                  <c:v>-138.74039999999999</c:v>
                </c:pt>
                <c:pt idx="2571">
                  <c:v>-138.6884</c:v>
                </c:pt>
                <c:pt idx="2572">
                  <c:v>-138.6361</c:v>
                </c:pt>
                <c:pt idx="2573">
                  <c:v>-138.584</c:v>
                </c:pt>
                <c:pt idx="2574">
                  <c:v>-138.53190000000001</c:v>
                </c:pt>
                <c:pt idx="2575">
                  <c:v>-138.47970000000001</c:v>
                </c:pt>
                <c:pt idx="2576">
                  <c:v>-138.42759999999998</c:v>
                </c:pt>
                <c:pt idx="2577">
                  <c:v>-138.37539999999998</c:v>
                </c:pt>
                <c:pt idx="2578">
                  <c:v>-138.32339999999999</c:v>
                </c:pt>
                <c:pt idx="2579">
                  <c:v>-138.27119999999999</c:v>
                </c:pt>
                <c:pt idx="2580">
                  <c:v>-138.2191</c:v>
                </c:pt>
                <c:pt idx="2581">
                  <c:v>-138.1669</c:v>
                </c:pt>
                <c:pt idx="2582">
                  <c:v>-138.1148</c:v>
                </c:pt>
                <c:pt idx="2583">
                  <c:v>-138.06270000000001</c:v>
                </c:pt>
                <c:pt idx="2584">
                  <c:v>-138.0104</c:v>
                </c:pt>
                <c:pt idx="2585">
                  <c:v>-137.95840000000001</c:v>
                </c:pt>
                <c:pt idx="2586">
                  <c:v>-137.90619999999998</c:v>
                </c:pt>
                <c:pt idx="2587">
                  <c:v>-137.85419999999999</c:v>
                </c:pt>
                <c:pt idx="2588">
                  <c:v>-137.80189999999999</c:v>
                </c:pt>
                <c:pt idx="2589">
                  <c:v>-137.74979999999999</c:v>
                </c:pt>
                <c:pt idx="2590">
                  <c:v>-137.69759999999999</c:v>
                </c:pt>
                <c:pt idx="2591">
                  <c:v>-137.6456</c:v>
                </c:pt>
                <c:pt idx="2592">
                  <c:v>-137.5934</c:v>
                </c:pt>
                <c:pt idx="2593">
                  <c:v>-137.54130000000001</c:v>
                </c:pt>
                <c:pt idx="2594">
                  <c:v>-137.48910000000001</c:v>
                </c:pt>
                <c:pt idx="2595">
                  <c:v>-137.43700000000001</c:v>
                </c:pt>
                <c:pt idx="2596">
                  <c:v>-137.38489999999999</c:v>
                </c:pt>
                <c:pt idx="2597">
                  <c:v>-137.33269999999999</c:v>
                </c:pt>
                <c:pt idx="2598">
                  <c:v>-137.28060000000002</c:v>
                </c:pt>
                <c:pt idx="2599">
                  <c:v>-137.22839999999999</c:v>
                </c:pt>
                <c:pt idx="2600">
                  <c:v>-137.1763</c:v>
                </c:pt>
                <c:pt idx="2601">
                  <c:v>-137.12430000000001</c:v>
                </c:pt>
                <c:pt idx="2602">
                  <c:v>-137.07210000000001</c:v>
                </c:pt>
                <c:pt idx="2603">
                  <c:v>-137.01990000000001</c:v>
                </c:pt>
                <c:pt idx="2604">
                  <c:v>-136.96770000000001</c:v>
                </c:pt>
                <c:pt idx="2605">
                  <c:v>-136.91560000000001</c:v>
                </c:pt>
                <c:pt idx="2606">
                  <c:v>-136.86349999999999</c:v>
                </c:pt>
                <c:pt idx="2607">
                  <c:v>-136.81129999999999</c:v>
                </c:pt>
                <c:pt idx="2608">
                  <c:v>-136.7593</c:v>
                </c:pt>
                <c:pt idx="2609">
                  <c:v>-136.7071</c:v>
                </c:pt>
                <c:pt idx="2610">
                  <c:v>-136.6549</c:v>
                </c:pt>
                <c:pt idx="2611">
                  <c:v>-136.6028</c:v>
                </c:pt>
                <c:pt idx="2612">
                  <c:v>-136.55070000000001</c:v>
                </c:pt>
                <c:pt idx="2613">
                  <c:v>-136.4984</c:v>
                </c:pt>
                <c:pt idx="2614">
                  <c:v>-136.44639999999998</c:v>
                </c:pt>
                <c:pt idx="2615">
                  <c:v>-136.39429999999999</c:v>
                </c:pt>
                <c:pt idx="2616">
                  <c:v>-136.34219999999999</c:v>
                </c:pt>
                <c:pt idx="2617">
                  <c:v>-136.28989999999999</c:v>
                </c:pt>
                <c:pt idx="2618">
                  <c:v>-136.23779999999999</c:v>
                </c:pt>
                <c:pt idx="2619">
                  <c:v>-136.1857</c:v>
                </c:pt>
                <c:pt idx="2620">
                  <c:v>-136.1335</c:v>
                </c:pt>
                <c:pt idx="2621">
                  <c:v>-136.0813</c:v>
                </c:pt>
                <c:pt idx="2622">
                  <c:v>-136.02929999999998</c:v>
                </c:pt>
                <c:pt idx="2623">
                  <c:v>-135.97720000000001</c:v>
                </c:pt>
                <c:pt idx="2624">
                  <c:v>-135.92510000000001</c:v>
                </c:pt>
                <c:pt idx="2625">
                  <c:v>-135.87289999999999</c:v>
                </c:pt>
                <c:pt idx="2626">
                  <c:v>-135.82069999999999</c:v>
                </c:pt>
                <c:pt idx="2627">
                  <c:v>-135.76859999999999</c:v>
                </c:pt>
                <c:pt idx="2628">
                  <c:v>-135.7165</c:v>
                </c:pt>
                <c:pt idx="2629">
                  <c:v>-135.6644</c:v>
                </c:pt>
                <c:pt idx="2630">
                  <c:v>-135.6121</c:v>
                </c:pt>
                <c:pt idx="2631">
                  <c:v>-135.56</c:v>
                </c:pt>
                <c:pt idx="2632">
                  <c:v>-135.50800000000001</c:v>
                </c:pt>
                <c:pt idx="2633">
                  <c:v>-135.45580000000001</c:v>
                </c:pt>
                <c:pt idx="2634">
                  <c:v>-135.40369999999999</c:v>
                </c:pt>
                <c:pt idx="2635">
                  <c:v>-135.35149999999999</c:v>
                </c:pt>
                <c:pt idx="2636">
                  <c:v>-135.29940000000002</c:v>
                </c:pt>
                <c:pt idx="2637">
                  <c:v>-135.2473</c:v>
                </c:pt>
                <c:pt idx="2638">
                  <c:v>-135.1951</c:v>
                </c:pt>
                <c:pt idx="2639">
                  <c:v>-135.143</c:v>
                </c:pt>
                <c:pt idx="2640">
                  <c:v>-135.0908</c:v>
                </c:pt>
                <c:pt idx="2641">
                  <c:v>-135.03870000000001</c:v>
                </c:pt>
                <c:pt idx="2642">
                  <c:v>-134.98660000000001</c:v>
                </c:pt>
                <c:pt idx="2643">
                  <c:v>-134.93439999999998</c:v>
                </c:pt>
                <c:pt idx="2644">
                  <c:v>-134.88229999999999</c:v>
                </c:pt>
                <c:pt idx="2645">
                  <c:v>-134.83010000000002</c:v>
                </c:pt>
                <c:pt idx="2646">
                  <c:v>-134.77800000000002</c:v>
                </c:pt>
                <c:pt idx="2647">
                  <c:v>-134.7259</c:v>
                </c:pt>
                <c:pt idx="2648">
                  <c:v>-134.67359999999999</c:v>
                </c:pt>
                <c:pt idx="2649">
                  <c:v>-134.62150000000003</c:v>
                </c:pt>
                <c:pt idx="2650">
                  <c:v>-134.5694</c:v>
                </c:pt>
                <c:pt idx="2651">
                  <c:v>-134.5172</c:v>
                </c:pt>
                <c:pt idx="2652">
                  <c:v>-134.46519999999998</c:v>
                </c:pt>
                <c:pt idx="2653">
                  <c:v>-134.41309999999999</c:v>
                </c:pt>
                <c:pt idx="2654">
                  <c:v>-134.36090000000002</c:v>
                </c:pt>
                <c:pt idx="2655">
                  <c:v>-134.30879999999999</c:v>
                </c:pt>
                <c:pt idx="2656">
                  <c:v>-134.2567</c:v>
                </c:pt>
                <c:pt idx="2657">
                  <c:v>-134.2045</c:v>
                </c:pt>
                <c:pt idx="2658">
                  <c:v>-134.1524</c:v>
                </c:pt>
                <c:pt idx="2659">
                  <c:v>-134.1003</c:v>
                </c:pt>
                <c:pt idx="2660">
                  <c:v>-134.04810000000001</c:v>
                </c:pt>
                <c:pt idx="2661">
                  <c:v>-133.99599999999998</c:v>
                </c:pt>
                <c:pt idx="2662">
                  <c:v>-133.94380000000001</c:v>
                </c:pt>
                <c:pt idx="2663">
                  <c:v>-133.89169999999999</c:v>
                </c:pt>
                <c:pt idx="2664">
                  <c:v>-133.83949999999999</c:v>
                </c:pt>
                <c:pt idx="2665">
                  <c:v>-133.78739999999999</c:v>
                </c:pt>
                <c:pt idx="2666">
                  <c:v>-133.73519999999999</c:v>
                </c:pt>
                <c:pt idx="2667">
                  <c:v>-133.68299999999999</c:v>
                </c:pt>
                <c:pt idx="2668">
                  <c:v>-133.6309</c:v>
                </c:pt>
                <c:pt idx="2669">
                  <c:v>-133.5788</c:v>
                </c:pt>
                <c:pt idx="2670">
                  <c:v>-133.52680000000001</c:v>
                </c:pt>
                <c:pt idx="2671">
                  <c:v>-133.47450000000001</c:v>
                </c:pt>
                <c:pt idx="2672">
                  <c:v>-133.42239999999998</c:v>
                </c:pt>
                <c:pt idx="2673">
                  <c:v>-133.37029999999999</c:v>
                </c:pt>
                <c:pt idx="2674">
                  <c:v>-133.31819999999999</c:v>
                </c:pt>
                <c:pt idx="2675">
                  <c:v>-133.26600000000002</c:v>
                </c:pt>
                <c:pt idx="2676">
                  <c:v>-133.21380000000002</c:v>
                </c:pt>
                <c:pt idx="2677">
                  <c:v>-133.1618</c:v>
                </c:pt>
                <c:pt idx="2678">
                  <c:v>-133.10969999999998</c:v>
                </c:pt>
                <c:pt idx="2679">
                  <c:v>-133.0574</c:v>
                </c:pt>
                <c:pt idx="2680">
                  <c:v>-133.00530000000001</c:v>
                </c:pt>
                <c:pt idx="2681">
                  <c:v>-132.95319999999998</c:v>
                </c:pt>
                <c:pt idx="2682">
                  <c:v>-132.90109999999999</c:v>
                </c:pt>
                <c:pt idx="2683">
                  <c:v>-132.84890000000001</c:v>
                </c:pt>
                <c:pt idx="2684">
                  <c:v>-132.79669999999999</c:v>
                </c:pt>
                <c:pt idx="2685">
                  <c:v>-132.74459999999999</c:v>
                </c:pt>
                <c:pt idx="2686">
                  <c:v>-132.6925</c:v>
                </c:pt>
                <c:pt idx="2687">
                  <c:v>-132.6404</c:v>
                </c:pt>
                <c:pt idx="2688">
                  <c:v>-132.5883</c:v>
                </c:pt>
                <c:pt idx="2689">
                  <c:v>-132.536</c:v>
                </c:pt>
                <c:pt idx="2690">
                  <c:v>-132.48399999999998</c:v>
                </c:pt>
                <c:pt idx="2691">
                  <c:v>-132.43189999999998</c:v>
                </c:pt>
                <c:pt idx="2692">
                  <c:v>-132.37970000000001</c:v>
                </c:pt>
                <c:pt idx="2693">
                  <c:v>-132.32759999999999</c:v>
                </c:pt>
                <c:pt idx="2694">
                  <c:v>-132.27539999999999</c:v>
                </c:pt>
                <c:pt idx="2695">
                  <c:v>-132.22320000000002</c:v>
                </c:pt>
                <c:pt idx="2696">
                  <c:v>-132.1712</c:v>
                </c:pt>
                <c:pt idx="2697">
                  <c:v>-132.119</c:v>
                </c:pt>
                <c:pt idx="2698">
                  <c:v>-132.0669</c:v>
                </c:pt>
                <c:pt idx="2699">
                  <c:v>-132.01480000000001</c:v>
                </c:pt>
                <c:pt idx="2700">
                  <c:v>-131.96270000000001</c:v>
                </c:pt>
                <c:pt idx="2701">
                  <c:v>-131.91030000000001</c:v>
                </c:pt>
                <c:pt idx="2702">
                  <c:v>-131.85829999999999</c:v>
                </c:pt>
                <c:pt idx="2703">
                  <c:v>-131.80609999999999</c:v>
                </c:pt>
                <c:pt idx="2704">
                  <c:v>-131.75400000000002</c:v>
                </c:pt>
                <c:pt idx="2705">
                  <c:v>-131.70189999999999</c:v>
                </c:pt>
                <c:pt idx="2706">
                  <c:v>-131.64980000000003</c:v>
                </c:pt>
                <c:pt idx="2707">
                  <c:v>-131.5976</c:v>
                </c:pt>
                <c:pt idx="2708">
                  <c:v>-131.5455</c:v>
                </c:pt>
                <c:pt idx="2709">
                  <c:v>-131.4933</c:v>
                </c:pt>
                <c:pt idx="2710">
                  <c:v>-131.44119999999998</c:v>
                </c:pt>
                <c:pt idx="2711">
                  <c:v>-131.38900000000001</c:v>
                </c:pt>
                <c:pt idx="2712">
                  <c:v>-131.33699999999999</c:v>
                </c:pt>
                <c:pt idx="2713">
                  <c:v>-131.28469999999999</c:v>
                </c:pt>
                <c:pt idx="2714">
                  <c:v>-131.23270000000002</c:v>
                </c:pt>
                <c:pt idx="2715">
                  <c:v>-131.18049999999999</c:v>
                </c:pt>
                <c:pt idx="2716">
                  <c:v>-131.1284</c:v>
                </c:pt>
                <c:pt idx="2717">
                  <c:v>-131.0763</c:v>
                </c:pt>
                <c:pt idx="2718">
                  <c:v>-131.0241</c:v>
                </c:pt>
                <c:pt idx="2719">
                  <c:v>-130.97200000000001</c:v>
                </c:pt>
                <c:pt idx="2720">
                  <c:v>-130.91989999999998</c:v>
                </c:pt>
                <c:pt idx="2721">
                  <c:v>-130.86769999999999</c:v>
                </c:pt>
                <c:pt idx="2722">
                  <c:v>-130.81569999999999</c:v>
                </c:pt>
                <c:pt idx="2723">
                  <c:v>-130.76340000000002</c:v>
                </c:pt>
                <c:pt idx="2724">
                  <c:v>-130.71129999999999</c:v>
                </c:pt>
                <c:pt idx="2725">
                  <c:v>-130.6591</c:v>
                </c:pt>
                <c:pt idx="2726">
                  <c:v>-130.607</c:v>
                </c:pt>
                <c:pt idx="2727">
                  <c:v>-130.5548</c:v>
                </c:pt>
                <c:pt idx="2728">
                  <c:v>-130.5027</c:v>
                </c:pt>
                <c:pt idx="2729">
                  <c:v>-130.45060000000001</c:v>
                </c:pt>
                <c:pt idx="2730">
                  <c:v>-130.39840000000001</c:v>
                </c:pt>
                <c:pt idx="2731">
                  <c:v>-130.34640000000002</c:v>
                </c:pt>
                <c:pt idx="2732">
                  <c:v>-130.29409999999999</c:v>
                </c:pt>
                <c:pt idx="2733">
                  <c:v>-130.24199999999999</c:v>
                </c:pt>
                <c:pt idx="2734">
                  <c:v>-130.18989999999999</c:v>
                </c:pt>
                <c:pt idx="2735">
                  <c:v>-130.1378</c:v>
                </c:pt>
                <c:pt idx="2736">
                  <c:v>-130.0856</c:v>
                </c:pt>
                <c:pt idx="2737">
                  <c:v>-130.0334</c:v>
                </c:pt>
                <c:pt idx="2738">
                  <c:v>-129.9813</c:v>
                </c:pt>
                <c:pt idx="2739">
                  <c:v>-129.92919999999998</c:v>
                </c:pt>
                <c:pt idx="2740">
                  <c:v>-129.87700000000001</c:v>
                </c:pt>
                <c:pt idx="2741">
                  <c:v>-129.82490000000001</c:v>
                </c:pt>
                <c:pt idx="2742">
                  <c:v>-129.77279999999999</c:v>
                </c:pt>
                <c:pt idx="2743">
                  <c:v>-129.72060000000002</c:v>
                </c:pt>
                <c:pt idx="2744">
                  <c:v>-129.66849999999999</c:v>
                </c:pt>
                <c:pt idx="2745">
                  <c:v>-129.61649999999997</c:v>
                </c:pt>
                <c:pt idx="2746">
                  <c:v>-129.56440000000001</c:v>
                </c:pt>
                <c:pt idx="2747">
                  <c:v>-129.5121</c:v>
                </c:pt>
                <c:pt idx="2748">
                  <c:v>-129.45999999999998</c:v>
                </c:pt>
                <c:pt idx="2749">
                  <c:v>-129.40789999999998</c:v>
                </c:pt>
                <c:pt idx="2750">
                  <c:v>-129.35559999999998</c:v>
                </c:pt>
                <c:pt idx="2751">
                  <c:v>-129.30349999999999</c:v>
                </c:pt>
                <c:pt idx="2752">
                  <c:v>-129.25139999999999</c:v>
                </c:pt>
                <c:pt idx="2753">
                  <c:v>-129.1994</c:v>
                </c:pt>
                <c:pt idx="2754">
                  <c:v>-129.14709999999999</c:v>
                </c:pt>
                <c:pt idx="2755">
                  <c:v>-129.095</c:v>
                </c:pt>
                <c:pt idx="2756">
                  <c:v>-129.0429</c:v>
                </c:pt>
                <c:pt idx="2757">
                  <c:v>-128.9907</c:v>
                </c:pt>
                <c:pt idx="2758">
                  <c:v>-128.93870000000001</c:v>
                </c:pt>
                <c:pt idx="2759">
                  <c:v>-128.88649999999998</c:v>
                </c:pt>
                <c:pt idx="2760">
                  <c:v>-128.83430000000001</c:v>
                </c:pt>
                <c:pt idx="2761">
                  <c:v>-128.78219999999999</c:v>
                </c:pt>
                <c:pt idx="2762">
                  <c:v>-128.73009999999999</c:v>
                </c:pt>
                <c:pt idx="2763">
                  <c:v>-128.67789999999999</c:v>
                </c:pt>
                <c:pt idx="2764">
                  <c:v>-128.6258</c:v>
                </c:pt>
                <c:pt idx="2765">
                  <c:v>-128.5736</c:v>
                </c:pt>
                <c:pt idx="2766">
                  <c:v>-128.5215</c:v>
                </c:pt>
                <c:pt idx="2767">
                  <c:v>-128.46940000000001</c:v>
                </c:pt>
                <c:pt idx="2768">
                  <c:v>-128.41730000000001</c:v>
                </c:pt>
                <c:pt idx="2769">
                  <c:v>-128.36510000000001</c:v>
                </c:pt>
                <c:pt idx="2770">
                  <c:v>-128.31299999999999</c:v>
                </c:pt>
                <c:pt idx="2771">
                  <c:v>-128.26080000000002</c:v>
                </c:pt>
                <c:pt idx="2772">
                  <c:v>-128.20869999999999</c:v>
                </c:pt>
                <c:pt idx="2773">
                  <c:v>-128.1566</c:v>
                </c:pt>
                <c:pt idx="2774">
                  <c:v>-128.1044</c:v>
                </c:pt>
                <c:pt idx="2775">
                  <c:v>-128.0523</c:v>
                </c:pt>
                <c:pt idx="2776">
                  <c:v>-128.0001</c:v>
                </c:pt>
                <c:pt idx="2777">
                  <c:v>-127.9479</c:v>
                </c:pt>
                <c:pt idx="2778">
                  <c:v>-127.89580000000001</c:v>
                </c:pt>
                <c:pt idx="2779">
                  <c:v>-127.8437</c:v>
                </c:pt>
                <c:pt idx="2780">
                  <c:v>-127.79159999999999</c:v>
                </c:pt>
                <c:pt idx="2781">
                  <c:v>-127.73950000000002</c:v>
                </c:pt>
                <c:pt idx="2782">
                  <c:v>-127.68729999999999</c:v>
                </c:pt>
                <c:pt idx="2783">
                  <c:v>-127.63510000000001</c:v>
                </c:pt>
                <c:pt idx="2784">
                  <c:v>-127.583</c:v>
                </c:pt>
                <c:pt idx="2785">
                  <c:v>-127.53089999999999</c:v>
                </c:pt>
                <c:pt idx="2786">
                  <c:v>-127.47879999999999</c:v>
                </c:pt>
                <c:pt idx="2787">
                  <c:v>-127.42660000000001</c:v>
                </c:pt>
                <c:pt idx="2788">
                  <c:v>-127.3745</c:v>
                </c:pt>
                <c:pt idx="2789">
                  <c:v>-127.3223</c:v>
                </c:pt>
                <c:pt idx="2790">
                  <c:v>-127.27019999999999</c:v>
                </c:pt>
                <c:pt idx="2791">
                  <c:v>-127.218</c:v>
                </c:pt>
                <c:pt idx="2792">
                  <c:v>-127.16590000000001</c:v>
                </c:pt>
                <c:pt idx="2793">
                  <c:v>-127.1138</c:v>
                </c:pt>
                <c:pt idx="2794">
                  <c:v>-127.0616</c:v>
                </c:pt>
                <c:pt idx="2795">
                  <c:v>-127.0095</c:v>
                </c:pt>
                <c:pt idx="2796">
                  <c:v>-126.95740000000001</c:v>
                </c:pt>
                <c:pt idx="2797">
                  <c:v>-126.90530000000001</c:v>
                </c:pt>
                <c:pt idx="2798">
                  <c:v>-126.8531</c:v>
                </c:pt>
                <c:pt idx="2799">
                  <c:v>-126.801</c:v>
                </c:pt>
                <c:pt idx="2800">
                  <c:v>-126.74880000000002</c:v>
                </c:pt>
                <c:pt idx="2801">
                  <c:v>-126.69670000000001</c:v>
                </c:pt>
                <c:pt idx="2802">
                  <c:v>-126.64449999999999</c:v>
                </c:pt>
                <c:pt idx="2803">
                  <c:v>-126.59229999999999</c:v>
                </c:pt>
                <c:pt idx="2804">
                  <c:v>-126.54040000000001</c:v>
                </c:pt>
                <c:pt idx="2805">
                  <c:v>-126.48820000000001</c:v>
                </c:pt>
                <c:pt idx="2806">
                  <c:v>-126.43600000000001</c:v>
                </c:pt>
                <c:pt idx="2807">
                  <c:v>-126.38390000000001</c:v>
                </c:pt>
                <c:pt idx="2808">
                  <c:v>-126.33180000000002</c:v>
                </c:pt>
                <c:pt idx="2809">
                  <c:v>-126.2795</c:v>
                </c:pt>
                <c:pt idx="2810">
                  <c:v>-126.22750000000001</c:v>
                </c:pt>
                <c:pt idx="2811">
                  <c:v>-126.17529999999999</c:v>
                </c:pt>
                <c:pt idx="2812">
                  <c:v>-126.12320000000001</c:v>
                </c:pt>
                <c:pt idx="2813">
                  <c:v>-126.071</c:v>
                </c:pt>
                <c:pt idx="2814">
                  <c:v>-126.0189</c:v>
                </c:pt>
                <c:pt idx="2815">
                  <c:v>-125.96680000000001</c:v>
                </c:pt>
                <c:pt idx="2816">
                  <c:v>-125.91460000000001</c:v>
                </c:pt>
                <c:pt idx="2817">
                  <c:v>-125.86250000000001</c:v>
                </c:pt>
                <c:pt idx="2818">
                  <c:v>-125.81030000000001</c:v>
                </c:pt>
                <c:pt idx="2819">
                  <c:v>-125.75819999999999</c:v>
                </c:pt>
                <c:pt idx="2820">
                  <c:v>-125.706</c:v>
                </c:pt>
                <c:pt idx="2821">
                  <c:v>-125.65389999999999</c:v>
                </c:pt>
                <c:pt idx="2822">
                  <c:v>-125.6018</c:v>
                </c:pt>
                <c:pt idx="2823">
                  <c:v>-125.5497</c:v>
                </c:pt>
                <c:pt idx="2824">
                  <c:v>-125.4974</c:v>
                </c:pt>
                <c:pt idx="2825">
                  <c:v>-125.44540000000001</c:v>
                </c:pt>
                <c:pt idx="2826">
                  <c:v>-125.39320000000001</c:v>
                </c:pt>
                <c:pt idx="2827">
                  <c:v>-125.3411</c:v>
                </c:pt>
                <c:pt idx="2828">
                  <c:v>-125.2889</c:v>
                </c:pt>
                <c:pt idx="2829">
                  <c:v>-125.23689999999999</c:v>
                </c:pt>
                <c:pt idx="2830">
                  <c:v>-125.18469999999999</c:v>
                </c:pt>
                <c:pt idx="2831">
                  <c:v>-125.1326</c:v>
                </c:pt>
                <c:pt idx="2832">
                  <c:v>-125.0804</c:v>
                </c:pt>
                <c:pt idx="2833">
                  <c:v>-125.0282</c:v>
                </c:pt>
                <c:pt idx="2834">
                  <c:v>-124.97619999999998</c:v>
                </c:pt>
                <c:pt idx="2835">
                  <c:v>-124.92400000000001</c:v>
                </c:pt>
                <c:pt idx="2836">
                  <c:v>-124.8719</c:v>
                </c:pt>
                <c:pt idx="2837">
                  <c:v>-124.8198</c:v>
                </c:pt>
                <c:pt idx="2838">
                  <c:v>-124.76750000000001</c:v>
                </c:pt>
                <c:pt idx="2839">
                  <c:v>-124.71549999999999</c:v>
                </c:pt>
                <c:pt idx="2840">
                  <c:v>-124.66330000000001</c:v>
                </c:pt>
                <c:pt idx="2841">
                  <c:v>-124.61109999999999</c:v>
                </c:pt>
                <c:pt idx="2842">
                  <c:v>-124.5591</c:v>
                </c:pt>
                <c:pt idx="2843">
                  <c:v>-124.5069</c:v>
                </c:pt>
                <c:pt idx="2844">
                  <c:v>-124.45480000000001</c:v>
                </c:pt>
                <c:pt idx="2845">
                  <c:v>-124.40260000000001</c:v>
                </c:pt>
                <c:pt idx="2846">
                  <c:v>-124.3506</c:v>
                </c:pt>
                <c:pt idx="2847">
                  <c:v>-124.29830000000001</c:v>
                </c:pt>
                <c:pt idx="2848">
                  <c:v>-124.24619999999999</c:v>
                </c:pt>
                <c:pt idx="2849">
                  <c:v>-124.19410000000001</c:v>
                </c:pt>
                <c:pt idx="2850">
                  <c:v>-124.14190000000001</c:v>
                </c:pt>
                <c:pt idx="2851">
                  <c:v>-124.0898</c:v>
                </c:pt>
                <c:pt idx="2852">
                  <c:v>-124.0377</c:v>
                </c:pt>
                <c:pt idx="2853">
                  <c:v>-123.9855</c:v>
                </c:pt>
                <c:pt idx="2854">
                  <c:v>-123.93340000000001</c:v>
                </c:pt>
                <c:pt idx="2855">
                  <c:v>-123.88119999999999</c:v>
                </c:pt>
                <c:pt idx="2856">
                  <c:v>-123.8291</c:v>
                </c:pt>
                <c:pt idx="2857">
                  <c:v>-123.77699999999999</c:v>
                </c:pt>
                <c:pt idx="2858">
                  <c:v>-123.72479999999999</c:v>
                </c:pt>
                <c:pt idx="2859">
                  <c:v>-123.67270000000001</c:v>
                </c:pt>
                <c:pt idx="2860">
                  <c:v>-123.62049999999999</c:v>
                </c:pt>
                <c:pt idx="2861">
                  <c:v>-123.5685</c:v>
                </c:pt>
                <c:pt idx="2862">
                  <c:v>-123.5164</c:v>
                </c:pt>
                <c:pt idx="2863">
                  <c:v>-123.46420000000001</c:v>
                </c:pt>
                <c:pt idx="2864">
                  <c:v>-123.41200000000001</c:v>
                </c:pt>
                <c:pt idx="2865">
                  <c:v>-123.3599</c:v>
                </c:pt>
                <c:pt idx="2866">
                  <c:v>-123.3078</c:v>
                </c:pt>
                <c:pt idx="2867">
                  <c:v>-123.25550000000001</c:v>
                </c:pt>
                <c:pt idx="2868">
                  <c:v>-123.20339999999999</c:v>
                </c:pt>
                <c:pt idx="2869">
                  <c:v>-123.1514</c:v>
                </c:pt>
                <c:pt idx="2870">
                  <c:v>-123.0992</c:v>
                </c:pt>
                <c:pt idx="2871">
                  <c:v>-123.047</c:v>
                </c:pt>
                <c:pt idx="2872">
                  <c:v>-122.9949</c:v>
                </c:pt>
                <c:pt idx="2873">
                  <c:v>-122.94280000000001</c:v>
                </c:pt>
                <c:pt idx="2874">
                  <c:v>-122.89060000000001</c:v>
                </c:pt>
                <c:pt idx="2875">
                  <c:v>-122.83859999999999</c:v>
                </c:pt>
                <c:pt idx="2876">
                  <c:v>-122.7863</c:v>
                </c:pt>
                <c:pt idx="2877">
                  <c:v>-122.7342</c:v>
                </c:pt>
                <c:pt idx="2878">
                  <c:v>-122.68219999999999</c:v>
                </c:pt>
                <c:pt idx="2879">
                  <c:v>-122.62989999999999</c:v>
                </c:pt>
                <c:pt idx="2880">
                  <c:v>-122.5778</c:v>
                </c:pt>
                <c:pt idx="2881">
                  <c:v>-122.5256</c:v>
                </c:pt>
                <c:pt idx="2882">
                  <c:v>-122.4736</c:v>
                </c:pt>
                <c:pt idx="2883">
                  <c:v>-122.42140000000001</c:v>
                </c:pt>
                <c:pt idx="2884">
                  <c:v>-122.36920000000001</c:v>
                </c:pt>
                <c:pt idx="2885">
                  <c:v>-122.3171</c:v>
                </c:pt>
                <c:pt idx="2886">
                  <c:v>-122.26499999999999</c:v>
                </c:pt>
                <c:pt idx="2887">
                  <c:v>-122.21279999999999</c:v>
                </c:pt>
                <c:pt idx="2888">
                  <c:v>-122.16069999999999</c:v>
                </c:pt>
                <c:pt idx="2889">
                  <c:v>-122.10849999999999</c:v>
                </c:pt>
                <c:pt idx="2890">
                  <c:v>-122.0565</c:v>
                </c:pt>
                <c:pt idx="2891">
                  <c:v>-122.00440000000002</c:v>
                </c:pt>
                <c:pt idx="2892">
                  <c:v>-121.95209999999999</c:v>
                </c:pt>
                <c:pt idx="2893">
                  <c:v>-121.89989999999999</c:v>
                </c:pt>
                <c:pt idx="2894">
                  <c:v>-121.84790000000001</c:v>
                </c:pt>
                <c:pt idx="2895">
                  <c:v>-121.79570000000001</c:v>
                </c:pt>
                <c:pt idx="2896">
                  <c:v>-121.74360000000001</c:v>
                </c:pt>
                <c:pt idx="2897">
                  <c:v>-121.69149999999999</c:v>
                </c:pt>
                <c:pt idx="2898">
                  <c:v>-121.63929999999999</c:v>
                </c:pt>
                <c:pt idx="2899">
                  <c:v>-121.5872</c:v>
                </c:pt>
                <c:pt idx="2900">
                  <c:v>-121.5351</c:v>
                </c:pt>
                <c:pt idx="2901">
                  <c:v>-121.4828</c:v>
                </c:pt>
                <c:pt idx="2902">
                  <c:v>-121.4307</c:v>
                </c:pt>
                <c:pt idx="2903">
                  <c:v>-121.37869999999998</c:v>
                </c:pt>
                <c:pt idx="2904">
                  <c:v>-121.32660000000001</c:v>
                </c:pt>
                <c:pt idx="2905">
                  <c:v>-121.27439999999999</c:v>
                </c:pt>
                <c:pt idx="2906">
                  <c:v>-121.22220000000002</c:v>
                </c:pt>
                <c:pt idx="2907">
                  <c:v>-121.17009999999999</c:v>
                </c:pt>
                <c:pt idx="2908">
                  <c:v>-121.11800000000001</c:v>
                </c:pt>
                <c:pt idx="2909">
                  <c:v>-121.0658</c:v>
                </c:pt>
                <c:pt idx="2910">
                  <c:v>-121.0136</c:v>
                </c:pt>
                <c:pt idx="2911">
                  <c:v>-120.9615</c:v>
                </c:pt>
                <c:pt idx="2912">
                  <c:v>-120.9093</c:v>
                </c:pt>
                <c:pt idx="2913">
                  <c:v>-120.85730000000001</c:v>
                </c:pt>
                <c:pt idx="2914">
                  <c:v>-120.80510000000001</c:v>
                </c:pt>
                <c:pt idx="2915">
                  <c:v>-120.75300000000001</c:v>
                </c:pt>
                <c:pt idx="2916">
                  <c:v>-120.7008</c:v>
                </c:pt>
                <c:pt idx="2917">
                  <c:v>-120.6486</c:v>
                </c:pt>
                <c:pt idx="2918">
                  <c:v>-120.59650000000001</c:v>
                </c:pt>
                <c:pt idx="2919">
                  <c:v>-120.5445</c:v>
                </c:pt>
                <c:pt idx="2920">
                  <c:v>-120.4922</c:v>
                </c:pt>
                <c:pt idx="2921">
                  <c:v>-120.4401</c:v>
                </c:pt>
                <c:pt idx="2922">
                  <c:v>-120.38800000000001</c:v>
                </c:pt>
                <c:pt idx="2923">
                  <c:v>-120.3359</c:v>
                </c:pt>
                <c:pt idx="2924">
                  <c:v>-120.28370000000001</c:v>
                </c:pt>
                <c:pt idx="2925">
                  <c:v>-120.23159999999999</c:v>
                </c:pt>
                <c:pt idx="2926">
                  <c:v>-120.17949999999999</c:v>
                </c:pt>
                <c:pt idx="2927">
                  <c:v>-120.12739999999999</c:v>
                </c:pt>
                <c:pt idx="2928">
                  <c:v>-120.0753</c:v>
                </c:pt>
                <c:pt idx="2929">
                  <c:v>-120.023</c:v>
                </c:pt>
                <c:pt idx="2930">
                  <c:v>-119.97090000000001</c:v>
                </c:pt>
                <c:pt idx="2931">
                  <c:v>-119.9187</c:v>
                </c:pt>
                <c:pt idx="2932">
                  <c:v>-119.86660000000001</c:v>
                </c:pt>
                <c:pt idx="2933">
                  <c:v>-119.8145</c:v>
                </c:pt>
                <c:pt idx="2934">
                  <c:v>-119.7625</c:v>
                </c:pt>
                <c:pt idx="2935">
                  <c:v>-119.7102</c:v>
                </c:pt>
                <c:pt idx="2936">
                  <c:v>-119.6581</c:v>
                </c:pt>
                <c:pt idx="2937">
                  <c:v>-119.60599999999999</c:v>
                </c:pt>
                <c:pt idx="2938">
                  <c:v>-119.5538</c:v>
                </c:pt>
                <c:pt idx="2939">
                  <c:v>-119.5017</c:v>
                </c:pt>
                <c:pt idx="2940">
                  <c:v>-119.44959999999999</c:v>
                </c:pt>
                <c:pt idx="2941">
                  <c:v>-119.3974</c:v>
                </c:pt>
                <c:pt idx="2942">
                  <c:v>-119.34520000000001</c:v>
                </c:pt>
                <c:pt idx="2943">
                  <c:v>-119.29300000000001</c:v>
                </c:pt>
                <c:pt idx="2944">
                  <c:v>-119.24090000000001</c:v>
                </c:pt>
                <c:pt idx="2945">
                  <c:v>-119.18889999999999</c:v>
                </c:pt>
                <c:pt idx="2946">
                  <c:v>-119.13679999999999</c:v>
                </c:pt>
                <c:pt idx="2947">
                  <c:v>-119.08459999999999</c:v>
                </c:pt>
                <c:pt idx="2948">
                  <c:v>-119.0325</c:v>
                </c:pt>
                <c:pt idx="2949">
                  <c:v>-118.9803</c:v>
                </c:pt>
                <c:pt idx="2950">
                  <c:v>-118.9282</c:v>
                </c:pt>
                <c:pt idx="2951">
                  <c:v>-118.876</c:v>
                </c:pt>
                <c:pt idx="2952">
                  <c:v>-118.82380000000001</c:v>
                </c:pt>
                <c:pt idx="2953">
                  <c:v>-118.77179999999998</c:v>
                </c:pt>
                <c:pt idx="2954">
                  <c:v>-118.71960000000001</c:v>
                </c:pt>
                <c:pt idx="2955">
                  <c:v>-118.6674</c:v>
                </c:pt>
                <c:pt idx="2956">
                  <c:v>-118.61539999999999</c:v>
                </c:pt>
                <c:pt idx="2957">
                  <c:v>-118.56320000000001</c:v>
                </c:pt>
                <c:pt idx="2958">
                  <c:v>-118.511</c:v>
                </c:pt>
                <c:pt idx="2959">
                  <c:v>-118.459</c:v>
                </c:pt>
                <c:pt idx="2960">
                  <c:v>-118.4067</c:v>
                </c:pt>
                <c:pt idx="2961">
                  <c:v>-118.3545</c:v>
                </c:pt>
                <c:pt idx="2962">
                  <c:v>-118.30250000000001</c:v>
                </c:pt>
                <c:pt idx="2963">
                  <c:v>-118.25030000000001</c:v>
                </c:pt>
                <c:pt idx="2964">
                  <c:v>-118.1981</c:v>
                </c:pt>
                <c:pt idx="2965">
                  <c:v>-118.1461</c:v>
                </c:pt>
                <c:pt idx="2966">
                  <c:v>-118.0939</c:v>
                </c:pt>
                <c:pt idx="2967">
                  <c:v>-118.04169999999999</c:v>
                </c:pt>
                <c:pt idx="2968">
                  <c:v>-117.98960000000001</c:v>
                </c:pt>
                <c:pt idx="2969">
                  <c:v>-117.9375</c:v>
                </c:pt>
                <c:pt idx="2970">
                  <c:v>-117.8854</c:v>
                </c:pt>
                <c:pt idx="2971">
                  <c:v>-117.83320000000001</c:v>
                </c:pt>
                <c:pt idx="2972">
                  <c:v>-117.78110000000001</c:v>
                </c:pt>
                <c:pt idx="2973">
                  <c:v>-117.72900000000001</c:v>
                </c:pt>
                <c:pt idx="2974">
                  <c:v>-117.6768</c:v>
                </c:pt>
                <c:pt idx="2975">
                  <c:v>-117.6247</c:v>
                </c:pt>
                <c:pt idx="2976">
                  <c:v>-117.57249999999999</c:v>
                </c:pt>
                <c:pt idx="2977">
                  <c:v>-117.5204</c:v>
                </c:pt>
                <c:pt idx="2978">
                  <c:v>-117.4683</c:v>
                </c:pt>
                <c:pt idx="2979">
                  <c:v>-117.4162</c:v>
                </c:pt>
                <c:pt idx="2980">
                  <c:v>-117.364</c:v>
                </c:pt>
                <c:pt idx="2981">
                  <c:v>-117.31190000000001</c:v>
                </c:pt>
                <c:pt idx="2982">
                  <c:v>-117.25970000000001</c:v>
                </c:pt>
                <c:pt idx="2983">
                  <c:v>-117.20760000000001</c:v>
                </c:pt>
                <c:pt idx="2984">
                  <c:v>-117.15539999999999</c:v>
                </c:pt>
                <c:pt idx="2985">
                  <c:v>-117.10330000000002</c:v>
                </c:pt>
                <c:pt idx="2986">
                  <c:v>-117.05119999999999</c:v>
                </c:pt>
                <c:pt idx="2987">
                  <c:v>-116.9991</c:v>
                </c:pt>
                <c:pt idx="2988">
                  <c:v>-116.9469</c:v>
                </c:pt>
                <c:pt idx="2989">
                  <c:v>-116.8948</c:v>
                </c:pt>
                <c:pt idx="2990">
                  <c:v>-116.8426</c:v>
                </c:pt>
                <c:pt idx="2991">
                  <c:v>-116.79050000000001</c:v>
                </c:pt>
                <c:pt idx="2992">
                  <c:v>-116.7384</c:v>
                </c:pt>
                <c:pt idx="2993">
                  <c:v>-116.68620000000001</c:v>
                </c:pt>
                <c:pt idx="2994">
                  <c:v>-116.6341</c:v>
                </c:pt>
                <c:pt idx="2995">
                  <c:v>-116.5819</c:v>
                </c:pt>
                <c:pt idx="2996">
                  <c:v>-116.52979999999999</c:v>
                </c:pt>
                <c:pt idx="2997">
                  <c:v>-116.47770000000001</c:v>
                </c:pt>
                <c:pt idx="2998">
                  <c:v>-116.4255</c:v>
                </c:pt>
                <c:pt idx="2999">
                  <c:v>-116.3734</c:v>
                </c:pt>
                <c:pt idx="3000">
                  <c:v>-116.32129999999999</c:v>
                </c:pt>
                <c:pt idx="3001">
                  <c:v>-116.26900000000001</c:v>
                </c:pt>
                <c:pt idx="3002">
                  <c:v>-116.21689999999998</c:v>
                </c:pt>
                <c:pt idx="3003">
                  <c:v>-116.16489999999999</c:v>
                </c:pt>
                <c:pt idx="3004">
                  <c:v>-116.11269999999999</c:v>
                </c:pt>
                <c:pt idx="3005">
                  <c:v>-116.06059999999999</c:v>
                </c:pt>
                <c:pt idx="3006">
                  <c:v>-116.0085</c:v>
                </c:pt>
                <c:pt idx="3007">
                  <c:v>-115.9563</c:v>
                </c:pt>
                <c:pt idx="3008">
                  <c:v>-115.9042</c:v>
                </c:pt>
                <c:pt idx="3009">
                  <c:v>-115.852</c:v>
                </c:pt>
                <c:pt idx="3010">
                  <c:v>-115.7998</c:v>
                </c:pt>
                <c:pt idx="3011">
                  <c:v>-115.74769999999999</c:v>
                </c:pt>
                <c:pt idx="3012">
                  <c:v>-115.6956</c:v>
                </c:pt>
                <c:pt idx="3013">
                  <c:v>-115.64349999999999</c:v>
                </c:pt>
                <c:pt idx="3014">
                  <c:v>-115.5913</c:v>
                </c:pt>
                <c:pt idx="3015">
                  <c:v>-115.53919999999999</c:v>
                </c:pt>
                <c:pt idx="3016">
                  <c:v>-115.48699999999999</c:v>
                </c:pt>
                <c:pt idx="3017">
                  <c:v>-115.435</c:v>
                </c:pt>
                <c:pt idx="3018">
                  <c:v>-115.3827</c:v>
                </c:pt>
                <c:pt idx="3019">
                  <c:v>-115.3306</c:v>
                </c:pt>
                <c:pt idx="3020">
                  <c:v>-115.27850000000001</c:v>
                </c:pt>
                <c:pt idx="3021">
                  <c:v>-115.2264</c:v>
                </c:pt>
                <c:pt idx="3022">
                  <c:v>-115.1743</c:v>
                </c:pt>
                <c:pt idx="3023">
                  <c:v>-115.122</c:v>
                </c:pt>
                <c:pt idx="3024">
                  <c:v>-115.0699</c:v>
                </c:pt>
                <c:pt idx="3025">
                  <c:v>-115.01779999999999</c:v>
                </c:pt>
                <c:pt idx="3026">
                  <c:v>-114.9657</c:v>
                </c:pt>
                <c:pt idx="3027">
                  <c:v>-114.9136</c:v>
                </c:pt>
                <c:pt idx="3028">
                  <c:v>-114.8614</c:v>
                </c:pt>
                <c:pt idx="3029">
                  <c:v>-114.8092</c:v>
                </c:pt>
                <c:pt idx="3030">
                  <c:v>-114.75710000000001</c:v>
                </c:pt>
                <c:pt idx="3031">
                  <c:v>-114.70489999999999</c:v>
                </c:pt>
                <c:pt idx="3032">
                  <c:v>-114.6529</c:v>
                </c:pt>
                <c:pt idx="3033">
                  <c:v>-114.60069999999999</c:v>
                </c:pt>
                <c:pt idx="3034">
                  <c:v>-114.54849999999999</c:v>
                </c:pt>
                <c:pt idx="3035">
                  <c:v>-114.49639999999999</c:v>
                </c:pt>
                <c:pt idx="3036">
                  <c:v>-114.4444</c:v>
                </c:pt>
                <c:pt idx="3037">
                  <c:v>-114.3921</c:v>
                </c:pt>
                <c:pt idx="3038">
                  <c:v>-114.33999999999999</c:v>
                </c:pt>
                <c:pt idx="3039">
                  <c:v>-114.28789999999999</c:v>
                </c:pt>
                <c:pt idx="3040">
                  <c:v>-114.23569999999999</c:v>
                </c:pt>
                <c:pt idx="3041">
                  <c:v>-114.1836</c:v>
                </c:pt>
                <c:pt idx="3042">
                  <c:v>-114.1314</c:v>
                </c:pt>
                <c:pt idx="3043">
                  <c:v>-114.07929999999999</c:v>
                </c:pt>
                <c:pt idx="3044">
                  <c:v>-114.02719999999999</c:v>
                </c:pt>
                <c:pt idx="3045">
                  <c:v>-113.97499999999999</c:v>
                </c:pt>
                <c:pt idx="3046">
                  <c:v>-113.9228</c:v>
                </c:pt>
                <c:pt idx="3047">
                  <c:v>-113.8708</c:v>
                </c:pt>
                <c:pt idx="3048">
                  <c:v>-113.8186</c:v>
                </c:pt>
                <c:pt idx="3049">
                  <c:v>-113.7664</c:v>
                </c:pt>
                <c:pt idx="3050">
                  <c:v>-113.71430000000001</c:v>
                </c:pt>
                <c:pt idx="3051">
                  <c:v>-113.66220000000001</c:v>
                </c:pt>
                <c:pt idx="3052">
                  <c:v>-113.61000000000001</c:v>
                </c:pt>
                <c:pt idx="3053">
                  <c:v>-113.55789999999999</c:v>
                </c:pt>
                <c:pt idx="3054">
                  <c:v>-113.50580000000001</c:v>
                </c:pt>
                <c:pt idx="3055">
                  <c:v>-113.4537</c:v>
                </c:pt>
                <c:pt idx="3056">
                  <c:v>-113.4016</c:v>
                </c:pt>
                <c:pt idx="3057">
                  <c:v>-113.3494</c:v>
                </c:pt>
                <c:pt idx="3058">
                  <c:v>-113.2972</c:v>
                </c:pt>
                <c:pt idx="3059">
                  <c:v>-113.2452</c:v>
                </c:pt>
                <c:pt idx="3060">
                  <c:v>-113.19289999999999</c:v>
                </c:pt>
                <c:pt idx="3061">
                  <c:v>-113.14080000000001</c:v>
                </c:pt>
                <c:pt idx="3062">
                  <c:v>-113.08869999999999</c:v>
                </c:pt>
                <c:pt idx="3063">
                  <c:v>-113.03649999999999</c:v>
                </c:pt>
                <c:pt idx="3064">
                  <c:v>-112.98429999999999</c:v>
                </c:pt>
                <c:pt idx="3065">
                  <c:v>-112.9324</c:v>
                </c:pt>
                <c:pt idx="3066">
                  <c:v>-112.8802</c:v>
                </c:pt>
                <c:pt idx="3067">
                  <c:v>-112.8279</c:v>
                </c:pt>
                <c:pt idx="3068">
                  <c:v>-112.77590000000001</c:v>
                </c:pt>
                <c:pt idx="3069">
                  <c:v>-112.72369999999998</c:v>
                </c:pt>
                <c:pt idx="3070">
                  <c:v>-112.67160000000001</c:v>
                </c:pt>
                <c:pt idx="3071">
                  <c:v>-112.6195</c:v>
                </c:pt>
                <c:pt idx="3072">
                  <c:v>-112.5673</c:v>
                </c:pt>
                <c:pt idx="3073">
                  <c:v>-112.51519999999999</c:v>
                </c:pt>
                <c:pt idx="3074">
                  <c:v>-112.46299999999999</c:v>
                </c:pt>
                <c:pt idx="3075">
                  <c:v>-112.4109</c:v>
                </c:pt>
                <c:pt idx="3076">
                  <c:v>-112.3588</c:v>
                </c:pt>
                <c:pt idx="3077">
                  <c:v>-112.30659999999999</c:v>
                </c:pt>
                <c:pt idx="3078">
                  <c:v>-112.25450000000001</c:v>
                </c:pt>
                <c:pt idx="3079">
                  <c:v>-112.20230000000001</c:v>
                </c:pt>
                <c:pt idx="3080">
                  <c:v>-112.1503</c:v>
                </c:pt>
                <c:pt idx="3081">
                  <c:v>-112.098</c:v>
                </c:pt>
                <c:pt idx="3082">
                  <c:v>-112.04600000000001</c:v>
                </c:pt>
                <c:pt idx="3083">
                  <c:v>-111.99379999999999</c:v>
                </c:pt>
                <c:pt idx="3084">
                  <c:v>-111.94159999999999</c:v>
                </c:pt>
                <c:pt idx="3085">
                  <c:v>-111.8895</c:v>
                </c:pt>
                <c:pt idx="3086">
                  <c:v>-111.8374</c:v>
                </c:pt>
                <c:pt idx="3087">
                  <c:v>-111.7852</c:v>
                </c:pt>
                <c:pt idx="3088">
                  <c:v>-111.73310000000001</c:v>
                </c:pt>
                <c:pt idx="3089">
                  <c:v>-111.68090000000001</c:v>
                </c:pt>
                <c:pt idx="3090">
                  <c:v>-111.62870000000001</c:v>
                </c:pt>
                <c:pt idx="3091">
                  <c:v>-111.57680000000001</c:v>
                </c:pt>
                <c:pt idx="3092">
                  <c:v>-111.52449999999999</c:v>
                </c:pt>
                <c:pt idx="3093">
                  <c:v>-111.47239999999999</c:v>
                </c:pt>
                <c:pt idx="3094">
                  <c:v>-111.42019999999999</c:v>
                </c:pt>
                <c:pt idx="3095">
                  <c:v>-111.3681</c:v>
                </c:pt>
                <c:pt idx="3096">
                  <c:v>-111.31610000000001</c:v>
                </c:pt>
                <c:pt idx="3097">
                  <c:v>-111.26390000000001</c:v>
                </c:pt>
                <c:pt idx="3098">
                  <c:v>-111.21170000000001</c:v>
                </c:pt>
                <c:pt idx="3099">
                  <c:v>-111.1596</c:v>
                </c:pt>
                <c:pt idx="3100">
                  <c:v>-111.1074</c:v>
                </c:pt>
                <c:pt idx="3101">
                  <c:v>-111.05529999999999</c:v>
                </c:pt>
                <c:pt idx="3102">
                  <c:v>-111.00310000000002</c:v>
                </c:pt>
                <c:pt idx="3103">
                  <c:v>-110.95099999999999</c:v>
                </c:pt>
                <c:pt idx="3104">
                  <c:v>-110.89890000000001</c:v>
                </c:pt>
                <c:pt idx="3105">
                  <c:v>-110.8468</c:v>
                </c:pt>
                <c:pt idx="3106">
                  <c:v>-110.7946</c:v>
                </c:pt>
                <c:pt idx="3107">
                  <c:v>-110.74250000000001</c:v>
                </c:pt>
                <c:pt idx="3108">
                  <c:v>-110.69030000000001</c:v>
                </c:pt>
                <c:pt idx="3109">
                  <c:v>-110.63820000000001</c:v>
                </c:pt>
                <c:pt idx="3110">
                  <c:v>-110.58610000000002</c:v>
                </c:pt>
                <c:pt idx="3111">
                  <c:v>-110.5339</c:v>
                </c:pt>
                <c:pt idx="3112">
                  <c:v>-110.48190000000001</c:v>
                </c:pt>
                <c:pt idx="3113">
                  <c:v>-110.42959999999999</c:v>
                </c:pt>
                <c:pt idx="3114">
                  <c:v>-110.3776</c:v>
                </c:pt>
                <c:pt idx="3115">
                  <c:v>-110.3253</c:v>
                </c:pt>
                <c:pt idx="3116">
                  <c:v>-110.27330000000001</c:v>
                </c:pt>
                <c:pt idx="3117">
                  <c:v>-110.22110000000001</c:v>
                </c:pt>
                <c:pt idx="3118">
                  <c:v>-110.169</c:v>
                </c:pt>
                <c:pt idx="3119">
                  <c:v>-110.1168</c:v>
                </c:pt>
                <c:pt idx="3120">
                  <c:v>-110.06469999999999</c:v>
                </c:pt>
                <c:pt idx="3121">
                  <c:v>-110.01249999999999</c:v>
                </c:pt>
                <c:pt idx="3122">
                  <c:v>-109.9605</c:v>
                </c:pt>
                <c:pt idx="3123">
                  <c:v>-109.90819999999999</c:v>
                </c:pt>
                <c:pt idx="3124">
                  <c:v>-109.8562</c:v>
                </c:pt>
                <c:pt idx="3125">
                  <c:v>-109.804</c:v>
                </c:pt>
                <c:pt idx="3126">
                  <c:v>-109.75179999999999</c:v>
                </c:pt>
                <c:pt idx="3127">
                  <c:v>-109.69970000000001</c:v>
                </c:pt>
                <c:pt idx="3128">
                  <c:v>-109.64750000000001</c:v>
                </c:pt>
                <c:pt idx="3129">
                  <c:v>-109.5954</c:v>
                </c:pt>
                <c:pt idx="3130">
                  <c:v>-109.54340000000001</c:v>
                </c:pt>
                <c:pt idx="3131">
                  <c:v>-109.49109999999999</c:v>
                </c:pt>
                <c:pt idx="3132">
                  <c:v>-109.4391</c:v>
                </c:pt>
                <c:pt idx="3133">
                  <c:v>-109.387</c:v>
                </c:pt>
                <c:pt idx="3134">
                  <c:v>-109.3347</c:v>
                </c:pt>
                <c:pt idx="3135">
                  <c:v>-109.2826</c:v>
                </c:pt>
                <c:pt idx="3136">
                  <c:v>-109.2304</c:v>
                </c:pt>
                <c:pt idx="3137">
                  <c:v>-109.17830000000001</c:v>
                </c:pt>
                <c:pt idx="3138">
                  <c:v>-109.12620000000001</c:v>
                </c:pt>
                <c:pt idx="3139">
                  <c:v>-109.0741</c:v>
                </c:pt>
                <c:pt idx="3140">
                  <c:v>-109.0218</c:v>
                </c:pt>
                <c:pt idx="3141">
                  <c:v>-108.96979999999999</c:v>
                </c:pt>
                <c:pt idx="3142">
                  <c:v>-108.9177</c:v>
                </c:pt>
                <c:pt idx="3143">
                  <c:v>-108.8656</c:v>
                </c:pt>
                <c:pt idx="3144">
                  <c:v>-108.8133</c:v>
                </c:pt>
                <c:pt idx="3145">
                  <c:v>-108.7612</c:v>
                </c:pt>
                <c:pt idx="3146">
                  <c:v>-108.70909999999999</c:v>
                </c:pt>
                <c:pt idx="3147">
                  <c:v>-108.65690000000001</c:v>
                </c:pt>
                <c:pt idx="3148">
                  <c:v>-108.60480000000001</c:v>
                </c:pt>
                <c:pt idx="3149">
                  <c:v>-108.5526</c:v>
                </c:pt>
                <c:pt idx="3150">
                  <c:v>-108.50059999999999</c:v>
                </c:pt>
                <c:pt idx="3151">
                  <c:v>-108.44839999999999</c:v>
                </c:pt>
                <c:pt idx="3152">
                  <c:v>-108.39620000000001</c:v>
                </c:pt>
                <c:pt idx="3153">
                  <c:v>-108.3441</c:v>
                </c:pt>
                <c:pt idx="3154">
                  <c:v>-108.2919</c:v>
                </c:pt>
                <c:pt idx="3155">
                  <c:v>-108.23990000000001</c:v>
                </c:pt>
                <c:pt idx="3156">
                  <c:v>-108.18780000000001</c:v>
                </c:pt>
                <c:pt idx="3157">
                  <c:v>-108.13550000000001</c:v>
                </c:pt>
                <c:pt idx="3158">
                  <c:v>-108.0834</c:v>
                </c:pt>
                <c:pt idx="3159">
                  <c:v>-108.03120000000001</c:v>
                </c:pt>
                <c:pt idx="3160">
                  <c:v>-107.97910000000002</c:v>
                </c:pt>
                <c:pt idx="3161">
                  <c:v>-107.92699999999999</c:v>
                </c:pt>
                <c:pt idx="3162">
                  <c:v>-107.87479999999999</c:v>
                </c:pt>
                <c:pt idx="3163">
                  <c:v>-107.82279999999999</c:v>
                </c:pt>
                <c:pt idx="3164">
                  <c:v>-107.77060000000002</c:v>
                </c:pt>
                <c:pt idx="3165">
                  <c:v>-107.71850000000001</c:v>
                </c:pt>
                <c:pt idx="3166">
                  <c:v>-107.66630000000001</c:v>
                </c:pt>
                <c:pt idx="3167">
                  <c:v>-107.61410000000001</c:v>
                </c:pt>
                <c:pt idx="3168">
                  <c:v>-107.56200000000001</c:v>
                </c:pt>
                <c:pt idx="3169">
                  <c:v>-107.5099</c:v>
                </c:pt>
                <c:pt idx="3170">
                  <c:v>-107.45780000000001</c:v>
                </c:pt>
                <c:pt idx="3171">
                  <c:v>-107.40549999999999</c:v>
                </c:pt>
                <c:pt idx="3172">
                  <c:v>-107.3535</c:v>
                </c:pt>
                <c:pt idx="3173">
                  <c:v>-107.3013</c:v>
                </c:pt>
                <c:pt idx="3174">
                  <c:v>-107.2492</c:v>
                </c:pt>
                <c:pt idx="3175">
                  <c:v>-107.19710000000001</c:v>
                </c:pt>
                <c:pt idx="3176">
                  <c:v>-107.14489999999998</c:v>
                </c:pt>
                <c:pt idx="3177">
                  <c:v>-107.09270000000001</c:v>
                </c:pt>
                <c:pt idx="3178">
                  <c:v>-107.0407</c:v>
                </c:pt>
                <c:pt idx="3179">
                  <c:v>-106.98849999999999</c:v>
                </c:pt>
                <c:pt idx="3180">
                  <c:v>-106.93640000000001</c:v>
                </c:pt>
                <c:pt idx="3181">
                  <c:v>-106.8843</c:v>
                </c:pt>
                <c:pt idx="3182">
                  <c:v>-106.83199999999999</c:v>
                </c:pt>
                <c:pt idx="3183">
                  <c:v>-106.7799</c:v>
                </c:pt>
                <c:pt idx="3184">
                  <c:v>-106.7278</c:v>
                </c:pt>
                <c:pt idx="3185">
                  <c:v>-106.67570000000001</c:v>
                </c:pt>
                <c:pt idx="3186">
                  <c:v>-106.62350000000001</c:v>
                </c:pt>
                <c:pt idx="3187">
                  <c:v>-106.57140000000001</c:v>
                </c:pt>
                <c:pt idx="3188">
                  <c:v>-106.5193</c:v>
                </c:pt>
                <c:pt idx="3189">
                  <c:v>-106.46709999999999</c:v>
                </c:pt>
                <c:pt idx="3190">
                  <c:v>-106.41490000000002</c:v>
                </c:pt>
                <c:pt idx="3191">
                  <c:v>-106.3629</c:v>
                </c:pt>
                <c:pt idx="3192">
                  <c:v>-106.3107</c:v>
                </c:pt>
                <c:pt idx="3193">
                  <c:v>-106.2586</c:v>
                </c:pt>
                <c:pt idx="3194">
                  <c:v>-106.20650000000001</c:v>
                </c:pt>
                <c:pt idx="3195">
                  <c:v>-106.15429999999999</c:v>
                </c:pt>
                <c:pt idx="3196">
                  <c:v>-106.10210000000001</c:v>
                </c:pt>
                <c:pt idx="3197">
                  <c:v>-106.04999999999998</c:v>
                </c:pt>
                <c:pt idx="3198">
                  <c:v>-105.9979</c:v>
                </c:pt>
                <c:pt idx="3199">
                  <c:v>-105.94579999999999</c:v>
                </c:pt>
                <c:pt idx="3200">
                  <c:v>-105.89370000000001</c:v>
                </c:pt>
                <c:pt idx="3201">
                  <c:v>-105.8415</c:v>
                </c:pt>
                <c:pt idx="3202">
                  <c:v>-105.7893</c:v>
                </c:pt>
                <c:pt idx="3203">
                  <c:v>-105.7371</c:v>
                </c:pt>
                <c:pt idx="3204">
                  <c:v>-105.685</c:v>
                </c:pt>
                <c:pt idx="3205">
                  <c:v>-105.63289999999999</c:v>
                </c:pt>
                <c:pt idx="3206">
                  <c:v>-105.58079999999998</c:v>
                </c:pt>
                <c:pt idx="3207">
                  <c:v>-105.5286</c:v>
                </c:pt>
                <c:pt idx="3208">
                  <c:v>-105.4764</c:v>
                </c:pt>
                <c:pt idx="3209">
                  <c:v>-105.42430000000002</c:v>
                </c:pt>
                <c:pt idx="3210">
                  <c:v>-105.37220000000001</c:v>
                </c:pt>
                <c:pt idx="3211">
                  <c:v>-105.3201</c:v>
                </c:pt>
                <c:pt idx="3212">
                  <c:v>-105.2679</c:v>
                </c:pt>
                <c:pt idx="3213">
                  <c:v>-105.2157</c:v>
                </c:pt>
                <c:pt idx="3214">
                  <c:v>-105.16359999999999</c:v>
                </c:pt>
                <c:pt idx="3215">
                  <c:v>-105.11160000000001</c:v>
                </c:pt>
                <c:pt idx="3216">
                  <c:v>-105.05940000000001</c:v>
                </c:pt>
                <c:pt idx="3217">
                  <c:v>-105.00729999999999</c:v>
                </c:pt>
                <c:pt idx="3218">
                  <c:v>-104.95510000000002</c:v>
                </c:pt>
                <c:pt idx="3219">
                  <c:v>-104.9029</c:v>
                </c:pt>
                <c:pt idx="3220">
                  <c:v>-104.8509</c:v>
                </c:pt>
                <c:pt idx="3221">
                  <c:v>-104.7987</c:v>
                </c:pt>
                <c:pt idx="3222">
                  <c:v>-104.7465</c:v>
                </c:pt>
                <c:pt idx="3223">
                  <c:v>-104.6944</c:v>
                </c:pt>
                <c:pt idx="3224">
                  <c:v>-104.64230000000001</c:v>
                </c:pt>
                <c:pt idx="3225">
                  <c:v>-104.59009999999999</c:v>
                </c:pt>
                <c:pt idx="3226">
                  <c:v>-104.53810000000001</c:v>
                </c:pt>
                <c:pt idx="3227">
                  <c:v>-104.4859</c:v>
                </c:pt>
                <c:pt idx="3228">
                  <c:v>-104.4337</c:v>
                </c:pt>
                <c:pt idx="3229">
                  <c:v>-104.38159999999999</c:v>
                </c:pt>
                <c:pt idx="3230">
                  <c:v>-104.32940000000001</c:v>
                </c:pt>
                <c:pt idx="3231">
                  <c:v>-104.2773</c:v>
                </c:pt>
                <c:pt idx="3232">
                  <c:v>-104.2252</c:v>
                </c:pt>
                <c:pt idx="3233">
                  <c:v>-104.17310000000001</c:v>
                </c:pt>
                <c:pt idx="3234">
                  <c:v>-104.12100000000001</c:v>
                </c:pt>
                <c:pt idx="3235">
                  <c:v>-104.06880000000001</c:v>
                </c:pt>
                <c:pt idx="3236">
                  <c:v>-104.0167</c:v>
                </c:pt>
                <c:pt idx="3237">
                  <c:v>-103.96449999999999</c:v>
                </c:pt>
                <c:pt idx="3238">
                  <c:v>-103.91240000000001</c:v>
                </c:pt>
                <c:pt idx="3239">
                  <c:v>-103.86019999999999</c:v>
                </c:pt>
                <c:pt idx="3240">
                  <c:v>-103.80799999999999</c:v>
                </c:pt>
                <c:pt idx="3241">
                  <c:v>-103.7559</c:v>
                </c:pt>
                <c:pt idx="3242">
                  <c:v>-103.7037</c:v>
                </c:pt>
                <c:pt idx="3243">
                  <c:v>-103.6516</c:v>
                </c:pt>
                <c:pt idx="3244">
                  <c:v>-103.59949999999999</c:v>
                </c:pt>
                <c:pt idx="3245">
                  <c:v>-103.54739999999998</c:v>
                </c:pt>
                <c:pt idx="3246">
                  <c:v>-103.4952</c:v>
                </c:pt>
                <c:pt idx="3247">
                  <c:v>-103.44310000000002</c:v>
                </c:pt>
                <c:pt idx="3248">
                  <c:v>-103.39100000000001</c:v>
                </c:pt>
                <c:pt idx="3249">
                  <c:v>-103.33879999999999</c:v>
                </c:pt>
                <c:pt idx="3250">
                  <c:v>-103.2867</c:v>
                </c:pt>
                <c:pt idx="3251">
                  <c:v>-103.2345</c:v>
                </c:pt>
                <c:pt idx="3252">
                  <c:v>-103.1825</c:v>
                </c:pt>
                <c:pt idx="3253">
                  <c:v>-103.13030000000001</c:v>
                </c:pt>
                <c:pt idx="3254">
                  <c:v>-103.07809999999999</c:v>
                </c:pt>
                <c:pt idx="3255">
                  <c:v>-103.02590000000001</c:v>
                </c:pt>
                <c:pt idx="3256">
                  <c:v>-102.9738</c:v>
                </c:pt>
                <c:pt idx="3257">
                  <c:v>-102.9217</c:v>
                </c:pt>
                <c:pt idx="3258">
                  <c:v>-102.86959999999999</c:v>
                </c:pt>
                <c:pt idx="3259">
                  <c:v>-102.81739999999999</c:v>
                </c:pt>
                <c:pt idx="3260">
                  <c:v>-102.76520000000001</c:v>
                </c:pt>
                <c:pt idx="3261">
                  <c:v>-102.7132</c:v>
                </c:pt>
                <c:pt idx="3262">
                  <c:v>-102.6611</c:v>
                </c:pt>
                <c:pt idx="3263">
                  <c:v>-102.6088</c:v>
                </c:pt>
                <c:pt idx="3264">
                  <c:v>-102.5568</c:v>
                </c:pt>
                <c:pt idx="3265">
                  <c:v>-102.5047</c:v>
                </c:pt>
                <c:pt idx="3266">
                  <c:v>-102.4525</c:v>
                </c:pt>
                <c:pt idx="3267">
                  <c:v>-102.4003</c:v>
                </c:pt>
                <c:pt idx="3268">
                  <c:v>-102.34819999999999</c:v>
                </c:pt>
                <c:pt idx="3269">
                  <c:v>-102.2961</c:v>
                </c:pt>
                <c:pt idx="3270">
                  <c:v>-102.2439</c:v>
                </c:pt>
                <c:pt idx="3271">
                  <c:v>-102.1918</c:v>
                </c:pt>
                <c:pt idx="3272">
                  <c:v>-102.1396</c:v>
                </c:pt>
                <c:pt idx="3273">
                  <c:v>-102.08750000000001</c:v>
                </c:pt>
                <c:pt idx="3274">
                  <c:v>-102.03540000000001</c:v>
                </c:pt>
                <c:pt idx="3275">
                  <c:v>-101.98320000000001</c:v>
                </c:pt>
                <c:pt idx="3276">
                  <c:v>-101.93100000000001</c:v>
                </c:pt>
                <c:pt idx="3277">
                  <c:v>-101.879</c:v>
                </c:pt>
                <c:pt idx="3278">
                  <c:v>-101.82680000000001</c:v>
                </c:pt>
                <c:pt idx="3279">
                  <c:v>-101.7747</c:v>
                </c:pt>
                <c:pt idx="3280">
                  <c:v>-101.72239999999999</c:v>
                </c:pt>
                <c:pt idx="3281">
                  <c:v>-101.6704</c:v>
                </c:pt>
                <c:pt idx="3282">
                  <c:v>-101.6183</c:v>
                </c:pt>
                <c:pt idx="3283">
                  <c:v>-101.56609999999999</c:v>
                </c:pt>
                <c:pt idx="3284">
                  <c:v>-101.51389999999999</c:v>
                </c:pt>
                <c:pt idx="3285">
                  <c:v>-101.4618</c:v>
                </c:pt>
                <c:pt idx="3286">
                  <c:v>-101.4097</c:v>
                </c:pt>
                <c:pt idx="3287">
                  <c:v>-101.35749999999999</c:v>
                </c:pt>
                <c:pt idx="3288">
                  <c:v>-101.30539999999999</c:v>
                </c:pt>
                <c:pt idx="3289">
                  <c:v>-101.25330000000001</c:v>
                </c:pt>
                <c:pt idx="3290">
                  <c:v>-101.2011</c:v>
                </c:pt>
                <c:pt idx="3291">
                  <c:v>-101.1489</c:v>
                </c:pt>
                <c:pt idx="3292">
                  <c:v>-101.09689999999999</c:v>
                </c:pt>
                <c:pt idx="3293">
                  <c:v>-101.04470000000001</c:v>
                </c:pt>
                <c:pt idx="3294">
                  <c:v>-100.9926</c:v>
                </c:pt>
                <c:pt idx="3295">
                  <c:v>-100.94050000000001</c:v>
                </c:pt>
                <c:pt idx="3296">
                  <c:v>-100.8884</c:v>
                </c:pt>
                <c:pt idx="3297">
                  <c:v>-100.83609999999999</c:v>
                </c:pt>
                <c:pt idx="3298">
                  <c:v>-100.78410000000001</c:v>
                </c:pt>
                <c:pt idx="3299">
                  <c:v>-100.73179999999999</c:v>
                </c:pt>
                <c:pt idx="3300">
                  <c:v>-100.67960000000001</c:v>
                </c:pt>
                <c:pt idx="3301">
                  <c:v>-100.6276</c:v>
                </c:pt>
                <c:pt idx="3302">
                  <c:v>-100.5754</c:v>
                </c:pt>
                <c:pt idx="3303">
                  <c:v>-100.52330000000001</c:v>
                </c:pt>
                <c:pt idx="3304">
                  <c:v>-100.4712</c:v>
                </c:pt>
                <c:pt idx="3305">
                  <c:v>-100.41900000000001</c:v>
                </c:pt>
                <c:pt idx="3306">
                  <c:v>-100.3669</c:v>
                </c:pt>
                <c:pt idx="3307">
                  <c:v>-100.31479999999999</c:v>
                </c:pt>
                <c:pt idx="3308">
                  <c:v>-100.26260000000001</c:v>
                </c:pt>
                <c:pt idx="3309">
                  <c:v>-100.2106</c:v>
                </c:pt>
                <c:pt idx="3310">
                  <c:v>-100.1583</c:v>
                </c:pt>
                <c:pt idx="3311">
                  <c:v>-100.1061</c:v>
                </c:pt>
                <c:pt idx="3312">
                  <c:v>-100.05409999999999</c:v>
                </c:pt>
                <c:pt idx="3313">
                  <c:v>-100.00190000000001</c:v>
                </c:pt>
                <c:pt idx="3314">
                  <c:v>-99.949799999999996</c:v>
                </c:pt>
                <c:pt idx="3315">
                  <c:v>-99.897699999999986</c:v>
                </c:pt>
                <c:pt idx="3316">
                  <c:v>-99.845500000000001</c:v>
                </c:pt>
                <c:pt idx="3317">
                  <c:v>-99.793399999999991</c:v>
                </c:pt>
                <c:pt idx="3318">
                  <c:v>-99.741200000000006</c:v>
                </c:pt>
                <c:pt idx="3319">
                  <c:v>-99.689099999999996</c:v>
                </c:pt>
                <c:pt idx="3320">
                  <c:v>-99.636899999999997</c:v>
                </c:pt>
                <c:pt idx="3321">
                  <c:v>-99.584699999999998</c:v>
                </c:pt>
                <c:pt idx="3322">
                  <c:v>-99.532699999999991</c:v>
                </c:pt>
                <c:pt idx="3323">
                  <c:v>-99.480599999999995</c:v>
                </c:pt>
                <c:pt idx="3324">
                  <c:v>-99.428500000000014</c:v>
                </c:pt>
                <c:pt idx="3325">
                  <c:v>-99.376300000000001</c:v>
                </c:pt>
                <c:pt idx="3326">
                  <c:v>-99.324099999999987</c:v>
                </c:pt>
                <c:pt idx="3327">
                  <c:v>-99.271900000000002</c:v>
                </c:pt>
                <c:pt idx="3328">
                  <c:v>-99.219899999999996</c:v>
                </c:pt>
                <c:pt idx="3329">
                  <c:v>-99.167700000000011</c:v>
                </c:pt>
                <c:pt idx="3330">
                  <c:v>-99.115700000000004</c:v>
                </c:pt>
                <c:pt idx="3331">
                  <c:v>-99.063499999999991</c:v>
                </c:pt>
                <c:pt idx="3332">
                  <c:v>-99.011200000000002</c:v>
                </c:pt>
                <c:pt idx="3333">
                  <c:v>-98.959100000000007</c:v>
                </c:pt>
                <c:pt idx="3334">
                  <c:v>-98.906900000000007</c:v>
                </c:pt>
                <c:pt idx="3335">
                  <c:v>-98.854900000000001</c:v>
                </c:pt>
                <c:pt idx="3336">
                  <c:v>-98.802799999999991</c:v>
                </c:pt>
                <c:pt idx="3337">
                  <c:v>-98.750699999999995</c:v>
                </c:pt>
                <c:pt idx="3338">
                  <c:v>-98.698400000000007</c:v>
                </c:pt>
                <c:pt idx="3339">
                  <c:v>-98.646299999999997</c:v>
                </c:pt>
                <c:pt idx="3340">
                  <c:v>-98.594199999999987</c:v>
                </c:pt>
                <c:pt idx="3341">
                  <c:v>-98.542100000000005</c:v>
                </c:pt>
                <c:pt idx="3342">
                  <c:v>-98.489900000000006</c:v>
                </c:pt>
                <c:pt idx="3343">
                  <c:v>-98.437700000000007</c:v>
                </c:pt>
                <c:pt idx="3344">
                  <c:v>-98.385699999999986</c:v>
                </c:pt>
                <c:pt idx="3345">
                  <c:v>-98.333500000000001</c:v>
                </c:pt>
                <c:pt idx="3346">
                  <c:v>-98.281399999999991</c:v>
                </c:pt>
                <c:pt idx="3347">
                  <c:v>-98.229100000000003</c:v>
                </c:pt>
                <c:pt idx="3348">
                  <c:v>-98.177099999999996</c:v>
                </c:pt>
                <c:pt idx="3349">
                  <c:v>-98.124899999999997</c:v>
                </c:pt>
                <c:pt idx="3350">
                  <c:v>-98.072800000000001</c:v>
                </c:pt>
                <c:pt idx="3351">
                  <c:v>-98.020700000000005</c:v>
                </c:pt>
                <c:pt idx="3352">
                  <c:v>-97.968499999999992</c:v>
                </c:pt>
                <c:pt idx="3353">
                  <c:v>-97.916299999999993</c:v>
                </c:pt>
                <c:pt idx="3354">
                  <c:v>-97.864199999999997</c:v>
                </c:pt>
                <c:pt idx="3355">
                  <c:v>-97.81219999999999</c:v>
                </c:pt>
                <c:pt idx="3356">
                  <c:v>-97.759899999999988</c:v>
                </c:pt>
                <c:pt idx="3357">
                  <c:v>-97.707900000000009</c:v>
                </c:pt>
                <c:pt idx="3358">
                  <c:v>-97.655699999999996</c:v>
                </c:pt>
                <c:pt idx="3359">
                  <c:v>-97.6036</c:v>
                </c:pt>
                <c:pt idx="3360">
                  <c:v>-97.551400000000001</c:v>
                </c:pt>
                <c:pt idx="3361">
                  <c:v>-97.499200000000002</c:v>
                </c:pt>
                <c:pt idx="3362">
                  <c:v>-97.447100000000006</c:v>
                </c:pt>
                <c:pt idx="3363">
                  <c:v>-97.39500000000001</c:v>
                </c:pt>
                <c:pt idx="3364">
                  <c:v>-97.342799999999997</c:v>
                </c:pt>
                <c:pt idx="3365">
                  <c:v>-97.290800000000004</c:v>
                </c:pt>
                <c:pt idx="3366">
                  <c:v>-97.238599999999991</c:v>
                </c:pt>
                <c:pt idx="3367">
                  <c:v>-97.186499999999995</c:v>
                </c:pt>
                <c:pt idx="3368">
                  <c:v>-97.134199999999993</c:v>
                </c:pt>
                <c:pt idx="3369">
                  <c:v>-97.082099999999997</c:v>
                </c:pt>
                <c:pt idx="3370">
                  <c:v>-97.030100000000004</c:v>
                </c:pt>
                <c:pt idx="3371">
                  <c:v>-96.977800000000002</c:v>
                </c:pt>
                <c:pt idx="3372">
                  <c:v>-96.925799999999995</c:v>
                </c:pt>
                <c:pt idx="3373">
                  <c:v>-96.873700000000014</c:v>
                </c:pt>
                <c:pt idx="3374">
                  <c:v>-96.821400000000011</c:v>
                </c:pt>
                <c:pt idx="3375">
                  <c:v>-96.769300000000001</c:v>
                </c:pt>
                <c:pt idx="3376">
                  <c:v>-96.717299999999994</c:v>
                </c:pt>
                <c:pt idx="3377">
                  <c:v>-96.665000000000006</c:v>
                </c:pt>
                <c:pt idx="3378">
                  <c:v>-96.61290000000001</c:v>
                </c:pt>
                <c:pt idx="3379">
                  <c:v>-96.5608</c:v>
                </c:pt>
                <c:pt idx="3380">
                  <c:v>-96.50869999999999</c:v>
                </c:pt>
                <c:pt idx="3381">
                  <c:v>-96.456500000000005</c:v>
                </c:pt>
                <c:pt idx="3382">
                  <c:v>-96.404399999999995</c:v>
                </c:pt>
                <c:pt idx="3383">
                  <c:v>-96.352199999999996</c:v>
                </c:pt>
                <c:pt idx="3384">
                  <c:v>-96.300099999999986</c:v>
                </c:pt>
                <c:pt idx="3385">
                  <c:v>-96.24799999999999</c:v>
                </c:pt>
                <c:pt idx="3386">
                  <c:v>-96.195800000000006</c:v>
                </c:pt>
                <c:pt idx="3387">
                  <c:v>-96.143699999999995</c:v>
                </c:pt>
                <c:pt idx="3388">
                  <c:v>-96.091499999999996</c:v>
                </c:pt>
                <c:pt idx="3389">
                  <c:v>-96.039300000000011</c:v>
                </c:pt>
                <c:pt idx="3390">
                  <c:v>-95.987300000000005</c:v>
                </c:pt>
                <c:pt idx="3391">
                  <c:v>-95.935099999999991</c:v>
                </c:pt>
                <c:pt idx="3392">
                  <c:v>-95.882999999999996</c:v>
                </c:pt>
                <c:pt idx="3393">
                  <c:v>-95.830700000000007</c:v>
                </c:pt>
                <c:pt idx="3394">
                  <c:v>-95.778700000000001</c:v>
                </c:pt>
                <c:pt idx="3395">
                  <c:v>-95.726600000000005</c:v>
                </c:pt>
                <c:pt idx="3396">
                  <c:v>-95.674399999999991</c:v>
                </c:pt>
                <c:pt idx="3397">
                  <c:v>-95.622299999999996</c:v>
                </c:pt>
                <c:pt idx="3398">
                  <c:v>-95.570099999999996</c:v>
                </c:pt>
                <c:pt idx="3399">
                  <c:v>-95.517999999999986</c:v>
                </c:pt>
                <c:pt idx="3400">
                  <c:v>-95.465899999999991</c:v>
                </c:pt>
                <c:pt idx="3401">
                  <c:v>-95.413700000000006</c:v>
                </c:pt>
                <c:pt idx="3402">
                  <c:v>-95.361599999999996</c:v>
                </c:pt>
                <c:pt idx="3403">
                  <c:v>-95.309399999999997</c:v>
                </c:pt>
                <c:pt idx="3404">
                  <c:v>-95.257400000000004</c:v>
                </c:pt>
                <c:pt idx="3405">
                  <c:v>-95.205100000000002</c:v>
                </c:pt>
                <c:pt idx="3406">
                  <c:v>-95.153000000000006</c:v>
                </c:pt>
                <c:pt idx="3407">
                  <c:v>-95.100899999999996</c:v>
                </c:pt>
                <c:pt idx="3408">
                  <c:v>-95.0488</c:v>
                </c:pt>
                <c:pt idx="3409">
                  <c:v>-94.996700000000004</c:v>
                </c:pt>
                <c:pt idx="3410">
                  <c:v>-94.944400000000002</c:v>
                </c:pt>
                <c:pt idx="3411">
                  <c:v>-94.892300000000006</c:v>
                </c:pt>
                <c:pt idx="3412">
                  <c:v>-94.84020000000001</c:v>
                </c:pt>
                <c:pt idx="3413">
                  <c:v>-94.7881</c:v>
                </c:pt>
                <c:pt idx="3414">
                  <c:v>-94.735899999999987</c:v>
                </c:pt>
                <c:pt idx="3415">
                  <c:v>-94.683699999999988</c:v>
                </c:pt>
                <c:pt idx="3416">
                  <c:v>-94.631600000000006</c:v>
                </c:pt>
                <c:pt idx="3417">
                  <c:v>-94.579499999999996</c:v>
                </c:pt>
                <c:pt idx="3418">
                  <c:v>-94.5274</c:v>
                </c:pt>
                <c:pt idx="3419">
                  <c:v>-94.475200000000001</c:v>
                </c:pt>
                <c:pt idx="3420">
                  <c:v>-94.423100000000005</c:v>
                </c:pt>
                <c:pt idx="3421">
                  <c:v>-94.370800000000003</c:v>
                </c:pt>
                <c:pt idx="3422">
                  <c:v>-94.31880000000001</c:v>
                </c:pt>
                <c:pt idx="3423">
                  <c:v>-94.2667</c:v>
                </c:pt>
                <c:pt idx="3424">
                  <c:v>-94.214500000000001</c:v>
                </c:pt>
                <c:pt idx="3425">
                  <c:v>-94.162499999999994</c:v>
                </c:pt>
                <c:pt idx="3426">
                  <c:v>-94.110299999999995</c:v>
                </c:pt>
                <c:pt idx="3427">
                  <c:v>-94.058099999999996</c:v>
                </c:pt>
                <c:pt idx="3428">
                  <c:v>-94.005899999999997</c:v>
                </c:pt>
                <c:pt idx="3429">
                  <c:v>-93.953800000000001</c:v>
                </c:pt>
                <c:pt idx="3430">
                  <c:v>-93.901600000000002</c:v>
                </c:pt>
                <c:pt idx="3431">
                  <c:v>-93.849600000000009</c:v>
                </c:pt>
                <c:pt idx="3432">
                  <c:v>-93.79740000000001</c:v>
                </c:pt>
                <c:pt idx="3433">
                  <c:v>-93.7453</c:v>
                </c:pt>
                <c:pt idx="3434">
                  <c:v>-93.693099999999987</c:v>
                </c:pt>
                <c:pt idx="3435">
                  <c:v>-93.641100000000009</c:v>
                </c:pt>
                <c:pt idx="3436">
                  <c:v>-93.58890000000001</c:v>
                </c:pt>
                <c:pt idx="3437">
                  <c:v>-93.536699999999996</c:v>
                </c:pt>
                <c:pt idx="3438">
                  <c:v>-93.484499999999997</c:v>
                </c:pt>
                <c:pt idx="3439">
                  <c:v>-93.432500000000005</c:v>
                </c:pt>
                <c:pt idx="3440">
                  <c:v>-93.380300000000005</c:v>
                </c:pt>
                <c:pt idx="3441">
                  <c:v>-93.328199999999995</c:v>
                </c:pt>
                <c:pt idx="3442">
                  <c:v>-93.275999999999996</c:v>
                </c:pt>
                <c:pt idx="3443">
                  <c:v>-93.2239</c:v>
                </c:pt>
                <c:pt idx="3444">
                  <c:v>-93.17179999999999</c:v>
                </c:pt>
                <c:pt idx="3445">
                  <c:v>-93.119699999999995</c:v>
                </c:pt>
                <c:pt idx="3446">
                  <c:v>-93.067499999999995</c:v>
                </c:pt>
                <c:pt idx="3447">
                  <c:v>-93.0154</c:v>
                </c:pt>
                <c:pt idx="3448">
                  <c:v>-92.963200000000001</c:v>
                </c:pt>
                <c:pt idx="3449">
                  <c:v>-92.911000000000001</c:v>
                </c:pt>
                <c:pt idx="3450">
                  <c:v>-92.859000000000009</c:v>
                </c:pt>
                <c:pt idx="3451">
                  <c:v>-92.80680000000001</c:v>
                </c:pt>
                <c:pt idx="3452">
                  <c:v>-92.7547</c:v>
                </c:pt>
                <c:pt idx="3453">
                  <c:v>-92.702500000000001</c:v>
                </c:pt>
                <c:pt idx="3454">
                  <c:v>-92.650399999999991</c:v>
                </c:pt>
                <c:pt idx="3455">
                  <c:v>-92.598200000000006</c:v>
                </c:pt>
                <c:pt idx="3456">
                  <c:v>-92.546099999999996</c:v>
                </c:pt>
                <c:pt idx="3457">
                  <c:v>-92.494</c:v>
                </c:pt>
                <c:pt idx="3458">
                  <c:v>-92.441800000000001</c:v>
                </c:pt>
                <c:pt idx="3459">
                  <c:v>-92.389700000000005</c:v>
                </c:pt>
                <c:pt idx="3460">
                  <c:v>-92.337500000000006</c:v>
                </c:pt>
                <c:pt idx="3461">
                  <c:v>-92.28540000000001</c:v>
                </c:pt>
                <c:pt idx="3462">
                  <c:v>-92.233200000000011</c:v>
                </c:pt>
                <c:pt idx="3463">
                  <c:v>-92.180999999999997</c:v>
                </c:pt>
                <c:pt idx="3464">
                  <c:v>-92.128999999999991</c:v>
                </c:pt>
                <c:pt idx="3465">
                  <c:v>-92.076799999999992</c:v>
                </c:pt>
                <c:pt idx="3466">
                  <c:v>-92.024699999999996</c:v>
                </c:pt>
                <c:pt idx="3467">
                  <c:v>-91.972500000000011</c:v>
                </c:pt>
                <c:pt idx="3468">
                  <c:v>-91.920400000000001</c:v>
                </c:pt>
                <c:pt idx="3469">
                  <c:v>-91.868299999999991</c:v>
                </c:pt>
                <c:pt idx="3470">
                  <c:v>-91.816099999999992</c:v>
                </c:pt>
                <c:pt idx="3471">
                  <c:v>-91.76400000000001</c:v>
                </c:pt>
                <c:pt idx="3472">
                  <c:v>-91.711799999999997</c:v>
                </c:pt>
                <c:pt idx="3473">
                  <c:v>-91.659599999999998</c:v>
                </c:pt>
                <c:pt idx="3474">
                  <c:v>-91.607599999999991</c:v>
                </c:pt>
                <c:pt idx="3475">
                  <c:v>-91.555399999999992</c:v>
                </c:pt>
                <c:pt idx="3476">
                  <c:v>-91.503299999999996</c:v>
                </c:pt>
                <c:pt idx="3477">
                  <c:v>-91.4512</c:v>
                </c:pt>
                <c:pt idx="3478">
                  <c:v>-91.399000000000001</c:v>
                </c:pt>
                <c:pt idx="3479">
                  <c:v>-91.346900000000005</c:v>
                </c:pt>
                <c:pt idx="3480">
                  <c:v>-91.294700000000006</c:v>
                </c:pt>
                <c:pt idx="3481">
                  <c:v>-91.242599999999996</c:v>
                </c:pt>
                <c:pt idx="3482">
                  <c:v>-91.1905</c:v>
                </c:pt>
                <c:pt idx="3483">
                  <c:v>-91.138300000000001</c:v>
                </c:pt>
                <c:pt idx="3484">
                  <c:v>-91.086199999999991</c:v>
                </c:pt>
                <c:pt idx="3485">
                  <c:v>-91.034100000000009</c:v>
                </c:pt>
                <c:pt idx="3486">
                  <c:v>-90.981800000000007</c:v>
                </c:pt>
                <c:pt idx="3487">
                  <c:v>-90.929699999999997</c:v>
                </c:pt>
                <c:pt idx="3488">
                  <c:v>-90.877600000000001</c:v>
                </c:pt>
                <c:pt idx="3489">
                  <c:v>-90.825500000000005</c:v>
                </c:pt>
                <c:pt idx="3490">
                  <c:v>-90.773399999999995</c:v>
                </c:pt>
                <c:pt idx="3491">
                  <c:v>-90.721199999999996</c:v>
                </c:pt>
                <c:pt idx="3492">
                  <c:v>-90.669000000000011</c:v>
                </c:pt>
                <c:pt idx="3493">
                  <c:v>-90.616900000000001</c:v>
                </c:pt>
                <c:pt idx="3494">
                  <c:v>-90.564800000000005</c:v>
                </c:pt>
                <c:pt idx="3495">
                  <c:v>-90.512600000000006</c:v>
                </c:pt>
                <c:pt idx="3496">
                  <c:v>-90.460499999999996</c:v>
                </c:pt>
                <c:pt idx="3497">
                  <c:v>-90.4084</c:v>
                </c:pt>
                <c:pt idx="3498">
                  <c:v>-90.356300000000005</c:v>
                </c:pt>
                <c:pt idx="3499">
                  <c:v>-90.304000000000002</c:v>
                </c:pt>
                <c:pt idx="3500">
                  <c:v>-90.251899999999992</c:v>
                </c:pt>
                <c:pt idx="3501">
                  <c:v>-90.199799999999996</c:v>
                </c:pt>
                <c:pt idx="3502">
                  <c:v>-90.1477</c:v>
                </c:pt>
                <c:pt idx="3503">
                  <c:v>-90.095500000000001</c:v>
                </c:pt>
                <c:pt idx="3504">
                  <c:v>-90.043499999999995</c:v>
                </c:pt>
                <c:pt idx="3505">
                  <c:v>-89.991200000000006</c:v>
                </c:pt>
                <c:pt idx="3506">
                  <c:v>-89.939099999999996</c:v>
                </c:pt>
                <c:pt idx="3507">
                  <c:v>-89.887</c:v>
                </c:pt>
                <c:pt idx="3508">
                  <c:v>-89.834900000000005</c:v>
                </c:pt>
                <c:pt idx="3509">
                  <c:v>-89.782700000000006</c:v>
                </c:pt>
                <c:pt idx="3510">
                  <c:v>-89.730599999999995</c:v>
                </c:pt>
                <c:pt idx="3511">
                  <c:v>-89.678299999999993</c:v>
                </c:pt>
                <c:pt idx="3512">
                  <c:v>-89.626400000000004</c:v>
                </c:pt>
                <c:pt idx="3513">
                  <c:v>-89.574100000000001</c:v>
                </c:pt>
                <c:pt idx="3514">
                  <c:v>-89.522000000000006</c:v>
                </c:pt>
                <c:pt idx="3515">
                  <c:v>-89.469700000000003</c:v>
                </c:pt>
                <c:pt idx="3516">
                  <c:v>-89.4178</c:v>
                </c:pt>
                <c:pt idx="3517">
                  <c:v>-89.365700000000004</c:v>
                </c:pt>
                <c:pt idx="3518">
                  <c:v>-89.313400000000001</c:v>
                </c:pt>
                <c:pt idx="3519">
                  <c:v>-89.261300000000006</c:v>
                </c:pt>
                <c:pt idx="3520">
                  <c:v>-89.20920000000001</c:v>
                </c:pt>
                <c:pt idx="3521">
                  <c:v>-89.1571</c:v>
                </c:pt>
                <c:pt idx="3522">
                  <c:v>-89.104800000000012</c:v>
                </c:pt>
                <c:pt idx="3523">
                  <c:v>-89.052700000000002</c:v>
                </c:pt>
                <c:pt idx="3524">
                  <c:v>-89.000699999999995</c:v>
                </c:pt>
                <c:pt idx="3525">
                  <c:v>-88.948499999999996</c:v>
                </c:pt>
                <c:pt idx="3526">
                  <c:v>-88.896299999999997</c:v>
                </c:pt>
                <c:pt idx="3527">
                  <c:v>-88.844200000000001</c:v>
                </c:pt>
                <c:pt idx="3528">
                  <c:v>-88.792000000000002</c:v>
                </c:pt>
                <c:pt idx="3529">
                  <c:v>-88.74</c:v>
                </c:pt>
                <c:pt idx="3530">
                  <c:v>-88.687799999999996</c:v>
                </c:pt>
                <c:pt idx="3531">
                  <c:v>-88.635599999999997</c:v>
                </c:pt>
                <c:pt idx="3532">
                  <c:v>-88.583500000000001</c:v>
                </c:pt>
                <c:pt idx="3533">
                  <c:v>-88.531300000000002</c:v>
                </c:pt>
                <c:pt idx="3534">
                  <c:v>-88.479199999999992</c:v>
                </c:pt>
                <c:pt idx="3535">
                  <c:v>-88.427099999999996</c:v>
                </c:pt>
                <c:pt idx="3536">
                  <c:v>-88.375</c:v>
                </c:pt>
                <c:pt idx="3537">
                  <c:v>-88.322900000000004</c:v>
                </c:pt>
                <c:pt idx="3538">
                  <c:v>-88.270600000000002</c:v>
                </c:pt>
                <c:pt idx="3539">
                  <c:v>-88.218500000000006</c:v>
                </c:pt>
                <c:pt idx="3540">
                  <c:v>-88.166499999999999</c:v>
                </c:pt>
                <c:pt idx="3541">
                  <c:v>-88.1143</c:v>
                </c:pt>
                <c:pt idx="3542">
                  <c:v>-88.062100000000001</c:v>
                </c:pt>
                <c:pt idx="3543">
                  <c:v>-88.01</c:v>
                </c:pt>
                <c:pt idx="3544">
                  <c:v>-87.957800000000006</c:v>
                </c:pt>
                <c:pt idx="3545">
                  <c:v>-87.90570000000001</c:v>
                </c:pt>
                <c:pt idx="3546">
                  <c:v>-87.853499999999997</c:v>
                </c:pt>
                <c:pt idx="3547">
                  <c:v>-87.801400000000001</c:v>
                </c:pt>
                <c:pt idx="3548">
                  <c:v>-87.749300000000005</c:v>
                </c:pt>
                <c:pt idx="3549">
                  <c:v>-87.697199999999995</c:v>
                </c:pt>
                <c:pt idx="3550">
                  <c:v>-87.64500000000001</c:v>
                </c:pt>
                <c:pt idx="3551">
                  <c:v>-87.5929</c:v>
                </c:pt>
                <c:pt idx="3552">
                  <c:v>-87.540700000000001</c:v>
                </c:pt>
                <c:pt idx="3553">
                  <c:v>-87.488500000000002</c:v>
                </c:pt>
                <c:pt idx="3554">
                  <c:v>-87.436399999999992</c:v>
                </c:pt>
                <c:pt idx="3555">
                  <c:v>-87.384299999999996</c:v>
                </c:pt>
                <c:pt idx="3556">
                  <c:v>-87.3322</c:v>
                </c:pt>
                <c:pt idx="3557">
                  <c:v>-87.280100000000004</c:v>
                </c:pt>
                <c:pt idx="3558">
                  <c:v>-87.227899999999991</c:v>
                </c:pt>
                <c:pt idx="3559">
                  <c:v>-87.175699999999992</c:v>
                </c:pt>
                <c:pt idx="3560">
                  <c:v>-87.123500000000007</c:v>
                </c:pt>
                <c:pt idx="3561">
                  <c:v>-87.0715</c:v>
                </c:pt>
                <c:pt idx="3562">
                  <c:v>-87.019300000000001</c:v>
                </c:pt>
                <c:pt idx="3563">
                  <c:v>-86.967100000000002</c:v>
                </c:pt>
                <c:pt idx="3564">
                  <c:v>-86.915099999999995</c:v>
                </c:pt>
                <c:pt idx="3565">
                  <c:v>-86.86290000000001</c:v>
                </c:pt>
                <c:pt idx="3566">
                  <c:v>-86.8108</c:v>
                </c:pt>
                <c:pt idx="3567">
                  <c:v>-86.758600000000001</c:v>
                </c:pt>
                <c:pt idx="3568">
                  <c:v>-86.706600000000009</c:v>
                </c:pt>
                <c:pt idx="3569">
                  <c:v>-86.65440000000001</c:v>
                </c:pt>
                <c:pt idx="3570">
                  <c:v>-86.6023</c:v>
                </c:pt>
                <c:pt idx="3571">
                  <c:v>-86.5501</c:v>
                </c:pt>
                <c:pt idx="3572">
                  <c:v>-86.49799999999999</c:v>
                </c:pt>
                <c:pt idx="3573">
                  <c:v>-86.445800000000006</c:v>
                </c:pt>
                <c:pt idx="3574">
                  <c:v>-86.393600000000006</c:v>
                </c:pt>
                <c:pt idx="3575">
                  <c:v>-86.341499999999996</c:v>
                </c:pt>
                <c:pt idx="3576">
                  <c:v>-86.289299999999997</c:v>
                </c:pt>
                <c:pt idx="3577">
                  <c:v>-86.237200000000001</c:v>
                </c:pt>
                <c:pt idx="3578">
                  <c:v>-86.185000000000002</c:v>
                </c:pt>
                <c:pt idx="3579">
                  <c:v>-86.132900000000006</c:v>
                </c:pt>
                <c:pt idx="3580">
                  <c:v>-86.080700000000007</c:v>
                </c:pt>
                <c:pt idx="3581">
                  <c:v>-86.028700000000001</c:v>
                </c:pt>
                <c:pt idx="3582">
                  <c:v>-85.976500000000001</c:v>
                </c:pt>
                <c:pt idx="3583">
                  <c:v>-85.924400000000006</c:v>
                </c:pt>
                <c:pt idx="3584">
                  <c:v>-85.872200000000007</c:v>
                </c:pt>
                <c:pt idx="3585">
                  <c:v>-85.820099999999996</c:v>
                </c:pt>
                <c:pt idx="3586">
                  <c:v>-85.768000000000001</c:v>
                </c:pt>
                <c:pt idx="3587">
                  <c:v>-85.715800000000002</c:v>
                </c:pt>
                <c:pt idx="3588">
                  <c:v>-85.663800000000009</c:v>
                </c:pt>
                <c:pt idx="3589">
                  <c:v>-85.611599999999996</c:v>
                </c:pt>
                <c:pt idx="3590">
                  <c:v>-85.559500000000014</c:v>
                </c:pt>
                <c:pt idx="3591">
                  <c:v>-85.507300000000001</c:v>
                </c:pt>
                <c:pt idx="3592">
                  <c:v>-85.455199999999991</c:v>
                </c:pt>
                <c:pt idx="3593">
                  <c:v>-85.402999999999992</c:v>
                </c:pt>
                <c:pt idx="3594">
                  <c:v>-85.350899999999996</c:v>
                </c:pt>
                <c:pt idx="3595">
                  <c:v>-85.298699999999997</c:v>
                </c:pt>
                <c:pt idx="3596">
                  <c:v>-85.246600000000001</c:v>
                </c:pt>
                <c:pt idx="3597">
                  <c:v>-85.194500000000005</c:v>
                </c:pt>
                <c:pt idx="3598">
                  <c:v>-85.142300000000006</c:v>
                </c:pt>
                <c:pt idx="3599">
                  <c:v>-85.090199999999996</c:v>
                </c:pt>
                <c:pt idx="3600">
                  <c:v>-85.0381</c:v>
                </c:pt>
                <c:pt idx="3601">
                  <c:v>-84.986000000000004</c:v>
                </c:pt>
                <c:pt idx="3602">
                  <c:v>-84.933700000000002</c:v>
                </c:pt>
                <c:pt idx="3603">
                  <c:v>-84.881499999999988</c:v>
                </c:pt>
                <c:pt idx="3604">
                  <c:v>-84.829399999999993</c:v>
                </c:pt>
                <c:pt idx="3605">
                  <c:v>-84.777299999999997</c:v>
                </c:pt>
                <c:pt idx="3606">
                  <c:v>-84.725200000000001</c:v>
                </c:pt>
                <c:pt idx="3607">
                  <c:v>-84.673000000000002</c:v>
                </c:pt>
                <c:pt idx="3608">
                  <c:v>-84.620800000000003</c:v>
                </c:pt>
                <c:pt idx="3609">
                  <c:v>-84.568799999999996</c:v>
                </c:pt>
                <c:pt idx="3610">
                  <c:v>-84.516599999999997</c:v>
                </c:pt>
                <c:pt idx="3611">
                  <c:v>-84.464400000000012</c:v>
                </c:pt>
                <c:pt idx="3612">
                  <c:v>-84.412400000000005</c:v>
                </c:pt>
                <c:pt idx="3613">
                  <c:v>-84.360199999999992</c:v>
                </c:pt>
                <c:pt idx="3614">
                  <c:v>-84.308099999999996</c:v>
                </c:pt>
                <c:pt idx="3615">
                  <c:v>-84.256</c:v>
                </c:pt>
                <c:pt idx="3616">
                  <c:v>-84.203800000000001</c:v>
                </c:pt>
                <c:pt idx="3617">
                  <c:v>-84.151700000000005</c:v>
                </c:pt>
                <c:pt idx="3618">
                  <c:v>-84.099599999999995</c:v>
                </c:pt>
                <c:pt idx="3619">
                  <c:v>-84.047300000000007</c:v>
                </c:pt>
                <c:pt idx="3620">
                  <c:v>-83.995200000000011</c:v>
                </c:pt>
                <c:pt idx="3621">
                  <c:v>-83.943100000000001</c:v>
                </c:pt>
                <c:pt idx="3622">
                  <c:v>-83.890900000000002</c:v>
                </c:pt>
                <c:pt idx="3623">
                  <c:v>-83.838799999999992</c:v>
                </c:pt>
                <c:pt idx="3624">
                  <c:v>-83.78670000000001</c:v>
                </c:pt>
                <c:pt idx="3625">
                  <c:v>-83.734499999999997</c:v>
                </c:pt>
                <c:pt idx="3626">
                  <c:v>-83.682500000000005</c:v>
                </c:pt>
                <c:pt idx="3627">
                  <c:v>-83.630300000000005</c:v>
                </c:pt>
                <c:pt idx="3628">
                  <c:v>-83.578100000000006</c:v>
                </c:pt>
                <c:pt idx="3629">
                  <c:v>-83.525900000000007</c:v>
                </c:pt>
                <c:pt idx="3630">
                  <c:v>-83.473799999999997</c:v>
                </c:pt>
                <c:pt idx="3631">
                  <c:v>-83.42179999999999</c:v>
                </c:pt>
                <c:pt idx="3632">
                  <c:v>-83.369500000000002</c:v>
                </c:pt>
                <c:pt idx="3633">
                  <c:v>-83.317499999999995</c:v>
                </c:pt>
                <c:pt idx="3634">
                  <c:v>-83.265299999999996</c:v>
                </c:pt>
                <c:pt idx="3635">
                  <c:v>-83.213200000000001</c:v>
                </c:pt>
                <c:pt idx="3636">
                  <c:v>-83.160899999999998</c:v>
                </c:pt>
                <c:pt idx="3637">
                  <c:v>-83.108800000000002</c:v>
                </c:pt>
                <c:pt idx="3638">
                  <c:v>-83.056699999999992</c:v>
                </c:pt>
                <c:pt idx="3639">
                  <c:v>-83.004599999999996</c:v>
                </c:pt>
                <c:pt idx="3640">
                  <c:v>-82.952399999999997</c:v>
                </c:pt>
                <c:pt idx="3641">
                  <c:v>-82.900300000000001</c:v>
                </c:pt>
                <c:pt idx="3642">
                  <c:v>-82.848199999999991</c:v>
                </c:pt>
                <c:pt idx="3643">
                  <c:v>-82.795999999999992</c:v>
                </c:pt>
                <c:pt idx="3644">
                  <c:v>-82.743799999999993</c:v>
                </c:pt>
                <c:pt idx="3645">
                  <c:v>-82.691800000000001</c:v>
                </c:pt>
                <c:pt idx="3646">
                  <c:v>-82.639600000000002</c:v>
                </c:pt>
                <c:pt idx="3647">
                  <c:v>-82.587600000000009</c:v>
                </c:pt>
                <c:pt idx="3648">
                  <c:v>-82.535200000000003</c:v>
                </c:pt>
                <c:pt idx="3649">
                  <c:v>-82.483200000000011</c:v>
                </c:pt>
                <c:pt idx="3650">
                  <c:v>-82.430999999999997</c:v>
                </c:pt>
                <c:pt idx="3651">
                  <c:v>-82.378900000000002</c:v>
                </c:pt>
                <c:pt idx="3652">
                  <c:v>-82.326899999999995</c:v>
                </c:pt>
                <c:pt idx="3653">
                  <c:v>-82.274600000000007</c:v>
                </c:pt>
                <c:pt idx="3654">
                  <c:v>-82.222499999999997</c:v>
                </c:pt>
                <c:pt idx="3655">
                  <c:v>-82.170299999999997</c:v>
                </c:pt>
                <c:pt idx="3656">
                  <c:v>-82.118200000000002</c:v>
                </c:pt>
                <c:pt idx="3657">
                  <c:v>-82.066199999999995</c:v>
                </c:pt>
                <c:pt idx="3658">
                  <c:v>-82.013900000000007</c:v>
                </c:pt>
                <c:pt idx="3659">
                  <c:v>-81.961699999999993</c:v>
                </c:pt>
                <c:pt idx="3660">
                  <c:v>-81.909699999999987</c:v>
                </c:pt>
                <c:pt idx="3661">
                  <c:v>-81.857500000000016</c:v>
                </c:pt>
                <c:pt idx="3662">
                  <c:v>-81.805400000000006</c:v>
                </c:pt>
                <c:pt idx="3663">
                  <c:v>-81.753299999999996</c:v>
                </c:pt>
                <c:pt idx="3664">
                  <c:v>-81.701100000000011</c:v>
                </c:pt>
                <c:pt idx="3665">
                  <c:v>-81.648899999999998</c:v>
                </c:pt>
                <c:pt idx="3666">
                  <c:v>-81.596800000000002</c:v>
                </c:pt>
                <c:pt idx="3667">
                  <c:v>-81.544600000000003</c:v>
                </c:pt>
                <c:pt idx="3668">
                  <c:v>-81.492499999999993</c:v>
                </c:pt>
                <c:pt idx="3669">
                  <c:v>-81.440400000000011</c:v>
                </c:pt>
                <c:pt idx="3670">
                  <c:v>-81.388300000000001</c:v>
                </c:pt>
                <c:pt idx="3671">
                  <c:v>-81.336099999999988</c:v>
                </c:pt>
                <c:pt idx="3672">
                  <c:v>-81.284000000000006</c:v>
                </c:pt>
                <c:pt idx="3673">
                  <c:v>-81.231799999999993</c:v>
                </c:pt>
                <c:pt idx="3674">
                  <c:v>-81.179699999999997</c:v>
                </c:pt>
                <c:pt idx="3675">
                  <c:v>-81.127499999999998</c:v>
                </c:pt>
                <c:pt idx="3676">
                  <c:v>-81.075400000000002</c:v>
                </c:pt>
                <c:pt idx="3677">
                  <c:v>-81.023300000000006</c:v>
                </c:pt>
                <c:pt idx="3678">
                  <c:v>-80.971199999999996</c:v>
                </c:pt>
                <c:pt idx="3679">
                  <c:v>-80.918999999999997</c:v>
                </c:pt>
                <c:pt idx="3680">
                  <c:v>-80.866799999999998</c:v>
                </c:pt>
                <c:pt idx="3681">
                  <c:v>-80.814799999999991</c:v>
                </c:pt>
                <c:pt idx="3682">
                  <c:v>-80.762599999999992</c:v>
                </c:pt>
                <c:pt idx="3683">
                  <c:v>-80.710499999999996</c:v>
                </c:pt>
                <c:pt idx="3684">
                  <c:v>-80.6584</c:v>
                </c:pt>
                <c:pt idx="3685">
                  <c:v>-80.606200000000001</c:v>
                </c:pt>
                <c:pt idx="3686">
                  <c:v>-80.553899999999999</c:v>
                </c:pt>
                <c:pt idx="3687">
                  <c:v>-80.501800000000003</c:v>
                </c:pt>
                <c:pt idx="3688">
                  <c:v>-80.449700000000007</c:v>
                </c:pt>
                <c:pt idx="3689">
                  <c:v>-80.397500000000008</c:v>
                </c:pt>
                <c:pt idx="3690">
                  <c:v>-80.345420000000004</c:v>
                </c:pt>
                <c:pt idx="3691">
                  <c:v>-80.293419999999998</c:v>
                </c:pt>
                <c:pt idx="3692">
                  <c:v>-80.241219999999998</c:v>
                </c:pt>
                <c:pt idx="3693">
                  <c:v>-80.189109999999999</c:v>
                </c:pt>
                <c:pt idx="3694">
                  <c:v>-80.137010000000004</c:v>
                </c:pt>
                <c:pt idx="3695">
                  <c:v>-80.08480999999999</c:v>
                </c:pt>
                <c:pt idx="3696">
                  <c:v>-80.032610000000005</c:v>
                </c:pt>
                <c:pt idx="3697">
                  <c:v>-79.980509999999995</c:v>
                </c:pt>
                <c:pt idx="3698">
                  <c:v>-79.928309999999996</c:v>
                </c:pt>
                <c:pt idx="3699">
                  <c:v>-79.87621</c:v>
                </c:pt>
                <c:pt idx="3700">
                  <c:v>-79.82410999999999</c:v>
                </c:pt>
                <c:pt idx="3701">
                  <c:v>-79.771909999999991</c:v>
                </c:pt>
                <c:pt idx="3702">
                  <c:v>-79.719809999999995</c:v>
                </c:pt>
                <c:pt idx="3703">
                  <c:v>-79.66771</c:v>
                </c:pt>
                <c:pt idx="3704">
                  <c:v>-79.61551</c:v>
                </c:pt>
                <c:pt idx="3705">
                  <c:v>-79.563410000000005</c:v>
                </c:pt>
                <c:pt idx="3706">
                  <c:v>-79.511219999999994</c:v>
                </c:pt>
                <c:pt idx="3707">
                  <c:v>-79.45902000000001</c:v>
                </c:pt>
                <c:pt idx="3708">
                  <c:v>-79.40692</c:v>
                </c:pt>
                <c:pt idx="3709">
                  <c:v>-79.354730000000004</c:v>
                </c:pt>
                <c:pt idx="3710">
                  <c:v>-79.302629999999994</c:v>
                </c:pt>
                <c:pt idx="3711">
                  <c:v>-79.250540000000001</c:v>
                </c:pt>
                <c:pt idx="3712">
                  <c:v>-79.198340000000002</c:v>
                </c:pt>
                <c:pt idx="3713">
                  <c:v>-79.146249999999995</c:v>
                </c:pt>
                <c:pt idx="3714">
                  <c:v>-79.094149999999999</c:v>
                </c:pt>
                <c:pt idx="3715">
                  <c:v>-79.041960000000003</c:v>
                </c:pt>
                <c:pt idx="3716">
                  <c:v>-78.989869999999996</c:v>
                </c:pt>
                <c:pt idx="3717">
                  <c:v>-78.937669999999997</c:v>
                </c:pt>
                <c:pt idx="3718">
                  <c:v>-78.885580000000004</c:v>
                </c:pt>
                <c:pt idx="3719">
                  <c:v>-78.833390000000009</c:v>
                </c:pt>
                <c:pt idx="3720">
                  <c:v>-78.781300000000002</c:v>
                </c:pt>
                <c:pt idx="3721">
                  <c:v>-78.729110000000006</c:v>
                </c:pt>
                <c:pt idx="3722">
                  <c:v>-78.676919999999996</c:v>
                </c:pt>
                <c:pt idx="3723">
                  <c:v>-78.624929999999992</c:v>
                </c:pt>
                <c:pt idx="3724">
                  <c:v>-78.572739999999996</c:v>
                </c:pt>
                <c:pt idx="3725">
                  <c:v>-78.520650000000003</c:v>
                </c:pt>
                <c:pt idx="3726">
                  <c:v>-78.468459999999993</c:v>
                </c:pt>
                <c:pt idx="3727">
                  <c:v>-78.416269999999997</c:v>
                </c:pt>
                <c:pt idx="3728">
                  <c:v>-78.364180000000005</c:v>
                </c:pt>
                <c:pt idx="3729">
                  <c:v>-78.312089999999998</c:v>
                </c:pt>
                <c:pt idx="3730">
                  <c:v>-78.259910000000005</c:v>
                </c:pt>
                <c:pt idx="3731">
                  <c:v>-78.207719999999995</c:v>
                </c:pt>
                <c:pt idx="3732">
                  <c:v>-78.155630000000002</c:v>
                </c:pt>
                <c:pt idx="3733">
                  <c:v>-78.103350000000006</c:v>
                </c:pt>
                <c:pt idx="3734">
                  <c:v>-78.051360000000003</c:v>
                </c:pt>
                <c:pt idx="3735">
                  <c:v>-77.999279999999999</c:v>
                </c:pt>
                <c:pt idx="3736">
                  <c:v>-77.94699</c:v>
                </c:pt>
                <c:pt idx="3737">
                  <c:v>-77.894909999999996</c:v>
                </c:pt>
                <c:pt idx="3738">
                  <c:v>-77.842820000000003</c:v>
                </c:pt>
                <c:pt idx="3739">
                  <c:v>-77.790639999999996</c:v>
                </c:pt>
                <c:pt idx="3740">
                  <c:v>-77.738460000000003</c:v>
                </c:pt>
                <c:pt idx="3741">
                  <c:v>-77.686370000000011</c:v>
                </c:pt>
                <c:pt idx="3742">
                  <c:v>-77.63418999999999</c:v>
                </c:pt>
                <c:pt idx="3743">
                  <c:v>-77.58211</c:v>
                </c:pt>
                <c:pt idx="3744">
                  <c:v>-77.529929999999993</c:v>
                </c:pt>
                <c:pt idx="3745">
                  <c:v>-77.477750000000015</c:v>
                </c:pt>
                <c:pt idx="3746">
                  <c:v>-77.425669999999997</c:v>
                </c:pt>
                <c:pt idx="3747">
                  <c:v>-77.373480000000001</c:v>
                </c:pt>
                <c:pt idx="3748">
                  <c:v>-77.321299999999994</c:v>
                </c:pt>
                <c:pt idx="3749">
                  <c:v>-77.269229999999993</c:v>
                </c:pt>
                <c:pt idx="3750">
                  <c:v>-77.21705</c:v>
                </c:pt>
                <c:pt idx="3751">
                  <c:v>-77.164969999999997</c:v>
                </c:pt>
                <c:pt idx="3752">
                  <c:v>-77.11278999999999</c:v>
                </c:pt>
                <c:pt idx="3753">
                  <c:v>-77.060709999999986</c:v>
                </c:pt>
                <c:pt idx="3754">
                  <c:v>-77.008529999999993</c:v>
                </c:pt>
                <c:pt idx="3755">
                  <c:v>-76.956460000000007</c:v>
                </c:pt>
                <c:pt idx="3756">
                  <c:v>-76.904179999999997</c:v>
                </c:pt>
                <c:pt idx="3757">
                  <c:v>-76.852209999999999</c:v>
                </c:pt>
                <c:pt idx="3758">
                  <c:v>-76.799930000000003</c:v>
                </c:pt>
                <c:pt idx="3759">
                  <c:v>-76.747950000000003</c:v>
                </c:pt>
                <c:pt idx="3760">
                  <c:v>-76.69568000000001</c:v>
                </c:pt>
                <c:pt idx="3761">
                  <c:v>-76.643500000000003</c:v>
                </c:pt>
                <c:pt idx="3762">
                  <c:v>-76.591430000000003</c:v>
                </c:pt>
                <c:pt idx="3763">
                  <c:v>-76.539159999999995</c:v>
                </c:pt>
                <c:pt idx="3764">
                  <c:v>-76.487179999999995</c:v>
                </c:pt>
                <c:pt idx="3765">
                  <c:v>-76.434910000000002</c:v>
                </c:pt>
                <c:pt idx="3766">
                  <c:v>-76.382940000000005</c:v>
                </c:pt>
                <c:pt idx="3767">
                  <c:v>-76.330669999999998</c:v>
                </c:pt>
                <c:pt idx="3768">
                  <c:v>-76.278700000000001</c:v>
                </c:pt>
                <c:pt idx="3769">
                  <c:v>-76.226420000000005</c:v>
                </c:pt>
                <c:pt idx="3770">
                  <c:v>-76.174250000000001</c:v>
                </c:pt>
                <c:pt idx="3771">
                  <c:v>-76.12218</c:v>
                </c:pt>
                <c:pt idx="3772">
                  <c:v>-76.070010000000011</c:v>
                </c:pt>
                <c:pt idx="3773">
                  <c:v>-76.017840000000007</c:v>
                </c:pt>
                <c:pt idx="3774">
                  <c:v>-75.965770000000006</c:v>
                </c:pt>
                <c:pt idx="3775">
                  <c:v>-75.913610000000006</c:v>
                </c:pt>
                <c:pt idx="3776">
                  <c:v>-75.861439999999988</c:v>
                </c:pt>
                <c:pt idx="3777">
                  <c:v>-75.809269999999998</c:v>
                </c:pt>
                <c:pt idx="3778">
                  <c:v>-75.757199999999997</c:v>
                </c:pt>
                <c:pt idx="3779">
                  <c:v>-75.704939999999993</c:v>
                </c:pt>
                <c:pt idx="3780">
                  <c:v>-75.65297000000001</c:v>
                </c:pt>
                <c:pt idx="3781">
                  <c:v>-75.600799999999992</c:v>
                </c:pt>
                <c:pt idx="3782">
                  <c:v>-75.548540000000003</c:v>
                </c:pt>
                <c:pt idx="3783">
                  <c:v>-75.496570000000006</c:v>
                </c:pt>
                <c:pt idx="3784">
                  <c:v>-75.444310000000002</c:v>
                </c:pt>
                <c:pt idx="3785">
                  <c:v>-75.392239999999987</c:v>
                </c:pt>
                <c:pt idx="3786">
                  <c:v>-75.34008</c:v>
                </c:pt>
                <c:pt idx="3787">
                  <c:v>-75.28792</c:v>
                </c:pt>
                <c:pt idx="3788">
                  <c:v>-75.235849999999999</c:v>
                </c:pt>
                <c:pt idx="3789">
                  <c:v>-75.183589999999995</c:v>
                </c:pt>
                <c:pt idx="3790">
                  <c:v>-75.131429999999995</c:v>
                </c:pt>
                <c:pt idx="3791">
                  <c:v>-75.079359999999994</c:v>
                </c:pt>
                <c:pt idx="3792">
                  <c:v>-75.027199999999993</c:v>
                </c:pt>
                <c:pt idx="3793">
                  <c:v>-74.975040000000007</c:v>
                </c:pt>
                <c:pt idx="3794">
                  <c:v>-74.922979999999995</c:v>
                </c:pt>
                <c:pt idx="3795">
                  <c:v>-74.870720000000006</c:v>
                </c:pt>
                <c:pt idx="3796">
                  <c:v>-74.818659999999994</c:v>
                </c:pt>
                <c:pt idx="3797">
                  <c:v>-74.766500000000008</c:v>
                </c:pt>
                <c:pt idx="3798">
                  <c:v>-74.714439999999996</c:v>
                </c:pt>
                <c:pt idx="3799">
                  <c:v>-74.662279999999996</c:v>
                </c:pt>
                <c:pt idx="3800">
                  <c:v>-74.610129999999998</c:v>
                </c:pt>
                <c:pt idx="3801">
                  <c:v>-74.557970000000012</c:v>
                </c:pt>
                <c:pt idx="3802">
                  <c:v>-74.505809999999997</c:v>
                </c:pt>
                <c:pt idx="3803">
                  <c:v>-74.453649999999996</c:v>
                </c:pt>
                <c:pt idx="3804">
                  <c:v>-74.401499999999999</c:v>
                </c:pt>
                <c:pt idx="3805">
                  <c:v>-74.349440000000001</c:v>
                </c:pt>
                <c:pt idx="3806">
                  <c:v>-74.297190000000001</c:v>
                </c:pt>
                <c:pt idx="3807">
                  <c:v>-74.245130000000003</c:v>
                </c:pt>
                <c:pt idx="3808">
                  <c:v>-74.192970000000003</c:v>
                </c:pt>
                <c:pt idx="3809">
                  <c:v>-74.140919999999994</c:v>
                </c:pt>
                <c:pt idx="3810">
                  <c:v>-74.088769999999997</c:v>
                </c:pt>
                <c:pt idx="3811">
                  <c:v>-74.036509999999993</c:v>
                </c:pt>
                <c:pt idx="3812">
                  <c:v>-73.984459999999999</c:v>
                </c:pt>
                <c:pt idx="3813">
                  <c:v>-73.932310000000001</c:v>
                </c:pt>
                <c:pt idx="3814">
                  <c:v>-73.880149999999986</c:v>
                </c:pt>
                <c:pt idx="3815">
                  <c:v>-73.828100000000006</c:v>
                </c:pt>
                <c:pt idx="3816">
                  <c:v>-73.775949999999995</c:v>
                </c:pt>
                <c:pt idx="3817">
                  <c:v>-73.723699999999994</c:v>
                </c:pt>
                <c:pt idx="3818">
                  <c:v>-73.671549999999996</c:v>
                </c:pt>
                <c:pt idx="3819">
                  <c:v>-73.619499999999988</c:v>
                </c:pt>
                <c:pt idx="3820">
                  <c:v>-73.567350000000005</c:v>
                </c:pt>
                <c:pt idx="3821">
                  <c:v>-73.515199999999993</c:v>
                </c:pt>
                <c:pt idx="3822">
                  <c:v>-73.462950000000006</c:v>
                </c:pt>
                <c:pt idx="3823">
                  <c:v>-73.410899999999998</c:v>
                </c:pt>
                <c:pt idx="3824">
                  <c:v>-73.358750000000015</c:v>
                </c:pt>
                <c:pt idx="3825">
                  <c:v>-73.306600000000003</c:v>
                </c:pt>
                <c:pt idx="3826">
                  <c:v>-73.254359999999991</c:v>
                </c:pt>
                <c:pt idx="3827">
                  <c:v>-73.202310000000011</c:v>
                </c:pt>
                <c:pt idx="3828">
                  <c:v>-73.15016</c:v>
                </c:pt>
                <c:pt idx="3829">
                  <c:v>-73.098020000000005</c:v>
                </c:pt>
                <c:pt idx="3830">
                  <c:v>-73.045869999999994</c:v>
                </c:pt>
                <c:pt idx="3831">
                  <c:v>-72.993830000000003</c:v>
                </c:pt>
                <c:pt idx="3832">
                  <c:v>-72.941580000000002</c:v>
                </c:pt>
                <c:pt idx="3833">
                  <c:v>-72.889440000000008</c:v>
                </c:pt>
                <c:pt idx="3834">
                  <c:v>-72.837289999999996</c:v>
                </c:pt>
                <c:pt idx="3835">
                  <c:v>-72.785249999999991</c:v>
                </c:pt>
                <c:pt idx="3836">
                  <c:v>-72.733109999999996</c:v>
                </c:pt>
                <c:pt idx="3837">
                  <c:v>-72.680959999999999</c:v>
                </c:pt>
                <c:pt idx="3838">
                  <c:v>-72.628720000000001</c:v>
                </c:pt>
                <c:pt idx="3839">
                  <c:v>-72.576580000000007</c:v>
                </c:pt>
                <c:pt idx="3840">
                  <c:v>-72.524540000000002</c:v>
                </c:pt>
                <c:pt idx="3841">
                  <c:v>-72.472399999999993</c:v>
                </c:pt>
                <c:pt idx="3842">
                  <c:v>-72.420159999999996</c:v>
                </c:pt>
                <c:pt idx="3843">
                  <c:v>-72.368009999999998</c:v>
                </c:pt>
                <c:pt idx="3844">
                  <c:v>-72.315870000000004</c:v>
                </c:pt>
                <c:pt idx="3845">
                  <c:v>-72.263840000000002</c:v>
                </c:pt>
                <c:pt idx="3846">
                  <c:v>-72.211600000000004</c:v>
                </c:pt>
                <c:pt idx="3847">
                  <c:v>-72.159559999999999</c:v>
                </c:pt>
                <c:pt idx="3848">
                  <c:v>-72.107419999999991</c:v>
                </c:pt>
                <c:pt idx="3849">
                  <c:v>-72.055279999999996</c:v>
                </c:pt>
                <c:pt idx="3850">
                  <c:v>-72.003140000000002</c:v>
                </c:pt>
                <c:pt idx="3851">
                  <c:v>-71.951010000000011</c:v>
                </c:pt>
                <c:pt idx="3852">
                  <c:v>-71.898869999999988</c:v>
                </c:pt>
                <c:pt idx="3853">
                  <c:v>-71.846630000000005</c:v>
                </c:pt>
                <c:pt idx="3854">
                  <c:v>-71.794499999999999</c:v>
                </c:pt>
                <c:pt idx="3855">
                  <c:v>-71.742359999999991</c:v>
                </c:pt>
                <c:pt idx="3856">
                  <c:v>-71.690330000000003</c:v>
                </c:pt>
                <c:pt idx="3857">
                  <c:v>-71.638189999999994</c:v>
                </c:pt>
                <c:pt idx="3858">
                  <c:v>-71.586060000000003</c:v>
                </c:pt>
                <c:pt idx="3859">
                  <c:v>-71.533829999999995</c:v>
                </c:pt>
                <c:pt idx="3860">
                  <c:v>-71.48169</c:v>
                </c:pt>
                <c:pt idx="3861">
                  <c:v>-71.429460000000006</c:v>
                </c:pt>
                <c:pt idx="3862">
                  <c:v>-71.377430000000004</c:v>
                </c:pt>
                <c:pt idx="3863">
                  <c:v>-71.325389999999999</c:v>
                </c:pt>
                <c:pt idx="3864">
                  <c:v>-71.27315999999999</c:v>
                </c:pt>
                <c:pt idx="3865">
                  <c:v>-71.221029999999999</c:v>
                </c:pt>
                <c:pt idx="3866">
                  <c:v>-71.168800000000005</c:v>
                </c:pt>
                <c:pt idx="3867">
                  <c:v>-71.116770000000002</c:v>
                </c:pt>
                <c:pt idx="3868">
                  <c:v>-71.064539999999994</c:v>
                </c:pt>
                <c:pt idx="3869">
                  <c:v>-71.012410000000003</c:v>
                </c:pt>
                <c:pt idx="3870">
                  <c:v>-70.960180000000008</c:v>
                </c:pt>
                <c:pt idx="3871">
                  <c:v>-70.908150000000006</c:v>
                </c:pt>
                <c:pt idx="3872">
                  <c:v>-70.856020000000001</c:v>
                </c:pt>
                <c:pt idx="3873">
                  <c:v>-70.803899999999999</c:v>
                </c:pt>
                <c:pt idx="3874">
                  <c:v>-70.751769999999993</c:v>
                </c:pt>
                <c:pt idx="3875">
                  <c:v>-70.699640000000002</c:v>
                </c:pt>
                <c:pt idx="3876">
                  <c:v>-70.647419999999997</c:v>
                </c:pt>
                <c:pt idx="3877">
                  <c:v>-70.595290000000006</c:v>
                </c:pt>
                <c:pt idx="3878">
                  <c:v>-70.54316</c:v>
                </c:pt>
                <c:pt idx="3879">
                  <c:v>-70.491039999999998</c:v>
                </c:pt>
                <c:pt idx="3880">
                  <c:v>-70.438810000000004</c:v>
                </c:pt>
                <c:pt idx="3881">
                  <c:v>-70.386790000000005</c:v>
                </c:pt>
                <c:pt idx="3882">
                  <c:v>-70.334559999999996</c:v>
                </c:pt>
                <c:pt idx="3883">
                  <c:v>-70.282439999999994</c:v>
                </c:pt>
                <c:pt idx="3884">
                  <c:v>-70.230419999999995</c:v>
                </c:pt>
                <c:pt idx="3885">
                  <c:v>-70.178190000000001</c:v>
                </c:pt>
                <c:pt idx="3886">
                  <c:v>-70.126170000000002</c:v>
                </c:pt>
                <c:pt idx="3887">
                  <c:v>-70.073949999999996</c:v>
                </c:pt>
                <c:pt idx="3888">
                  <c:v>-70.021729999999991</c:v>
                </c:pt>
                <c:pt idx="3889">
                  <c:v>-69.969709999999992</c:v>
                </c:pt>
                <c:pt idx="3890">
                  <c:v>-69.917490000000001</c:v>
                </c:pt>
                <c:pt idx="3891">
                  <c:v>-69.865369999999999</c:v>
                </c:pt>
                <c:pt idx="3892">
                  <c:v>-69.813249999999996</c:v>
                </c:pt>
                <c:pt idx="3893">
                  <c:v>-69.761030000000005</c:v>
                </c:pt>
                <c:pt idx="3894">
                  <c:v>-69.708910000000003</c:v>
                </c:pt>
                <c:pt idx="3895">
                  <c:v>-69.656790000000001</c:v>
                </c:pt>
                <c:pt idx="3896">
                  <c:v>-69.604669999999999</c:v>
                </c:pt>
                <c:pt idx="3897">
                  <c:v>-69.552449999999993</c:v>
                </c:pt>
                <c:pt idx="3898">
                  <c:v>-69.500430000000009</c:v>
                </c:pt>
                <c:pt idx="3899">
                  <c:v>-69.448220000000006</c:v>
                </c:pt>
                <c:pt idx="3900">
                  <c:v>-69.396100000000004</c:v>
                </c:pt>
                <c:pt idx="3901">
                  <c:v>-69.343879999999999</c:v>
                </c:pt>
                <c:pt idx="3902">
                  <c:v>-69.291870000000003</c:v>
                </c:pt>
                <c:pt idx="3903">
                  <c:v>-69.239649999999997</c:v>
                </c:pt>
                <c:pt idx="3904">
                  <c:v>-69.187539999999998</c:v>
                </c:pt>
                <c:pt idx="3905">
                  <c:v>-69.135319999999993</c:v>
                </c:pt>
                <c:pt idx="3906">
                  <c:v>-69.083310000000012</c:v>
                </c:pt>
                <c:pt idx="3907">
                  <c:v>-69.031100000000009</c:v>
                </c:pt>
                <c:pt idx="3908">
                  <c:v>-68.978980000000007</c:v>
                </c:pt>
                <c:pt idx="3909">
                  <c:v>-68.926770000000005</c:v>
                </c:pt>
                <c:pt idx="3910">
                  <c:v>-68.874659999999992</c:v>
                </c:pt>
                <c:pt idx="3911">
                  <c:v>-68.822540000000004</c:v>
                </c:pt>
                <c:pt idx="3912">
                  <c:v>-68.770430000000005</c:v>
                </c:pt>
                <c:pt idx="3913">
                  <c:v>-68.718319999999991</c:v>
                </c:pt>
                <c:pt idx="3914">
                  <c:v>-68.666110000000003</c:v>
                </c:pt>
                <c:pt idx="3915">
                  <c:v>-68.614000000000004</c:v>
                </c:pt>
                <c:pt idx="3916">
                  <c:v>-68.561789999999988</c:v>
                </c:pt>
                <c:pt idx="3917">
                  <c:v>-68.509680000000003</c:v>
                </c:pt>
                <c:pt idx="3918">
                  <c:v>-68.457669999999993</c:v>
                </c:pt>
                <c:pt idx="3919">
                  <c:v>-68.405459999999991</c:v>
                </c:pt>
                <c:pt idx="3920">
                  <c:v>-68.353350000000006</c:v>
                </c:pt>
                <c:pt idx="3921">
                  <c:v>-68.301150000000007</c:v>
                </c:pt>
                <c:pt idx="3922">
                  <c:v>-68.249039999999994</c:v>
                </c:pt>
                <c:pt idx="3923">
                  <c:v>-68.196929999999995</c:v>
                </c:pt>
                <c:pt idx="3924">
                  <c:v>-68.144729999999996</c:v>
                </c:pt>
                <c:pt idx="3925">
                  <c:v>-68.092620000000011</c:v>
                </c:pt>
                <c:pt idx="3926">
                  <c:v>-68.040509999999998</c:v>
                </c:pt>
                <c:pt idx="3927">
                  <c:v>-67.988209999999995</c:v>
                </c:pt>
                <c:pt idx="3928">
                  <c:v>-67.936099999999996</c:v>
                </c:pt>
                <c:pt idx="3929">
                  <c:v>-67.884</c:v>
                </c:pt>
                <c:pt idx="3930">
                  <c:v>-67.831890000000001</c:v>
                </c:pt>
                <c:pt idx="3931">
                  <c:v>-67.779690000000002</c:v>
                </c:pt>
                <c:pt idx="3932">
                  <c:v>-67.727589999999992</c:v>
                </c:pt>
                <c:pt idx="3933">
                  <c:v>-67.675479999999993</c:v>
                </c:pt>
                <c:pt idx="3934">
                  <c:v>-67.623280000000008</c:v>
                </c:pt>
                <c:pt idx="3935">
                  <c:v>-67.571179999999998</c:v>
                </c:pt>
                <c:pt idx="3936">
                  <c:v>-67.519080000000002</c:v>
                </c:pt>
                <c:pt idx="3937">
                  <c:v>-67.466980000000007</c:v>
                </c:pt>
                <c:pt idx="3938">
                  <c:v>-67.414779999999993</c:v>
                </c:pt>
                <c:pt idx="3939">
                  <c:v>-67.362570000000005</c:v>
                </c:pt>
                <c:pt idx="3940">
                  <c:v>-67.310469999999995</c:v>
                </c:pt>
                <c:pt idx="3941">
                  <c:v>-67.258380000000002</c:v>
                </c:pt>
                <c:pt idx="3942">
                  <c:v>-67.206280000000007</c:v>
                </c:pt>
                <c:pt idx="3943">
                  <c:v>-67.154080000000008</c:v>
                </c:pt>
                <c:pt idx="3944">
                  <c:v>-67.101879999999994</c:v>
                </c:pt>
                <c:pt idx="3945">
                  <c:v>-67.049779999999998</c:v>
                </c:pt>
                <c:pt idx="3946">
                  <c:v>-66.997579999999999</c:v>
                </c:pt>
                <c:pt idx="3947">
                  <c:v>-66.945489999999992</c:v>
                </c:pt>
                <c:pt idx="3948">
                  <c:v>-66.893389999999997</c:v>
                </c:pt>
                <c:pt idx="3949">
                  <c:v>-66.841290000000001</c:v>
                </c:pt>
                <c:pt idx="3950">
                  <c:v>-66.789099999999991</c:v>
                </c:pt>
                <c:pt idx="3951">
                  <c:v>-66.736900000000006</c:v>
                </c:pt>
                <c:pt idx="3952">
                  <c:v>-66.684809999999999</c:v>
                </c:pt>
                <c:pt idx="3953">
                  <c:v>-66.63261</c:v>
                </c:pt>
                <c:pt idx="3954">
                  <c:v>-66.580519999999993</c:v>
                </c:pt>
                <c:pt idx="3955">
                  <c:v>-66.528420000000011</c:v>
                </c:pt>
                <c:pt idx="3956">
                  <c:v>-66.476230000000001</c:v>
                </c:pt>
                <c:pt idx="3957">
                  <c:v>-66.424139999999994</c:v>
                </c:pt>
                <c:pt idx="3958">
                  <c:v>-66.372050000000002</c:v>
                </c:pt>
                <c:pt idx="3959">
                  <c:v>-66.319850000000002</c:v>
                </c:pt>
                <c:pt idx="3960">
                  <c:v>-66.267659999999992</c:v>
                </c:pt>
                <c:pt idx="3961">
                  <c:v>-66.215469999999996</c:v>
                </c:pt>
                <c:pt idx="3962">
                  <c:v>-66.163380000000004</c:v>
                </c:pt>
                <c:pt idx="3963">
                  <c:v>-66.111289999999997</c:v>
                </c:pt>
                <c:pt idx="3964">
                  <c:v>-66.059100000000001</c:v>
                </c:pt>
                <c:pt idx="3965">
                  <c:v>-66.006910000000005</c:v>
                </c:pt>
                <c:pt idx="3966">
                  <c:v>-65.954819999999998</c:v>
                </c:pt>
                <c:pt idx="3967">
                  <c:v>-65.902730000000005</c:v>
                </c:pt>
                <c:pt idx="3968">
                  <c:v>-65.850539999999995</c:v>
                </c:pt>
                <c:pt idx="3969">
                  <c:v>-65.798450000000003</c:v>
                </c:pt>
                <c:pt idx="3970">
                  <c:v>-65.746269999999996</c:v>
                </c:pt>
                <c:pt idx="3971">
                  <c:v>-65.69408</c:v>
                </c:pt>
                <c:pt idx="3972">
                  <c:v>-65.641989999999993</c:v>
                </c:pt>
                <c:pt idx="3973">
                  <c:v>-65.589910000000003</c:v>
                </c:pt>
                <c:pt idx="3974">
                  <c:v>-65.537720000000007</c:v>
                </c:pt>
                <c:pt idx="3975">
                  <c:v>-65.48554</c:v>
                </c:pt>
                <c:pt idx="3976">
                  <c:v>-65.433350000000004</c:v>
                </c:pt>
                <c:pt idx="3977">
                  <c:v>-65.381370000000004</c:v>
                </c:pt>
                <c:pt idx="3978">
                  <c:v>-65.329279999999997</c:v>
                </c:pt>
                <c:pt idx="3979">
                  <c:v>-65.277000000000001</c:v>
                </c:pt>
                <c:pt idx="3980">
                  <c:v>-65.224909999999994</c:v>
                </c:pt>
                <c:pt idx="3981">
                  <c:v>-65.172730000000001</c:v>
                </c:pt>
                <c:pt idx="3982">
                  <c:v>-65.120650000000012</c:v>
                </c:pt>
                <c:pt idx="3983">
                  <c:v>-65.068470000000005</c:v>
                </c:pt>
                <c:pt idx="3984">
                  <c:v>-65.016279999999995</c:v>
                </c:pt>
                <c:pt idx="3985">
                  <c:v>-64.964199999999991</c:v>
                </c:pt>
                <c:pt idx="3986">
                  <c:v>-64.912019999999998</c:v>
                </c:pt>
                <c:pt idx="3987">
                  <c:v>-64.859939999999995</c:v>
                </c:pt>
                <c:pt idx="3988">
                  <c:v>-64.807760000000002</c:v>
                </c:pt>
                <c:pt idx="3989">
                  <c:v>-64.755679999999998</c:v>
                </c:pt>
                <c:pt idx="3990">
                  <c:v>-64.703499999999991</c:v>
                </c:pt>
                <c:pt idx="3991">
                  <c:v>-64.651319999999998</c:v>
                </c:pt>
                <c:pt idx="3992">
                  <c:v>-64.599150000000009</c:v>
                </c:pt>
                <c:pt idx="3993">
                  <c:v>-64.547169999999994</c:v>
                </c:pt>
                <c:pt idx="3994">
                  <c:v>-64.494889999999998</c:v>
                </c:pt>
                <c:pt idx="3995">
                  <c:v>-64.442810000000009</c:v>
                </c:pt>
                <c:pt idx="3996">
                  <c:v>-64.390639999999991</c:v>
                </c:pt>
                <c:pt idx="3997">
                  <c:v>-64.338459999999998</c:v>
                </c:pt>
                <c:pt idx="3998">
                  <c:v>-64.286380000000008</c:v>
                </c:pt>
                <c:pt idx="3999">
                  <c:v>-64.23420999999999</c:v>
                </c:pt>
                <c:pt idx="4000">
                  <c:v>-64.182130000000001</c:v>
                </c:pt>
                <c:pt idx="4001">
                  <c:v>-64.129859999999994</c:v>
                </c:pt>
                <c:pt idx="4002">
                  <c:v>-64.07777999999999</c:v>
                </c:pt>
                <c:pt idx="4003">
                  <c:v>-64.025710000000004</c:v>
                </c:pt>
                <c:pt idx="4004">
                  <c:v>-63.973439999999997</c:v>
                </c:pt>
                <c:pt idx="4005">
                  <c:v>-63.921360000000007</c:v>
                </c:pt>
                <c:pt idx="4006">
                  <c:v>-63.869290000000007</c:v>
                </c:pt>
                <c:pt idx="4007">
                  <c:v>-63.817019999999999</c:v>
                </c:pt>
                <c:pt idx="4008">
                  <c:v>-63.764950000000006</c:v>
                </c:pt>
                <c:pt idx="4009">
                  <c:v>-63.712879999999998</c:v>
                </c:pt>
                <c:pt idx="4010">
                  <c:v>-63.660610000000005</c:v>
                </c:pt>
                <c:pt idx="4011">
                  <c:v>-63.608530000000002</c:v>
                </c:pt>
                <c:pt idx="4012">
                  <c:v>-63.556460000000001</c:v>
                </c:pt>
                <c:pt idx="4013">
                  <c:v>-63.504199999999997</c:v>
                </c:pt>
                <c:pt idx="4014">
                  <c:v>-63.452030000000001</c:v>
                </c:pt>
                <c:pt idx="4015">
                  <c:v>-63.400060000000003</c:v>
                </c:pt>
                <c:pt idx="4016">
                  <c:v>-63.347790000000003</c:v>
                </c:pt>
                <c:pt idx="4017">
                  <c:v>-63.29562</c:v>
                </c:pt>
                <c:pt idx="4018">
                  <c:v>-63.243650000000002</c:v>
                </c:pt>
                <c:pt idx="4019">
                  <c:v>-63.191389999999998</c:v>
                </c:pt>
                <c:pt idx="4020">
                  <c:v>-63.139319999999998</c:v>
                </c:pt>
                <c:pt idx="4021">
                  <c:v>-63.087150000000008</c:v>
                </c:pt>
                <c:pt idx="4022">
                  <c:v>-63.034889999999997</c:v>
                </c:pt>
                <c:pt idx="4023">
                  <c:v>-62.98292</c:v>
                </c:pt>
                <c:pt idx="4024">
                  <c:v>-62.930660000000003</c:v>
                </c:pt>
                <c:pt idx="4025">
                  <c:v>-62.878590000000003</c:v>
                </c:pt>
                <c:pt idx="4026">
                  <c:v>-62.826430000000002</c:v>
                </c:pt>
                <c:pt idx="4027">
                  <c:v>-62.774259999999998</c:v>
                </c:pt>
                <c:pt idx="4028">
                  <c:v>-62.722199999999994</c:v>
                </c:pt>
                <c:pt idx="4029">
                  <c:v>-62.67004</c:v>
                </c:pt>
                <c:pt idx="4030">
                  <c:v>-62.617869999999996</c:v>
                </c:pt>
                <c:pt idx="4031">
                  <c:v>-62.565710000000003</c:v>
                </c:pt>
                <c:pt idx="4032">
                  <c:v>-62.513550000000002</c:v>
                </c:pt>
                <c:pt idx="4033">
                  <c:v>-62.461389999999994</c:v>
                </c:pt>
                <c:pt idx="4034">
                  <c:v>-62.409329999999997</c:v>
                </c:pt>
                <c:pt idx="4035">
                  <c:v>-62.357170000000004</c:v>
                </c:pt>
                <c:pt idx="4036">
                  <c:v>-62.305109999999999</c:v>
                </c:pt>
                <c:pt idx="4037">
                  <c:v>-62.252849999999995</c:v>
                </c:pt>
                <c:pt idx="4038">
                  <c:v>-62.200789999999998</c:v>
                </c:pt>
                <c:pt idx="4039">
                  <c:v>-62.148530000000001</c:v>
                </c:pt>
                <c:pt idx="4040">
                  <c:v>-62.096469999999997</c:v>
                </c:pt>
                <c:pt idx="4041">
                  <c:v>-62.044409999999999</c:v>
                </c:pt>
                <c:pt idx="4042">
                  <c:v>-61.992160000000005</c:v>
                </c:pt>
                <c:pt idx="4043">
                  <c:v>-61.940100000000001</c:v>
                </c:pt>
                <c:pt idx="4044">
                  <c:v>-61.887839999999997</c:v>
                </c:pt>
                <c:pt idx="4045">
                  <c:v>-61.83578</c:v>
                </c:pt>
                <c:pt idx="4046">
                  <c:v>-61.783529999999992</c:v>
                </c:pt>
                <c:pt idx="4047">
                  <c:v>-61.731470000000002</c:v>
                </c:pt>
                <c:pt idx="4048">
                  <c:v>-61.679319999999997</c:v>
                </c:pt>
                <c:pt idx="4049">
                  <c:v>-61.627160000000003</c:v>
                </c:pt>
                <c:pt idx="4050">
                  <c:v>-61.575010000000006</c:v>
                </c:pt>
                <c:pt idx="4051">
                  <c:v>-61.522860000000001</c:v>
                </c:pt>
                <c:pt idx="4052">
                  <c:v>-61.470800000000004</c:v>
                </c:pt>
                <c:pt idx="4053">
                  <c:v>-61.41865</c:v>
                </c:pt>
                <c:pt idx="4054">
                  <c:v>-61.366500000000002</c:v>
                </c:pt>
                <c:pt idx="4055">
                  <c:v>-61.314340000000001</c:v>
                </c:pt>
                <c:pt idx="4056">
                  <c:v>-61.262289999999993</c:v>
                </c:pt>
                <c:pt idx="4057">
                  <c:v>-61.210040000000006</c:v>
                </c:pt>
                <c:pt idx="4058">
                  <c:v>-61.157989999999998</c:v>
                </c:pt>
                <c:pt idx="4059">
                  <c:v>-61.105840000000001</c:v>
                </c:pt>
                <c:pt idx="4060">
                  <c:v>-61.05359</c:v>
                </c:pt>
                <c:pt idx="4061">
                  <c:v>-61.001440000000002</c:v>
                </c:pt>
                <c:pt idx="4062">
                  <c:v>-60.949390000000001</c:v>
                </c:pt>
                <c:pt idx="4063">
                  <c:v>-60.897239999999996</c:v>
                </c:pt>
                <c:pt idx="4064">
                  <c:v>-60.845089999999999</c:v>
                </c:pt>
                <c:pt idx="4065">
                  <c:v>-60.792940000000002</c:v>
                </c:pt>
                <c:pt idx="4066">
                  <c:v>-60.740899999999996</c:v>
                </c:pt>
                <c:pt idx="4067">
                  <c:v>-60.688649999999996</c:v>
                </c:pt>
                <c:pt idx="4068">
                  <c:v>-60.636499999999998</c:v>
                </c:pt>
                <c:pt idx="4069">
                  <c:v>-60.584360000000004</c:v>
                </c:pt>
                <c:pt idx="4070">
                  <c:v>-60.532309999999995</c:v>
                </c:pt>
                <c:pt idx="4071">
                  <c:v>-60.480170000000001</c:v>
                </c:pt>
                <c:pt idx="4072">
                  <c:v>-60.428019999999997</c:v>
                </c:pt>
                <c:pt idx="4073">
                  <c:v>-60.375779999999999</c:v>
                </c:pt>
                <c:pt idx="4074">
                  <c:v>-60.323630000000001</c:v>
                </c:pt>
                <c:pt idx="4075">
                  <c:v>-60.271589999999996</c:v>
                </c:pt>
                <c:pt idx="4076">
                  <c:v>-60.219439999999999</c:v>
                </c:pt>
                <c:pt idx="4077">
                  <c:v>-60.167199999999994</c:v>
                </c:pt>
                <c:pt idx="4078">
                  <c:v>-60.11506</c:v>
                </c:pt>
                <c:pt idx="4079">
                  <c:v>-60.063019999999995</c:v>
                </c:pt>
                <c:pt idx="4080">
                  <c:v>-60.010869999999997</c:v>
                </c:pt>
                <c:pt idx="4081">
                  <c:v>-59.958730000000003</c:v>
                </c:pt>
                <c:pt idx="4082">
                  <c:v>-59.906589999999994</c:v>
                </c:pt>
                <c:pt idx="4083">
                  <c:v>-59.85445</c:v>
                </c:pt>
                <c:pt idx="4084">
                  <c:v>-59.802210000000002</c:v>
                </c:pt>
                <c:pt idx="4085">
                  <c:v>-59.750070000000008</c:v>
                </c:pt>
                <c:pt idx="4086">
                  <c:v>-59.698030000000003</c:v>
                </c:pt>
                <c:pt idx="4087">
                  <c:v>-59.645790000000005</c:v>
                </c:pt>
                <c:pt idx="4088">
                  <c:v>-59.59375</c:v>
                </c:pt>
                <c:pt idx="4089">
                  <c:v>-59.541619999999995</c:v>
                </c:pt>
                <c:pt idx="4090">
                  <c:v>-59.489379999999997</c:v>
                </c:pt>
                <c:pt idx="4091">
                  <c:v>-59.437339999999992</c:v>
                </c:pt>
                <c:pt idx="4092">
                  <c:v>-59.385199999999998</c:v>
                </c:pt>
                <c:pt idx="4093">
                  <c:v>-59.333070000000006</c:v>
                </c:pt>
                <c:pt idx="4094">
                  <c:v>-59.280929999999998</c:v>
                </c:pt>
                <c:pt idx="4095">
                  <c:v>-59.228700000000003</c:v>
                </c:pt>
                <c:pt idx="4096">
                  <c:v>-59.176659999999998</c:v>
                </c:pt>
                <c:pt idx="4097">
                  <c:v>-59.124530000000007</c:v>
                </c:pt>
                <c:pt idx="4098">
                  <c:v>-59.072389999999999</c:v>
                </c:pt>
                <c:pt idx="4099">
                  <c:v>-59.020259999999993</c:v>
                </c:pt>
                <c:pt idx="4100">
                  <c:v>-58.968029999999999</c:v>
                </c:pt>
                <c:pt idx="4101">
                  <c:v>-58.915990000000001</c:v>
                </c:pt>
                <c:pt idx="4102">
                  <c:v>-58.863759999999999</c:v>
                </c:pt>
                <c:pt idx="4103">
                  <c:v>-58.811630000000001</c:v>
                </c:pt>
                <c:pt idx="4104">
                  <c:v>-58.759499999999996</c:v>
                </c:pt>
                <c:pt idx="4105">
                  <c:v>-58.707359999999994</c:v>
                </c:pt>
                <c:pt idx="4106">
                  <c:v>-58.655229999999996</c:v>
                </c:pt>
                <c:pt idx="4107">
                  <c:v>-58.603099999999998</c:v>
                </c:pt>
                <c:pt idx="4108">
                  <c:v>-58.550870000000003</c:v>
                </c:pt>
                <c:pt idx="4109">
                  <c:v>-58.498840000000001</c:v>
                </c:pt>
                <c:pt idx="4110">
                  <c:v>-58.44661</c:v>
                </c:pt>
                <c:pt idx="4111">
                  <c:v>-58.394480000000001</c:v>
                </c:pt>
                <c:pt idx="4112">
                  <c:v>-58.342359999999999</c:v>
                </c:pt>
                <c:pt idx="4113">
                  <c:v>-58.290230000000001</c:v>
                </c:pt>
                <c:pt idx="4114">
                  <c:v>-58.238</c:v>
                </c:pt>
                <c:pt idx="4115">
                  <c:v>-58.185870000000001</c:v>
                </c:pt>
                <c:pt idx="4116">
                  <c:v>-58.133849999999995</c:v>
                </c:pt>
                <c:pt idx="4117">
                  <c:v>-58.081620000000001</c:v>
                </c:pt>
                <c:pt idx="4118">
                  <c:v>-58.029589999999999</c:v>
                </c:pt>
                <c:pt idx="4119">
                  <c:v>-57.977369999999993</c:v>
                </c:pt>
                <c:pt idx="4120">
                  <c:v>-57.925139999999999</c:v>
                </c:pt>
                <c:pt idx="4121">
                  <c:v>-57.87312</c:v>
                </c:pt>
                <c:pt idx="4122">
                  <c:v>-57.820889999999999</c:v>
                </c:pt>
                <c:pt idx="4123">
                  <c:v>-57.768770000000004</c:v>
                </c:pt>
                <c:pt idx="4124">
                  <c:v>-57.716650000000001</c:v>
                </c:pt>
                <c:pt idx="4125">
                  <c:v>-57.664519999999996</c:v>
                </c:pt>
                <c:pt idx="4126">
                  <c:v>-57.612299999999991</c:v>
                </c:pt>
                <c:pt idx="4127">
                  <c:v>-57.560180000000003</c:v>
                </c:pt>
                <c:pt idx="4128">
                  <c:v>-57.508160000000004</c:v>
                </c:pt>
                <c:pt idx="4129">
                  <c:v>-57.455939999999998</c:v>
                </c:pt>
                <c:pt idx="4130">
                  <c:v>-57.40381</c:v>
                </c:pt>
                <c:pt idx="4131">
                  <c:v>-57.351690000000005</c:v>
                </c:pt>
                <c:pt idx="4132">
                  <c:v>-57.299570000000003</c:v>
                </c:pt>
                <c:pt idx="4133">
                  <c:v>-57.247450000000001</c:v>
                </c:pt>
                <c:pt idx="4134">
                  <c:v>-57.195229999999995</c:v>
                </c:pt>
                <c:pt idx="4135">
                  <c:v>-57.143119999999996</c:v>
                </c:pt>
                <c:pt idx="4136">
                  <c:v>-57.091000000000001</c:v>
                </c:pt>
                <c:pt idx="4137">
                  <c:v>-57.038780000000003</c:v>
                </c:pt>
                <c:pt idx="4138">
                  <c:v>-56.986660000000001</c:v>
                </c:pt>
                <c:pt idx="4139">
                  <c:v>-56.934539999999998</c:v>
                </c:pt>
                <c:pt idx="4140">
                  <c:v>-56.882429999999999</c:v>
                </c:pt>
                <c:pt idx="4141">
                  <c:v>-56.830210000000001</c:v>
                </c:pt>
                <c:pt idx="4142">
                  <c:v>-56.778089999999999</c:v>
                </c:pt>
                <c:pt idx="4143">
                  <c:v>-56.726079999999996</c:v>
                </c:pt>
                <c:pt idx="4144">
                  <c:v>-56.673860000000005</c:v>
                </c:pt>
                <c:pt idx="4145">
                  <c:v>-56.621650000000002</c:v>
                </c:pt>
                <c:pt idx="4146">
                  <c:v>-56.56953</c:v>
                </c:pt>
                <c:pt idx="4147">
                  <c:v>-56.517420000000001</c:v>
                </c:pt>
                <c:pt idx="4148">
                  <c:v>-56.465209999999999</c:v>
                </c:pt>
                <c:pt idx="4149">
                  <c:v>-56.41319</c:v>
                </c:pt>
                <c:pt idx="4150">
                  <c:v>-56.360979999999998</c:v>
                </c:pt>
                <c:pt idx="4151">
                  <c:v>-56.308869999999999</c:v>
                </c:pt>
                <c:pt idx="4152">
                  <c:v>-56.25676</c:v>
                </c:pt>
                <c:pt idx="4153">
                  <c:v>-56.204549999999998</c:v>
                </c:pt>
                <c:pt idx="4154">
                  <c:v>-56.152429999999995</c:v>
                </c:pt>
                <c:pt idx="4155">
                  <c:v>-56.10022</c:v>
                </c:pt>
                <c:pt idx="4156">
                  <c:v>-56.048159999999996</c:v>
                </c:pt>
                <c:pt idx="4157">
                  <c:v>-55.99597</c:v>
                </c:pt>
                <c:pt idx="4158">
                  <c:v>-55.943889999999996</c:v>
                </c:pt>
                <c:pt idx="4159">
                  <c:v>-55.8917</c:v>
                </c:pt>
                <c:pt idx="4160">
                  <c:v>-55.839509999999997</c:v>
                </c:pt>
                <c:pt idx="4161">
                  <c:v>-55.787409999999994</c:v>
                </c:pt>
                <c:pt idx="4162">
                  <c:v>-55.735219999999998</c:v>
                </c:pt>
                <c:pt idx="4163">
                  <c:v>-55.683230000000002</c:v>
                </c:pt>
                <c:pt idx="4164">
                  <c:v>-55.631050000000002</c:v>
                </c:pt>
                <c:pt idx="4165">
                  <c:v>-55.578859999999999</c:v>
                </c:pt>
                <c:pt idx="4166">
                  <c:v>-55.526669999999996</c:v>
                </c:pt>
                <c:pt idx="4167">
                  <c:v>-55.474580000000003</c:v>
                </c:pt>
                <c:pt idx="4168">
                  <c:v>-55.42239</c:v>
                </c:pt>
                <c:pt idx="4169">
                  <c:v>-55.3703</c:v>
                </c:pt>
                <c:pt idx="4170">
                  <c:v>-55.318119999999993</c:v>
                </c:pt>
                <c:pt idx="4171">
                  <c:v>-55.266019999999997</c:v>
                </c:pt>
                <c:pt idx="4172">
                  <c:v>-55.213840000000005</c:v>
                </c:pt>
                <c:pt idx="4173">
                  <c:v>-55.161739999999995</c:v>
                </c:pt>
                <c:pt idx="4174">
                  <c:v>-55.109660000000005</c:v>
                </c:pt>
                <c:pt idx="4175">
                  <c:v>-55.057470000000002</c:v>
                </c:pt>
                <c:pt idx="4176">
                  <c:v>-55.005380000000002</c:v>
                </c:pt>
                <c:pt idx="4177">
                  <c:v>-54.953199999999995</c:v>
                </c:pt>
                <c:pt idx="4178">
                  <c:v>-54.901110000000003</c:v>
                </c:pt>
                <c:pt idx="4179">
                  <c:v>-54.848909999999997</c:v>
                </c:pt>
                <c:pt idx="4180">
                  <c:v>-54.796729999999997</c:v>
                </c:pt>
                <c:pt idx="4181">
                  <c:v>-54.744640000000004</c:v>
                </c:pt>
                <c:pt idx="4182">
                  <c:v>-54.692459999999997</c:v>
                </c:pt>
                <c:pt idx="4183">
                  <c:v>-54.640369999999997</c:v>
                </c:pt>
                <c:pt idx="4184">
                  <c:v>-54.588279999999997</c:v>
                </c:pt>
                <c:pt idx="4185">
                  <c:v>-54.536090000000002</c:v>
                </c:pt>
                <c:pt idx="4186">
                  <c:v>-54.483900000000006</c:v>
                </c:pt>
                <c:pt idx="4187">
                  <c:v>-54.431820000000002</c:v>
                </c:pt>
                <c:pt idx="4188">
                  <c:v>-54.379629999999999</c:v>
                </c:pt>
                <c:pt idx="4189">
                  <c:v>-54.327539999999999</c:v>
                </c:pt>
                <c:pt idx="4190">
                  <c:v>-54.275360000000006</c:v>
                </c:pt>
                <c:pt idx="4191">
                  <c:v>-54.223169999999996</c:v>
                </c:pt>
                <c:pt idx="4192">
                  <c:v>-54.171080000000003</c:v>
                </c:pt>
                <c:pt idx="4193">
                  <c:v>-54.119</c:v>
                </c:pt>
                <c:pt idx="4194">
                  <c:v>-54.06682</c:v>
                </c:pt>
                <c:pt idx="4195">
                  <c:v>-54.014620000000001</c:v>
                </c:pt>
                <c:pt idx="4196">
                  <c:v>-53.962539999999997</c:v>
                </c:pt>
                <c:pt idx="4197">
                  <c:v>-53.91046</c:v>
                </c:pt>
                <c:pt idx="4198">
                  <c:v>-53.858170000000001</c:v>
                </c:pt>
                <c:pt idx="4199">
                  <c:v>-53.806079999999994</c:v>
                </c:pt>
                <c:pt idx="4200">
                  <c:v>-53.753999999999998</c:v>
                </c:pt>
                <c:pt idx="4201">
                  <c:v>-53.701810000000002</c:v>
                </c:pt>
                <c:pt idx="4202">
                  <c:v>-53.649630000000002</c:v>
                </c:pt>
                <c:pt idx="4203">
                  <c:v>-53.597549999999998</c:v>
                </c:pt>
                <c:pt idx="4204">
                  <c:v>-53.545360000000002</c:v>
                </c:pt>
                <c:pt idx="4205">
                  <c:v>-53.493269999999995</c:v>
                </c:pt>
                <c:pt idx="4206">
                  <c:v>-53.441189999999999</c:v>
                </c:pt>
                <c:pt idx="4207">
                  <c:v>-53.3889</c:v>
                </c:pt>
                <c:pt idx="4208">
                  <c:v>-53.336820000000003</c:v>
                </c:pt>
                <c:pt idx="4209">
                  <c:v>-53.284729999999996</c:v>
                </c:pt>
                <c:pt idx="4210">
                  <c:v>-53.232543</c:v>
                </c:pt>
                <c:pt idx="4211">
                  <c:v>-53.180464999999998</c:v>
                </c:pt>
                <c:pt idx="4212">
                  <c:v>-53.128278999999999</c:v>
                </c:pt>
                <c:pt idx="4213">
                  <c:v>-53.076092000000003</c:v>
                </c:pt>
                <c:pt idx="4214">
                  <c:v>-53.024006</c:v>
                </c:pt>
                <c:pt idx="4215">
                  <c:v>-52.971819999999994</c:v>
                </c:pt>
                <c:pt idx="4216">
                  <c:v>-52.919735000000003</c:v>
                </c:pt>
                <c:pt idx="4217">
                  <c:v>-52.867550000000001</c:v>
                </c:pt>
                <c:pt idx="4218">
                  <c:v>-52.815466000000001</c:v>
                </c:pt>
                <c:pt idx="4219">
                  <c:v>-52.763281999999997</c:v>
                </c:pt>
                <c:pt idx="4220">
                  <c:v>-52.711199000000001</c:v>
                </c:pt>
                <c:pt idx="4221">
                  <c:v>-52.659016000000001</c:v>
                </c:pt>
                <c:pt idx="4222">
                  <c:v>-52.606833000000002</c:v>
                </c:pt>
                <c:pt idx="4223">
                  <c:v>-52.554651000000007</c:v>
                </c:pt>
                <c:pt idx="4224">
                  <c:v>-52.502569000000001</c:v>
                </c:pt>
                <c:pt idx="4225">
                  <c:v>-52.450386999999999</c:v>
                </c:pt>
                <c:pt idx="4226">
                  <c:v>-52.398306000000005</c:v>
                </c:pt>
                <c:pt idx="4227">
                  <c:v>-52.346115999999995</c:v>
                </c:pt>
                <c:pt idx="4228">
                  <c:v>-52.294035000000001</c:v>
                </c:pt>
                <c:pt idx="4229">
                  <c:v>-52.241855999999999</c:v>
                </c:pt>
                <c:pt idx="4230">
                  <c:v>-52.189666000000003</c:v>
                </c:pt>
                <c:pt idx="4231">
                  <c:v>-52.137586999999996</c:v>
                </c:pt>
                <c:pt idx="4232">
                  <c:v>-52.085408999999999</c:v>
                </c:pt>
                <c:pt idx="4233">
                  <c:v>-52.033321000000001</c:v>
                </c:pt>
                <c:pt idx="4234">
                  <c:v>-51.981143000000003</c:v>
                </c:pt>
                <c:pt idx="4235">
                  <c:v>-51.929056000000003</c:v>
                </c:pt>
                <c:pt idx="4236">
                  <c:v>-51.876879000000002</c:v>
                </c:pt>
                <c:pt idx="4237">
                  <c:v>-51.824691999999999</c:v>
                </c:pt>
                <c:pt idx="4238">
                  <c:v>-51.772615999999999</c:v>
                </c:pt>
                <c:pt idx="4239">
                  <c:v>-51.720430999999998</c:v>
                </c:pt>
                <c:pt idx="4240">
                  <c:v>-51.668244999999999</c:v>
                </c:pt>
                <c:pt idx="4241">
                  <c:v>-51.616170999999994</c:v>
                </c:pt>
                <c:pt idx="4242">
                  <c:v>-51.564086000000003</c:v>
                </c:pt>
                <c:pt idx="4243">
                  <c:v>-51.511901999999999</c:v>
                </c:pt>
                <c:pt idx="4244">
                  <c:v>-51.459818999999996</c:v>
                </c:pt>
                <c:pt idx="4245">
                  <c:v>-51.407646</c:v>
                </c:pt>
                <c:pt idx="4246">
                  <c:v>-51.355463</c:v>
                </c:pt>
                <c:pt idx="4247">
                  <c:v>-51.303381000000002</c:v>
                </c:pt>
                <c:pt idx="4248">
                  <c:v>-51.251199</c:v>
                </c:pt>
                <c:pt idx="4249">
                  <c:v>-51.199016999999998</c:v>
                </c:pt>
                <c:pt idx="4250">
                  <c:v>-51.146836</c:v>
                </c:pt>
                <c:pt idx="4251">
                  <c:v>-51.094856000000007</c:v>
                </c:pt>
                <c:pt idx="4252">
                  <c:v>-51.042675000000003</c:v>
                </c:pt>
                <c:pt idx="4253">
                  <c:v>-50.990496000000007</c:v>
                </c:pt>
                <c:pt idx="4254">
                  <c:v>-50.938316</c:v>
                </c:pt>
                <c:pt idx="4255">
                  <c:v>-50.886236999999994</c:v>
                </c:pt>
                <c:pt idx="4256">
                  <c:v>-50.834049</c:v>
                </c:pt>
                <c:pt idx="4257">
                  <c:v>-50.781970999999999</c:v>
                </c:pt>
                <c:pt idx="4258">
                  <c:v>-50.729793000000001</c:v>
                </c:pt>
                <c:pt idx="4259">
                  <c:v>-50.677616</c:v>
                </c:pt>
                <c:pt idx="4260">
                  <c:v>-50.625439</c:v>
                </c:pt>
                <c:pt idx="4261">
                  <c:v>-50.573352</c:v>
                </c:pt>
                <c:pt idx="4262">
                  <c:v>-50.521276299999997</c:v>
                </c:pt>
                <c:pt idx="4263">
                  <c:v>-50.469090600000001</c:v>
                </c:pt>
                <c:pt idx="4264">
                  <c:v>-50.416915399999993</c:v>
                </c:pt>
                <c:pt idx="4265">
                  <c:v>-50.364740600000005</c:v>
                </c:pt>
                <c:pt idx="4266">
                  <c:v>-50.312656200000006</c:v>
                </c:pt>
                <c:pt idx="4267">
                  <c:v>-50.2604823</c:v>
                </c:pt>
                <c:pt idx="4268">
                  <c:v>-50.208398750000001</c:v>
                </c:pt>
                <c:pt idx="4269">
                  <c:v>-50.156315599999999</c:v>
                </c:pt>
                <c:pt idx="4270">
                  <c:v>-50.104142899999999</c:v>
                </c:pt>
                <c:pt idx="4271">
                  <c:v>-50.051960600000001</c:v>
                </c:pt>
                <c:pt idx="4272">
                  <c:v>-49.999788699999996</c:v>
                </c:pt>
                <c:pt idx="4273">
                  <c:v>-49.947707299999998</c:v>
                </c:pt>
                <c:pt idx="4274">
                  <c:v>-49.895525999999997</c:v>
                </c:pt>
                <c:pt idx="4275">
                  <c:v>-49.843345999999997</c:v>
                </c:pt>
                <c:pt idx="4276">
                  <c:v>-49.791274999999999</c:v>
                </c:pt>
                <c:pt idx="4277">
                  <c:v>-49.739096000000004</c:v>
                </c:pt>
                <c:pt idx="4278">
                  <c:v>-49.686915999999997</c:v>
                </c:pt>
                <c:pt idx="4279">
                  <c:v>-49.634837000000005</c:v>
                </c:pt>
                <c:pt idx="4280">
                  <c:v>-49.582658999999992</c:v>
                </c:pt>
                <c:pt idx="4281">
                  <c:v>-49.530480999999995</c:v>
                </c:pt>
                <c:pt idx="4282">
                  <c:v>-49.478403</c:v>
                </c:pt>
                <c:pt idx="4283">
                  <c:v>-49.426226</c:v>
                </c:pt>
                <c:pt idx="4284">
                  <c:v>-49.374149000000003</c:v>
                </c:pt>
                <c:pt idx="4285">
                  <c:v>-49.321972000000002</c:v>
                </c:pt>
                <c:pt idx="4286">
                  <c:v>-49.269795999999999</c:v>
                </c:pt>
                <c:pt idx="4287">
                  <c:v>-49.217720999999997</c:v>
                </c:pt>
                <c:pt idx="4288">
                  <c:v>-49.165535000000006</c:v>
                </c:pt>
                <c:pt idx="4289">
                  <c:v>-49.113461000000001</c:v>
                </c:pt>
                <c:pt idx="4290">
                  <c:v>-49.061285999999996</c:v>
                </c:pt>
                <c:pt idx="4291">
                  <c:v>-49.009212000000005</c:v>
                </c:pt>
                <c:pt idx="4292">
                  <c:v>-48.957029000000006</c:v>
                </c:pt>
                <c:pt idx="4293">
                  <c:v>-48.904855999999995</c:v>
                </c:pt>
                <c:pt idx="4294">
                  <c:v>-48.852682999999999</c:v>
                </c:pt>
                <c:pt idx="4295">
                  <c:v>-48.800601</c:v>
                </c:pt>
                <c:pt idx="4296">
                  <c:v>-48.748429000000002</c:v>
                </c:pt>
                <c:pt idx="4297">
                  <c:v>-48.696247</c:v>
                </c:pt>
                <c:pt idx="4298">
                  <c:v>-48.644176000000002</c:v>
                </c:pt>
                <c:pt idx="4299">
                  <c:v>-48.592095</c:v>
                </c:pt>
                <c:pt idx="4300">
                  <c:v>-48.539825</c:v>
                </c:pt>
                <c:pt idx="4301">
                  <c:v>-48.487744999999997</c:v>
                </c:pt>
                <c:pt idx="4302">
                  <c:v>-48.435575999999998</c:v>
                </c:pt>
                <c:pt idx="4303">
                  <c:v>-48.383496999999998</c:v>
                </c:pt>
                <c:pt idx="4304">
                  <c:v>-48.331319000000001</c:v>
                </c:pt>
                <c:pt idx="4305">
                  <c:v>-48.279139999999998</c:v>
                </c:pt>
                <c:pt idx="4306">
                  <c:v>-48.226973000000001</c:v>
                </c:pt>
                <c:pt idx="4307">
                  <c:v>-48.174895000000006</c:v>
                </c:pt>
                <c:pt idx="4308">
                  <c:v>-48.122719000000004</c:v>
                </c:pt>
                <c:pt idx="4309">
                  <c:v>-48.070542000000003</c:v>
                </c:pt>
                <c:pt idx="4310">
                  <c:v>-48.018466000000004</c:v>
                </c:pt>
                <c:pt idx="4311">
                  <c:v>-47.966290000000001</c:v>
                </c:pt>
                <c:pt idx="4312">
                  <c:v>-47.914225000000002</c:v>
                </c:pt>
                <c:pt idx="4313">
                  <c:v>-47.86195</c:v>
                </c:pt>
                <c:pt idx="4314">
                  <c:v>-47.809876000000003</c:v>
                </c:pt>
                <c:pt idx="4315">
                  <c:v>-47.757801999999998</c:v>
                </c:pt>
                <c:pt idx="4316">
                  <c:v>-47.705618000000001</c:v>
                </c:pt>
                <c:pt idx="4317">
                  <c:v>-47.653444999999998</c:v>
                </c:pt>
                <c:pt idx="4318">
                  <c:v>-47.601372999999995</c:v>
                </c:pt>
                <c:pt idx="4319">
                  <c:v>-47.549199999999999</c:v>
                </c:pt>
                <c:pt idx="4320">
                  <c:v>-47.497028</c:v>
                </c:pt>
                <c:pt idx="4321">
                  <c:v>-47.444956999999995</c:v>
                </c:pt>
                <c:pt idx="4322">
                  <c:v>-47.392775999999998</c:v>
                </c:pt>
                <c:pt idx="4323">
                  <c:v>-47.340605000000004</c:v>
                </c:pt>
                <c:pt idx="4324">
                  <c:v>-47.288535000000003</c:v>
                </c:pt>
                <c:pt idx="4325">
                  <c:v>-47.236255</c:v>
                </c:pt>
                <c:pt idx="4326">
                  <c:v>-47.184190000000001</c:v>
                </c:pt>
                <c:pt idx="4327">
                  <c:v>-47.13212</c:v>
                </c:pt>
                <c:pt idx="4328">
                  <c:v>-47.079940000000008</c:v>
                </c:pt>
                <c:pt idx="4329">
                  <c:v>-47.027769999999997</c:v>
                </c:pt>
                <c:pt idx="4330">
                  <c:v>-46.975589999999997</c:v>
                </c:pt>
                <c:pt idx="4331">
                  <c:v>-46.92353</c:v>
                </c:pt>
                <c:pt idx="4332">
                  <c:v>-46.871350000000007</c:v>
                </c:pt>
                <c:pt idx="4333">
                  <c:v>-46.81917</c:v>
                </c:pt>
                <c:pt idx="4334">
                  <c:v>-46.767110000000002</c:v>
                </c:pt>
                <c:pt idx="4335">
                  <c:v>-46.714929999999995</c:v>
                </c:pt>
                <c:pt idx="4336">
                  <c:v>-46.662859999999995</c:v>
                </c:pt>
                <c:pt idx="4337">
                  <c:v>-46.610590000000002</c:v>
                </c:pt>
                <c:pt idx="4338">
                  <c:v>-46.558520000000001</c:v>
                </c:pt>
                <c:pt idx="4339">
                  <c:v>-46.506340000000002</c:v>
                </c:pt>
                <c:pt idx="4340">
                  <c:v>-46.454270000000001</c:v>
                </c:pt>
                <c:pt idx="4341">
                  <c:v>-46.402100000000004</c:v>
                </c:pt>
                <c:pt idx="4342">
                  <c:v>-46.350030000000004</c:v>
                </c:pt>
                <c:pt idx="4343">
                  <c:v>-46.297760000000004</c:v>
                </c:pt>
                <c:pt idx="4344">
                  <c:v>-46.24559</c:v>
                </c:pt>
                <c:pt idx="4345">
                  <c:v>-46.193519999999999</c:v>
                </c:pt>
                <c:pt idx="4346">
                  <c:v>-46.141350000000003</c:v>
                </c:pt>
                <c:pt idx="4347">
                  <c:v>-46.089280000000002</c:v>
                </c:pt>
                <c:pt idx="4348">
                  <c:v>-46.037089999999992</c:v>
                </c:pt>
                <c:pt idx="4349">
                  <c:v>-45.985029999999995</c:v>
                </c:pt>
                <c:pt idx="4350">
                  <c:v>-45.932859999999998</c:v>
                </c:pt>
                <c:pt idx="4351">
                  <c:v>-45.880589999999998</c:v>
                </c:pt>
                <c:pt idx="4352">
                  <c:v>-45.828519999999997</c:v>
                </c:pt>
                <c:pt idx="4353">
                  <c:v>-45.776350000000008</c:v>
                </c:pt>
                <c:pt idx="4354">
                  <c:v>-45.724170000000001</c:v>
                </c:pt>
                <c:pt idx="4355">
                  <c:v>-45.672110000000004</c:v>
                </c:pt>
                <c:pt idx="4356">
                  <c:v>-45.61994</c:v>
                </c:pt>
                <c:pt idx="4357">
                  <c:v>-45.567860000000003</c:v>
                </c:pt>
                <c:pt idx="4358">
                  <c:v>-45.515699999999995</c:v>
                </c:pt>
                <c:pt idx="4359">
                  <c:v>-45.463520000000003</c:v>
                </c:pt>
                <c:pt idx="4360">
                  <c:v>-45.411450000000002</c:v>
                </c:pt>
                <c:pt idx="4361">
                  <c:v>-45.359279999999998</c:v>
                </c:pt>
                <c:pt idx="4362">
                  <c:v>-45.307119999999998</c:v>
                </c:pt>
                <c:pt idx="4363">
                  <c:v>-45.254939999999998</c:v>
                </c:pt>
                <c:pt idx="4364">
                  <c:v>-45.202879999999993</c:v>
                </c:pt>
                <c:pt idx="4365">
                  <c:v>-45.150700000000001</c:v>
                </c:pt>
                <c:pt idx="4366">
                  <c:v>-45.09854</c:v>
                </c:pt>
                <c:pt idx="4367">
                  <c:v>-45.046370000000003</c:v>
                </c:pt>
                <c:pt idx="4368">
                  <c:v>-44.994300000000003</c:v>
                </c:pt>
                <c:pt idx="4369">
                  <c:v>-44.942129999999999</c:v>
                </c:pt>
                <c:pt idx="4370">
                  <c:v>-44.889970000000005</c:v>
                </c:pt>
                <c:pt idx="4371">
                  <c:v>-44.837789999999998</c:v>
                </c:pt>
                <c:pt idx="4372">
                  <c:v>-44.785719999999998</c:v>
                </c:pt>
                <c:pt idx="4373">
                  <c:v>-44.733549999999994</c:v>
                </c:pt>
                <c:pt idx="4374">
                  <c:v>-44.68139</c:v>
                </c:pt>
                <c:pt idx="4375">
                  <c:v>-44.629219999999997</c:v>
                </c:pt>
                <c:pt idx="4376">
                  <c:v>-44.57705</c:v>
                </c:pt>
                <c:pt idx="4377">
                  <c:v>-44.525080000000003</c:v>
                </c:pt>
                <c:pt idx="4378">
                  <c:v>-44.472909999999999</c:v>
                </c:pt>
                <c:pt idx="4379">
                  <c:v>-44.420740000000002</c:v>
                </c:pt>
                <c:pt idx="4380">
                  <c:v>-44.368579999999994</c:v>
                </c:pt>
                <c:pt idx="4381">
                  <c:v>-44.316410000000005</c:v>
                </c:pt>
                <c:pt idx="4382">
                  <c:v>-44.264250000000004</c:v>
                </c:pt>
                <c:pt idx="4383">
                  <c:v>-44.21208</c:v>
                </c:pt>
                <c:pt idx="4384">
                  <c:v>-44.16</c:v>
                </c:pt>
                <c:pt idx="4385">
                  <c:v>-44.107939999999999</c:v>
                </c:pt>
                <c:pt idx="4386">
                  <c:v>-44.055779999999999</c:v>
                </c:pt>
                <c:pt idx="4387">
                  <c:v>-44.003599999999999</c:v>
                </c:pt>
                <c:pt idx="4388">
                  <c:v>-43.951439999999998</c:v>
                </c:pt>
                <c:pt idx="4389">
                  <c:v>-43.899270000000001</c:v>
                </c:pt>
                <c:pt idx="4390">
                  <c:v>-43.847200000000001</c:v>
                </c:pt>
                <c:pt idx="4391">
                  <c:v>-43.79504</c:v>
                </c:pt>
                <c:pt idx="4392">
                  <c:v>-43.742869999999996</c:v>
                </c:pt>
                <c:pt idx="4393">
                  <c:v>-43.690710000000003</c:v>
                </c:pt>
                <c:pt idx="4394">
                  <c:v>-43.638539999999999</c:v>
                </c:pt>
                <c:pt idx="4395">
                  <c:v>-43.586470000000006</c:v>
                </c:pt>
                <c:pt idx="4396">
                  <c:v>-43.534300000000002</c:v>
                </c:pt>
                <c:pt idx="4397">
                  <c:v>-43.482129999999998</c:v>
                </c:pt>
                <c:pt idx="4398">
                  <c:v>-43.42998</c:v>
                </c:pt>
                <c:pt idx="4399">
                  <c:v>-43.37791</c:v>
                </c:pt>
                <c:pt idx="4400">
                  <c:v>-43.325740000000003</c:v>
                </c:pt>
                <c:pt idx="4401">
                  <c:v>-43.273579999999995</c:v>
                </c:pt>
                <c:pt idx="4402">
                  <c:v>-43.221510000000002</c:v>
                </c:pt>
                <c:pt idx="4403">
                  <c:v>-43.169340000000005</c:v>
                </c:pt>
                <c:pt idx="4404">
                  <c:v>-43.117179999999998</c:v>
                </c:pt>
                <c:pt idx="4405">
                  <c:v>-43.065010000000001</c:v>
                </c:pt>
                <c:pt idx="4406">
                  <c:v>-43.012950000000004</c:v>
                </c:pt>
                <c:pt idx="4407">
                  <c:v>-42.96078</c:v>
                </c:pt>
                <c:pt idx="4408">
                  <c:v>-42.90851</c:v>
                </c:pt>
                <c:pt idx="4409">
                  <c:v>-42.856450000000002</c:v>
                </c:pt>
                <c:pt idx="4410">
                  <c:v>-42.804290000000002</c:v>
                </c:pt>
                <c:pt idx="4411">
                  <c:v>-42.752220000000001</c:v>
                </c:pt>
                <c:pt idx="4412">
                  <c:v>-42.700060000000001</c:v>
                </c:pt>
                <c:pt idx="4413">
                  <c:v>-42.647890000000004</c:v>
                </c:pt>
                <c:pt idx="4414">
                  <c:v>-42.595829999999999</c:v>
                </c:pt>
                <c:pt idx="4415">
                  <c:v>-42.543669999999999</c:v>
                </c:pt>
                <c:pt idx="4416">
                  <c:v>-42.491399999999999</c:v>
                </c:pt>
                <c:pt idx="4417">
                  <c:v>-42.439340000000001</c:v>
                </c:pt>
                <c:pt idx="4418">
                  <c:v>-42.387180000000001</c:v>
                </c:pt>
                <c:pt idx="4419">
                  <c:v>-42.335099999999997</c:v>
                </c:pt>
                <c:pt idx="4420">
                  <c:v>-42.282939999999996</c:v>
                </c:pt>
                <c:pt idx="4421">
                  <c:v>-42.230779999999996</c:v>
                </c:pt>
                <c:pt idx="4422">
                  <c:v>-42.178620000000002</c:v>
                </c:pt>
                <c:pt idx="4423">
                  <c:v>-42.126460000000002</c:v>
                </c:pt>
                <c:pt idx="4424">
                  <c:v>-42.074389999999994</c:v>
                </c:pt>
                <c:pt idx="4425">
                  <c:v>-42.022130000000004</c:v>
                </c:pt>
                <c:pt idx="4426">
                  <c:v>-41.970059999999997</c:v>
                </c:pt>
                <c:pt idx="4427">
                  <c:v>-41.917230000000004</c:v>
                </c:pt>
                <c:pt idx="4428">
                  <c:v>-41.864010000000007</c:v>
                </c:pt>
                <c:pt idx="4429">
                  <c:v>-41.810879999999997</c:v>
                </c:pt>
                <c:pt idx="4430">
                  <c:v>-41.757760000000005</c:v>
                </c:pt>
                <c:pt idx="4431">
                  <c:v>-41.704629999999995</c:v>
                </c:pt>
                <c:pt idx="4432">
                  <c:v>-41.651409999999998</c:v>
                </c:pt>
                <c:pt idx="4433">
                  <c:v>-41.598179999999999</c:v>
                </c:pt>
                <c:pt idx="4434">
                  <c:v>-41.545050000000003</c:v>
                </c:pt>
                <c:pt idx="4435">
                  <c:v>-41.49194</c:v>
                </c:pt>
                <c:pt idx="4436">
                  <c:v>-41.438810000000004</c:v>
                </c:pt>
                <c:pt idx="4437">
                  <c:v>-41.385589999999993</c:v>
                </c:pt>
                <c:pt idx="4438">
                  <c:v>-41.332470000000001</c:v>
                </c:pt>
                <c:pt idx="4439">
                  <c:v>-41.279259999999994</c:v>
                </c:pt>
                <c:pt idx="4440">
                  <c:v>-41.226039999999998</c:v>
                </c:pt>
                <c:pt idx="4441">
                  <c:v>-41.172919999999998</c:v>
                </c:pt>
                <c:pt idx="4442">
                  <c:v>-41.119700000000002</c:v>
                </c:pt>
                <c:pt idx="4443">
                  <c:v>-41.066580000000002</c:v>
                </c:pt>
                <c:pt idx="4444">
                  <c:v>-41.013459999999995</c:v>
                </c:pt>
                <c:pt idx="4445">
                  <c:v>-40.960349999999998</c:v>
                </c:pt>
                <c:pt idx="4446">
                  <c:v>-40.907139999999998</c:v>
                </c:pt>
                <c:pt idx="4447">
                  <c:v>-40.854019999999998</c:v>
                </c:pt>
                <c:pt idx="4448">
                  <c:v>-40.800809999999998</c:v>
                </c:pt>
                <c:pt idx="4449">
                  <c:v>-40.747699999999995</c:v>
                </c:pt>
                <c:pt idx="4450">
                  <c:v>-40.694490000000002</c:v>
                </c:pt>
                <c:pt idx="4451">
                  <c:v>-40.641039999999997</c:v>
                </c:pt>
                <c:pt idx="4452">
                  <c:v>-40.58717</c:v>
                </c:pt>
                <c:pt idx="4453">
                  <c:v>-40.533090000000001</c:v>
                </c:pt>
                <c:pt idx="4454">
                  <c:v>-40.479210000000002</c:v>
                </c:pt>
                <c:pt idx="4455">
                  <c:v>-40.425129999999996</c:v>
                </c:pt>
                <c:pt idx="4456">
                  <c:v>-40.37115</c:v>
                </c:pt>
                <c:pt idx="4457">
                  <c:v>-40.31718</c:v>
                </c:pt>
                <c:pt idx="4458">
                  <c:v>-40.263109999999998</c:v>
                </c:pt>
                <c:pt idx="4459">
                  <c:v>-40.209230000000005</c:v>
                </c:pt>
                <c:pt idx="4460">
                  <c:v>-40.14846</c:v>
                </c:pt>
                <c:pt idx="4461">
                  <c:v>-40.083629999999999</c:v>
                </c:pt>
                <c:pt idx="4462">
                  <c:v>-40.018789999999996</c:v>
                </c:pt>
                <c:pt idx="4463">
                  <c:v>-39.953959999999995</c:v>
                </c:pt>
                <c:pt idx="4464">
                  <c:v>-39.889220000000002</c:v>
                </c:pt>
                <c:pt idx="4465">
                  <c:v>-39.824390000000001</c:v>
                </c:pt>
                <c:pt idx="4466">
                  <c:v>-39.759649999999993</c:v>
                </c:pt>
                <c:pt idx="4467">
                  <c:v>-39.694829999999996</c:v>
                </c:pt>
                <c:pt idx="4468">
                  <c:v>-39.629989999999999</c:v>
                </c:pt>
                <c:pt idx="4469">
                  <c:v>-39.565260000000002</c:v>
                </c:pt>
                <c:pt idx="4470">
                  <c:v>-39.500329999999998</c:v>
                </c:pt>
                <c:pt idx="4471">
                  <c:v>-39.435599999999994</c:v>
                </c:pt>
                <c:pt idx="4472">
                  <c:v>-39.370759999999997</c:v>
                </c:pt>
                <c:pt idx="4473">
                  <c:v>-39.306040000000003</c:v>
                </c:pt>
                <c:pt idx="4474">
                  <c:v>-39.241199999999999</c:v>
                </c:pt>
                <c:pt idx="4475">
                  <c:v>-39.176370000000006</c:v>
                </c:pt>
                <c:pt idx="4476">
                  <c:v>-39.111539999999998</c:v>
                </c:pt>
                <c:pt idx="4477">
                  <c:v>-39.046810000000001</c:v>
                </c:pt>
                <c:pt idx="4478">
                  <c:v>-38.981979999999993</c:v>
                </c:pt>
                <c:pt idx="4479">
                  <c:v>-38.917149999999999</c:v>
                </c:pt>
                <c:pt idx="4480">
                  <c:v>-38.852320000000006</c:v>
                </c:pt>
                <c:pt idx="4481">
                  <c:v>-38.787589999999994</c:v>
                </c:pt>
                <c:pt idx="4482">
                  <c:v>-38.722660000000005</c:v>
                </c:pt>
                <c:pt idx="4483">
                  <c:v>-38.657920000000004</c:v>
                </c:pt>
                <c:pt idx="4484">
                  <c:v>-38.593199999999996</c:v>
                </c:pt>
                <c:pt idx="4485">
                  <c:v>-38.528269999999992</c:v>
                </c:pt>
                <c:pt idx="4486">
                  <c:v>-38.463539999999995</c:v>
                </c:pt>
                <c:pt idx="4487">
                  <c:v>-38.398619999999994</c:v>
                </c:pt>
                <c:pt idx="4488">
                  <c:v>-38.333889999999997</c:v>
                </c:pt>
                <c:pt idx="4489">
                  <c:v>-38.269149999999996</c:v>
                </c:pt>
                <c:pt idx="4490">
                  <c:v>-38.204229999999995</c:v>
                </c:pt>
                <c:pt idx="4491">
                  <c:v>-38.139499999999998</c:v>
                </c:pt>
                <c:pt idx="4492">
                  <c:v>-38.074670000000005</c:v>
                </c:pt>
                <c:pt idx="4493">
                  <c:v>-38.00985</c:v>
                </c:pt>
                <c:pt idx="4494">
                  <c:v>-37.94502</c:v>
                </c:pt>
                <c:pt idx="4495">
                  <c:v>-37.880290000000002</c:v>
                </c:pt>
                <c:pt idx="4496">
                  <c:v>-37.815460000000002</c:v>
                </c:pt>
                <c:pt idx="4497">
                  <c:v>-37.750640000000004</c:v>
                </c:pt>
                <c:pt idx="4498">
                  <c:v>-37.685809999999996</c:v>
                </c:pt>
                <c:pt idx="4499">
                  <c:v>-37.621089999999995</c:v>
                </c:pt>
                <c:pt idx="4500">
                  <c:v>-37.556159999999998</c:v>
                </c:pt>
                <c:pt idx="4501">
                  <c:v>-37.491429999999994</c:v>
                </c:pt>
                <c:pt idx="4502">
                  <c:v>-37.426609999999997</c:v>
                </c:pt>
                <c:pt idx="4503">
                  <c:v>-37.361879999999999</c:v>
                </c:pt>
                <c:pt idx="4504">
                  <c:v>-37.297060000000002</c:v>
                </c:pt>
                <c:pt idx="4505">
                  <c:v>-37.232129999999998</c:v>
                </c:pt>
                <c:pt idx="4506">
                  <c:v>-37.167409999999997</c:v>
                </c:pt>
                <c:pt idx="4507">
                  <c:v>-37.102580000000003</c:v>
                </c:pt>
                <c:pt idx="4508">
                  <c:v>-37.037859999999995</c:v>
                </c:pt>
                <c:pt idx="4509">
                  <c:v>-36.973029999999994</c:v>
                </c:pt>
                <c:pt idx="4510">
                  <c:v>-36.908209999999997</c:v>
                </c:pt>
                <c:pt idx="4511">
                  <c:v>-36.843389999999999</c:v>
                </c:pt>
                <c:pt idx="4512">
                  <c:v>-36.778559999999999</c:v>
                </c:pt>
                <c:pt idx="4513">
                  <c:v>-36.713740000000001</c:v>
                </c:pt>
                <c:pt idx="4514">
                  <c:v>-36.648920000000004</c:v>
                </c:pt>
                <c:pt idx="4515">
                  <c:v>-36.58419</c:v>
                </c:pt>
                <c:pt idx="4516">
                  <c:v>-36.519370000000002</c:v>
                </c:pt>
                <c:pt idx="4517">
                  <c:v>-36.454540000000001</c:v>
                </c:pt>
                <c:pt idx="4518">
                  <c:v>-36.38973</c:v>
                </c:pt>
                <c:pt idx="4519">
                  <c:v>-36.325000000000003</c:v>
                </c:pt>
                <c:pt idx="4520">
                  <c:v>-36.260179999999998</c:v>
                </c:pt>
                <c:pt idx="4521">
                  <c:v>-36.195360000000001</c:v>
                </c:pt>
                <c:pt idx="4522">
                  <c:v>-36.130539999999996</c:v>
                </c:pt>
                <c:pt idx="4523">
                  <c:v>-36.065719999999999</c:v>
                </c:pt>
                <c:pt idx="4524">
                  <c:v>-36.000990000000002</c:v>
                </c:pt>
                <c:pt idx="4525">
                  <c:v>-35.936170000000004</c:v>
                </c:pt>
                <c:pt idx="4526">
                  <c:v>-35.871349999999993</c:v>
                </c:pt>
                <c:pt idx="4527">
                  <c:v>-35.806530000000002</c:v>
                </c:pt>
                <c:pt idx="4528">
                  <c:v>-35.741709999999998</c:v>
                </c:pt>
                <c:pt idx="4529">
                  <c:v>-35.67689</c:v>
                </c:pt>
                <c:pt idx="4530">
                  <c:v>-35.612070000000003</c:v>
                </c:pt>
                <c:pt idx="4531">
                  <c:v>-35.547250000000005</c:v>
                </c:pt>
                <c:pt idx="4532">
                  <c:v>-35.482420000000005</c:v>
                </c:pt>
                <c:pt idx="4533">
                  <c:v>-35.417609999999996</c:v>
                </c:pt>
                <c:pt idx="4534">
                  <c:v>-35.352789999999999</c:v>
                </c:pt>
                <c:pt idx="4535">
                  <c:v>-35.287970000000001</c:v>
                </c:pt>
                <c:pt idx="4536">
                  <c:v>-35.22325</c:v>
                </c:pt>
                <c:pt idx="4537">
                  <c:v>-35.158439999999999</c:v>
                </c:pt>
                <c:pt idx="4538">
                  <c:v>-35.093620000000001</c:v>
                </c:pt>
                <c:pt idx="4539">
                  <c:v>-35.028790000000001</c:v>
                </c:pt>
                <c:pt idx="4540">
                  <c:v>-34.963979999999999</c:v>
                </c:pt>
                <c:pt idx="4541">
                  <c:v>-34.899169999999998</c:v>
                </c:pt>
                <c:pt idx="4542">
                  <c:v>-34.834339999999997</c:v>
                </c:pt>
                <c:pt idx="4543">
                  <c:v>-34.769620000000003</c:v>
                </c:pt>
                <c:pt idx="4544">
                  <c:v>-34.704799999999999</c:v>
                </c:pt>
                <c:pt idx="4545">
                  <c:v>-34.639989999999997</c:v>
                </c:pt>
                <c:pt idx="4546">
                  <c:v>-34.57517</c:v>
                </c:pt>
                <c:pt idx="4547">
                  <c:v>-34.510460000000002</c:v>
                </c:pt>
                <c:pt idx="4548">
                  <c:v>-34.445640000000004</c:v>
                </c:pt>
                <c:pt idx="4549">
                  <c:v>-34.380719999999997</c:v>
                </c:pt>
                <c:pt idx="4550">
                  <c:v>-34.315910000000002</c:v>
                </c:pt>
                <c:pt idx="4551">
                  <c:v>-34.251190000000001</c:v>
                </c:pt>
                <c:pt idx="4552">
                  <c:v>-34.18638</c:v>
                </c:pt>
                <c:pt idx="4553">
                  <c:v>-34.121560000000002</c:v>
                </c:pt>
                <c:pt idx="4554">
                  <c:v>-34.056849999999997</c:v>
                </c:pt>
                <c:pt idx="4555">
                  <c:v>-33.991929999999996</c:v>
                </c:pt>
                <c:pt idx="4556">
                  <c:v>-33.927120000000002</c:v>
                </c:pt>
                <c:pt idx="4557">
                  <c:v>-33.862400000000001</c:v>
                </c:pt>
                <c:pt idx="4558">
                  <c:v>-33.79759</c:v>
                </c:pt>
                <c:pt idx="4559">
                  <c:v>-33.732669999999999</c:v>
                </c:pt>
                <c:pt idx="4560">
                  <c:v>-33.667960000000001</c:v>
                </c:pt>
                <c:pt idx="4561">
                  <c:v>-33.603139999999996</c:v>
                </c:pt>
                <c:pt idx="4562">
                  <c:v>-33.538229999999999</c:v>
                </c:pt>
                <c:pt idx="4563">
                  <c:v>-33.473519999999994</c:v>
                </c:pt>
                <c:pt idx="4564">
                  <c:v>-33.408709999999999</c:v>
                </c:pt>
                <c:pt idx="4565">
                  <c:v>-33.343890000000002</c:v>
                </c:pt>
                <c:pt idx="4566">
                  <c:v>-33.27908</c:v>
                </c:pt>
                <c:pt idx="4567">
                  <c:v>-33.214370000000002</c:v>
                </c:pt>
                <c:pt idx="4568">
                  <c:v>-33.149450000000002</c:v>
                </c:pt>
                <c:pt idx="4569">
                  <c:v>-33.08464</c:v>
                </c:pt>
                <c:pt idx="4570">
                  <c:v>-33.019829999999999</c:v>
                </c:pt>
                <c:pt idx="4571">
                  <c:v>-32.955020000000005</c:v>
                </c:pt>
                <c:pt idx="4572">
                  <c:v>-32.890309999999999</c:v>
                </c:pt>
                <c:pt idx="4573">
                  <c:v>-32.825400000000002</c:v>
                </c:pt>
                <c:pt idx="4574">
                  <c:v>-32.760680000000001</c:v>
                </c:pt>
                <c:pt idx="4575">
                  <c:v>-32.695770000000003</c:v>
                </c:pt>
                <c:pt idx="4576">
                  <c:v>-32.631070000000001</c:v>
                </c:pt>
                <c:pt idx="4577">
                  <c:v>-32.566249999999997</c:v>
                </c:pt>
                <c:pt idx="4578">
                  <c:v>-32.501440000000002</c:v>
                </c:pt>
                <c:pt idx="4579">
                  <c:v>-32.436630000000001</c:v>
                </c:pt>
                <c:pt idx="4580">
                  <c:v>-32.37182</c:v>
                </c:pt>
                <c:pt idx="4581">
                  <c:v>-32.307009999999998</c:v>
                </c:pt>
                <c:pt idx="4582">
                  <c:v>-32.242109999999997</c:v>
                </c:pt>
                <c:pt idx="4583">
                  <c:v>-32.177390000000003</c:v>
                </c:pt>
                <c:pt idx="4584">
                  <c:v>-32.112579999999994</c:v>
                </c:pt>
                <c:pt idx="4585">
                  <c:v>-32.04777</c:v>
                </c:pt>
                <c:pt idx="4586">
                  <c:v>-31.982960000000002</c:v>
                </c:pt>
                <c:pt idx="4587">
                  <c:v>-31.918150000000004</c:v>
                </c:pt>
                <c:pt idx="4588">
                  <c:v>-31.853349999999999</c:v>
                </c:pt>
                <c:pt idx="4589">
                  <c:v>-31.788540000000001</c:v>
                </c:pt>
                <c:pt idx="4590">
                  <c:v>-31.72383</c:v>
                </c:pt>
                <c:pt idx="4591">
                  <c:v>-31.658930000000002</c:v>
                </c:pt>
                <c:pt idx="4592">
                  <c:v>-31.594120000000004</c:v>
                </c:pt>
                <c:pt idx="4593">
                  <c:v>-31.529310000000002</c:v>
                </c:pt>
                <c:pt idx="4594">
                  <c:v>-31.464500000000001</c:v>
                </c:pt>
                <c:pt idx="4595">
                  <c:v>-31.39969</c:v>
                </c:pt>
                <c:pt idx="4596">
                  <c:v>-31.334890000000001</c:v>
                </c:pt>
                <c:pt idx="4597">
                  <c:v>-31.270189999999999</c:v>
                </c:pt>
                <c:pt idx="4598">
                  <c:v>-31.205270000000002</c:v>
                </c:pt>
                <c:pt idx="4599">
                  <c:v>-31.140470000000001</c:v>
                </c:pt>
                <c:pt idx="4600">
                  <c:v>-31.075669999999999</c:v>
                </c:pt>
                <c:pt idx="4601">
                  <c:v>-31.010860000000001</c:v>
                </c:pt>
                <c:pt idx="4602">
                  <c:v>-30.946149999999999</c:v>
                </c:pt>
                <c:pt idx="4603">
                  <c:v>-30.881250000000001</c:v>
                </c:pt>
                <c:pt idx="4604">
                  <c:v>-30.816439999999997</c:v>
                </c:pt>
                <c:pt idx="4605">
                  <c:v>-30.751639999999998</c:v>
                </c:pt>
                <c:pt idx="4606">
                  <c:v>-30.68683</c:v>
                </c:pt>
                <c:pt idx="4607">
                  <c:v>-30.622029999999999</c:v>
                </c:pt>
                <c:pt idx="4608">
                  <c:v>-30.557320000000001</c:v>
                </c:pt>
                <c:pt idx="4609">
                  <c:v>-30.492520000000003</c:v>
                </c:pt>
                <c:pt idx="4610">
                  <c:v>-30.427609999999998</c:v>
                </c:pt>
                <c:pt idx="4611">
                  <c:v>-30.362811999999998</c:v>
                </c:pt>
                <c:pt idx="4612">
                  <c:v>-30.298010000000001</c:v>
                </c:pt>
                <c:pt idx="4613">
                  <c:v>-30.233207</c:v>
                </c:pt>
                <c:pt idx="4614">
                  <c:v>-30.168403000000001</c:v>
                </c:pt>
                <c:pt idx="4615">
                  <c:v>-30.103598000000002</c:v>
                </c:pt>
                <c:pt idx="4616">
                  <c:v>-30.038790999999996</c:v>
                </c:pt>
                <c:pt idx="4617">
                  <c:v>-29.973993999999998</c:v>
                </c:pt>
                <c:pt idx="4618">
                  <c:v>-29.909194999999997</c:v>
                </c:pt>
                <c:pt idx="4619">
                  <c:v>-29.844384999999999</c:v>
                </c:pt>
                <c:pt idx="4620">
                  <c:v>-29.779582999999999</c:v>
                </c:pt>
                <c:pt idx="4621">
                  <c:v>-29.714781000000002</c:v>
                </c:pt>
                <c:pt idx="4622">
                  <c:v>-29.649986999999999</c:v>
                </c:pt>
                <c:pt idx="4623">
                  <c:v>-29.585182</c:v>
                </c:pt>
                <c:pt idx="4624">
                  <c:v>-29.520375999999999</c:v>
                </c:pt>
                <c:pt idx="4625">
                  <c:v>-29.455577999999999</c:v>
                </c:pt>
                <c:pt idx="4626">
                  <c:v>-29.390779000000002</c:v>
                </c:pt>
                <c:pt idx="4627">
                  <c:v>-29.325879</c:v>
                </c:pt>
                <c:pt idx="4628">
                  <c:v>-29.261077999999998</c:v>
                </c:pt>
                <c:pt idx="4629">
                  <c:v>-29.196276000000001</c:v>
                </c:pt>
                <c:pt idx="4630">
                  <c:v>-29.131481999999998</c:v>
                </c:pt>
                <c:pt idx="4631">
                  <c:v>-29.066678</c:v>
                </c:pt>
                <c:pt idx="4632">
                  <c:v>-29.001981999999998</c:v>
                </c:pt>
                <c:pt idx="4633">
                  <c:v>-28.937084000000002</c:v>
                </c:pt>
                <c:pt idx="4634">
                  <c:v>-28.872276000000003</c:v>
                </c:pt>
                <c:pt idx="4635">
                  <c:v>-28.807485999999997</c:v>
                </c:pt>
                <c:pt idx="4636">
                  <c:v>-28.742685000000002</c:v>
                </c:pt>
                <c:pt idx="4637">
                  <c:v>-28.677883000000001</c:v>
                </c:pt>
                <c:pt idx="4638">
                  <c:v>-28.61299</c:v>
                </c:pt>
                <c:pt idx="4639">
                  <c:v>-28.548285</c:v>
                </c:pt>
                <c:pt idx="4640">
                  <c:v>-28.483489000000002</c:v>
                </c:pt>
                <c:pt idx="4641">
                  <c:v>-28.418591999999997</c:v>
                </c:pt>
                <c:pt idx="4642">
                  <c:v>-28.353793999999997</c:v>
                </c:pt>
                <c:pt idx="4643">
                  <c:v>-28.289094999999996</c:v>
                </c:pt>
                <c:pt idx="4644">
                  <c:v>-28.224204</c:v>
                </c:pt>
                <c:pt idx="4645">
                  <c:v>-28.159402</c:v>
                </c:pt>
                <c:pt idx="4646">
                  <c:v>-28.094608999999998</c:v>
                </c:pt>
                <c:pt idx="4647">
                  <c:v>-28.029814999999999</c:v>
                </c:pt>
                <c:pt idx="4648">
                  <c:v>-27.965008999999998</c:v>
                </c:pt>
                <c:pt idx="4649">
                  <c:v>-27.900222199999998</c:v>
                </c:pt>
                <c:pt idx="4650">
                  <c:v>-27.835324199999999</c:v>
                </c:pt>
                <c:pt idx="4651">
                  <c:v>-27.770625000000003</c:v>
                </c:pt>
                <c:pt idx="4652">
                  <c:v>-27.705734490000001</c:v>
                </c:pt>
                <c:pt idx="4653">
                  <c:v>-27.640932800000002</c:v>
                </c:pt>
                <c:pt idx="4654">
                  <c:v>-27.576239900000004</c:v>
                </c:pt>
                <c:pt idx="4655">
                  <c:v>-27.511345800000001</c:v>
                </c:pt>
                <c:pt idx="4656">
                  <c:v>-27.4465504</c:v>
                </c:pt>
                <c:pt idx="4657">
                  <c:v>-27.381754000000001</c:v>
                </c:pt>
                <c:pt idx="4658">
                  <c:v>-27.316966000000001</c:v>
                </c:pt>
                <c:pt idx="4659">
                  <c:v>-27.252167</c:v>
                </c:pt>
                <c:pt idx="4660">
                  <c:v>-27.187376999999998</c:v>
                </c:pt>
                <c:pt idx="4661">
                  <c:v>-27.122484999999998</c:v>
                </c:pt>
                <c:pt idx="4662">
                  <c:v>-27.057682999999997</c:v>
                </c:pt>
                <c:pt idx="4663">
                  <c:v>-26.992898999999998</c:v>
                </c:pt>
                <c:pt idx="4664">
                  <c:v>-26.928103999999998</c:v>
                </c:pt>
                <c:pt idx="4665">
                  <c:v>-26.863306999999999</c:v>
                </c:pt>
                <c:pt idx="4666">
                  <c:v>-26.79852</c:v>
                </c:pt>
                <c:pt idx="4667">
                  <c:v>-26.733621000000003</c:v>
                </c:pt>
                <c:pt idx="4668">
                  <c:v>-26.668931000000001</c:v>
                </c:pt>
                <c:pt idx="4669">
                  <c:v>-26.604039999999998</c:v>
                </c:pt>
                <c:pt idx="4670">
                  <c:v>-26.539346999999999</c:v>
                </c:pt>
                <c:pt idx="4671">
                  <c:v>-26.474453999999998</c:v>
                </c:pt>
                <c:pt idx="4672">
                  <c:v>-26.409658999999998</c:v>
                </c:pt>
                <c:pt idx="4673">
                  <c:v>-26.344873</c:v>
                </c:pt>
                <c:pt idx="4674">
                  <c:v>-26.280085</c:v>
                </c:pt>
                <c:pt idx="4675">
                  <c:v>-26.215187</c:v>
                </c:pt>
                <c:pt idx="4676">
                  <c:v>-26.150397000000002</c:v>
                </c:pt>
                <c:pt idx="4677">
                  <c:v>-26.085605999999999</c:v>
                </c:pt>
                <c:pt idx="4678">
                  <c:v>-26.020824000000001</c:v>
                </c:pt>
                <c:pt idx="4679">
                  <c:v>-25.956030000000002</c:v>
                </c:pt>
                <c:pt idx="4680">
                  <c:v>-25.891135999999999</c:v>
                </c:pt>
                <c:pt idx="4681">
                  <c:v>-25.826449999999998</c:v>
                </c:pt>
                <c:pt idx="4682">
                  <c:v>-25.761562999999999</c:v>
                </c:pt>
                <c:pt idx="4683">
                  <c:v>-25.696774000000001</c:v>
                </c:pt>
                <c:pt idx="4684">
                  <c:v>-25.631985</c:v>
                </c:pt>
                <c:pt idx="4685">
                  <c:v>-25.567093999999997</c:v>
                </c:pt>
                <c:pt idx="4686">
                  <c:v>-25.502302</c:v>
                </c:pt>
                <c:pt idx="4687">
                  <c:v>-25.437618999999998</c:v>
                </c:pt>
                <c:pt idx="4688">
                  <c:v>-25.372724000000002</c:v>
                </c:pt>
                <c:pt idx="4689">
                  <c:v>-25.307938999999998</c:v>
                </c:pt>
                <c:pt idx="4690">
                  <c:v>-25.243152000000002</c:v>
                </c:pt>
                <c:pt idx="4691">
                  <c:v>-25.178364000000002</c:v>
                </c:pt>
                <c:pt idx="4692">
                  <c:v>-25.113473999999997</c:v>
                </c:pt>
                <c:pt idx="4693">
                  <c:v>-25.048693999999998</c:v>
                </c:pt>
                <c:pt idx="4694">
                  <c:v>-24.983902</c:v>
                </c:pt>
                <c:pt idx="4695">
                  <c:v>-24.919119999999999</c:v>
                </c:pt>
                <c:pt idx="4696">
                  <c:v>-24.854230000000001</c:v>
                </c:pt>
                <c:pt idx="4697">
                  <c:v>-24.789439999999999</c:v>
                </c:pt>
                <c:pt idx="4698">
                  <c:v>-24.72465</c:v>
                </c:pt>
                <c:pt idx="4699">
                  <c:v>-24.659870000000002</c:v>
                </c:pt>
                <c:pt idx="4700">
                  <c:v>-24.595089999999999</c:v>
                </c:pt>
                <c:pt idx="4701">
                  <c:v>-24.530200000000001</c:v>
                </c:pt>
                <c:pt idx="4702">
                  <c:v>-24.465409999999999</c:v>
                </c:pt>
                <c:pt idx="4703">
                  <c:v>-24.40063</c:v>
                </c:pt>
                <c:pt idx="4704">
                  <c:v>-24.335850000000001</c:v>
                </c:pt>
                <c:pt idx="4705">
                  <c:v>-24.271059999999999</c:v>
                </c:pt>
                <c:pt idx="4706">
                  <c:v>-24.20628</c:v>
                </c:pt>
                <c:pt idx="4707">
                  <c:v>-24.141490000000001</c:v>
                </c:pt>
                <c:pt idx="4708">
                  <c:v>-24.076710000000002</c:v>
                </c:pt>
                <c:pt idx="4709">
                  <c:v>-24.011720000000004</c:v>
                </c:pt>
                <c:pt idx="4710">
                  <c:v>-23.946939999999998</c:v>
                </c:pt>
                <c:pt idx="4711">
                  <c:v>-23.882149999999999</c:v>
                </c:pt>
                <c:pt idx="4712">
                  <c:v>-23.817369999999997</c:v>
                </c:pt>
                <c:pt idx="4713">
                  <c:v>-23.752589999999998</c:v>
                </c:pt>
                <c:pt idx="4714">
                  <c:v>-23.687809999999999</c:v>
                </c:pt>
                <c:pt idx="4715">
                  <c:v>-23.622920000000001</c:v>
                </c:pt>
                <c:pt idx="4716">
                  <c:v>-23.558140000000002</c:v>
                </c:pt>
                <c:pt idx="4717">
                  <c:v>-23.49335</c:v>
                </c:pt>
                <c:pt idx="4718">
                  <c:v>-23.428570000000001</c:v>
                </c:pt>
                <c:pt idx="4719">
                  <c:v>-23.363690000000002</c:v>
                </c:pt>
                <c:pt idx="4720">
                  <c:v>-23.298919999999999</c:v>
                </c:pt>
                <c:pt idx="4721">
                  <c:v>-23.23413</c:v>
                </c:pt>
                <c:pt idx="4722">
                  <c:v>-23.169350000000001</c:v>
                </c:pt>
                <c:pt idx="4723">
                  <c:v>-23.104469999999999</c:v>
                </c:pt>
                <c:pt idx="4724">
                  <c:v>-23.03969</c:v>
                </c:pt>
                <c:pt idx="4725">
                  <c:v>-22.974910000000001</c:v>
                </c:pt>
                <c:pt idx="4726">
                  <c:v>-22.910030000000003</c:v>
                </c:pt>
                <c:pt idx="4727">
                  <c:v>-22.845350000000003</c:v>
                </c:pt>
                <c:pt idx="4728">
                  <c:v>-22.780560000000001</c:v>
                </c:pt>
                <c:pt idx="4729">
                  <c:v>-22.715690000000002</c:v>
                </c:pt>
                <c:pt idx="4730">
                  <c:v>-22.6509</c:v>
                </c:pt>
                <c:pt idx="4731">
                  <c:v>-22.586030000000001</c:v>
                </c:pt>
                <c:pt idx="4732">
                  <c:v>-22.521250000000002</c:v>
                </c:pt>
                <c:pt idx="4733">
                  <c:v>-22.456469999999996</c:v>
                </c:pt>
                <c:pt idx="4734">
                  <c:v>-22.391590000000001</c:v>
                </c:pt>
                <c:pt idx="4735">
                  <c:v>-22.326909999999998</c:v>
                </c:pt>
                <c:pt idx="4736">
                  <c:v>-22.262029999999999</c:v>
                </c:pt>
                <c:pt idx="4737">
                  <c:v>-22.19725</c:v>
                </c:pt>
                <c:pt idx="4738">
                  <c:v>-22.132370000000002</c:v>
                </c:pt>
                <c:pt idx="4739">
                  <c:v>-22.067599999999999</c:v>
                </c:pt>
                <c:pt idx="4740">
                  <c:v>-22.00282</c:v>
                </c:pt>
                <c:pt idx="4741">
                  <c:v>-21.938040000000001</c:v>
                </c:pt>
                <c:pt idx="4742">
                  <c:v>-21.873170000000002</c:v>
                </c:pt>
                <c:pt idx="4743">
                  <c:v>-21.808389999999996</c:v>
                </c:pt>
                <c:pt idx="4744">
                  <c:v>-21.74362</c:v>
                </c:pt>
                <c:pt idx="4745">
                  <c:v>-21.678730000000002</c:v>
                </c:pt>
                <c:pt idx="4746">
                  <c:v>-21.613959999999999</c:v>
                </c:pt>
                <c:pt idx="4747">
                  <c:v>-21.54918</c:v>
                </c:pt>
                <c:pt idx="4748">
                  <c:v>-21.484400000000001</c:v>
                </c:pt>
                <c:pt idx="4749">
                  <c:v>-21.419530000000002</c:v>
                </c:pt>
                <c:pt idx="4750">
                  <c:v>-21.354750000000003</c:v>
                </c:pt>
                <c:pt idx="4751">
                  <c:v>-21.28998</c:v>
                </c:pt>
                <c:pt idx="4752">
                  <c:v>-21.225110000000001</c:v>
                </c:pt>
                <c:pt idx="4753">
                  <c:v>-21.160330000000002</c:v>
                </c:pt>
                <c:pt idx="4754">
                  <c:v>-21.095550000000003</c:v>
                </c:pt>
                <c:pt idx="4755">
                  <c:v>-21.030679999999997</c:v>
                </c:pt>
                <c:pt idx="4756">
                  <c:v>-20.965909999999997</c:v>
                </c:pt>
                <c:pt idx="4757">
                  <c:v>-20.901029999999999</c:v>
                </c:pt>
                <c:pt idx="4758">
                  <c:v>-20.836359999999999</c:v>
                </c:pt>
                <c:pt idx="4759">
                  <c:v>-20.77149</c:v>
                </c:pt>
                <c:pt idx="4760">
                  <c:v>-20.706610000000001</c:v>
                </c:pt>
                <c:pt idx="4761">
                  <c:v>-20.641839999999998</c:v>
                </c:pt>
                <c:pt idx="4762">
                  <c:v>-20.577069999999999</c:v>
                </c:pt>
                <c:pt idx="4763">
                  <c:v>-20.51229</c:v>
                </c:pt>
                <c:pt idx="4764">
                  <c:v>-20.447420000000001</c:v>
                </c:pt>
                <c:pt idx="4765">
                  <c:v>-20.382640000000002</c:v>
                </c:pt>
                <c:pt idx="4766">
                  <c:v>-20.317770000000003</c:v>
                </c:pt>
                <c:pt idx="4767">
                  <c:v>-20.253</c:v>
                </c:pt>
                <c:pt idx="4768">
                  <c:v>-20.188229999999997</c:v>
                </c:pt>
                <c:pt idx="4769">
                  <c:v>-20.123459999999998</c:v>
                </c:pt>
                <c:pt idx="4770">
                  <c:v>-20.058579999999999</c:v>
                </c:pt>
                <c:pt idx="4771">
                  <c:v>-19.993819999999999</c:v>
                </c:pt>
                <c:pt idx="4772">
                  <c:v>-19.928939999999997</c:v>
                </c:pt>
                <c:pt idx="4773">
                  <c:v>-19.864170000000001</c:v>
                </c:pt>
                <c:pt idx="4774">
                  <c:v>-19.799399999999999</c:v>
                </c:pt>
                <c:pt idx="4775">
                  <c:v>-19.734529999999999</c:v>
                </c:pt>
                <c:pt idx="4776">
                  <c:v>-19.66976</c:v>
                </c:pt>
                <c:pt idx="4777">
                  <c:v>-19.604889999999997</c:v>
                </c:pt>
                <c:pt idx="4778">
                  <c:v>-19.540120000000002</c:v>
                </c:pt>
                <c:pt idx="4779">
                  <c:v>-19.475350000000002</c:v>
                </c:pt>
                <c:pt idx="4780">
                  <c:v>-19.41048</c:v>
                </c:pt>
                <c:pt idx="4781">
                  <c:v>-19.34571</c:v>
                </c:pt>
                <c:pt idx="4782">
                  <c:v>-19.280940000000001</c:v>
                </c:pt>
                <c:pt idx="4783">
                  <c:v>-19.216070000000002</c:v>
                </c:pt>
                <c:pt idx="4784">
                  <c:v>-19.151299999999999</c:v>
                </c:pt>
                <c:pt idx="4785">
                  <c:v>-19.086539999999999</c:v>
                </c:pt>
                <c:pt idx="4786">
                  <c:v>-19.021660000000001</c:v>
                </c:pt>
                <c:pt idx="4787">
                  <c:v>-18.956900000000001</c:v>
                </c:pt>
                <c:pt idx="4788">
                  <c:v>-18.892129999999998</c:v>
                </c:pt>
                <c:pt idx="4789">
                  <c:v>-18.827359999999999</c:v>
                </c:pt>
                <c:pt idx="4790">
                  <c:v>-18.76239</c:v>
                </c:pt>
                <c:pt idx="4791">
                  <c:v>-18.697620000000001</c:v>
                </c:pt>
                <c:pt idx="4792">
                  <c:v>-18.632860000000001</c:v>
                </c:pt>
                <c:pt idx="4793">
                  <c:v>-18.568089999999998</c:v>
                </c:pt>
                <c:pt idx="4794">
                  <c:v>-18.503230000000002</c:v>
                </c:pt>
                <c:pt idx="4795">
                  <c:v>-18.438459999999999</c:v>
                </c:pt>
                <c:pt idx="4796">
                  <c:v>-18.37359</c:v>
                </c:pt>
                <c:pt idx="4797">
                  <c:v>-18.30883</c:v>
                </c:pt>
                <c:pt idx="4798">
                  <c:v>-18.244059999999998</c:v>
                </c:pt>
                <c:pt idx="4799">
                  <c:v>-18.179200000000002</c:v>
                </c:pt>
                <c:pt idx="4800">
                  <c:v>-18.114330000000002</c:v>
                </c:pt>
                <c:pt idx="4801">
                  <c:v>-18.04956</c:v>
                </c:pt>
                <c:pt idx="4802">
                  <c:v>-17.9848</c:v>
                </c:pt>
                <c:pt idx="4803">
                  <c:v>-17.919940000000004</c:v>
                </c:pt>
                <c:pt idx="4804">
                  <c:v>-17.85521</c:v>
                </c:pt>
                <c:pt idx="4805">
                  <c:v>-17.79045</c:v>
                </c:pt>
                <c:pt idx="4806">
                  <c:v>-17.725589999999997</c:v>
                </c:pt>
                <c:pt idx="4807">
                  <c:v>-17.660629999999998</c:v>
                </c:pt>
                <c:pt idx="4808">
                  <c:v>-17.595869999999998</c:v>
                </c:pt>
                <c:pt idx="4809">
                  <c:v>-17.531009999999998</c:v>
                </c:pt>
                <c:pt idx="4810">
                  <c:v>-17.466250000000002</c:v>
                </c:pt>
                <c:pt idx="4811">
                  <c:v>-17.401479999999999</c:v>
                </c:pt>
                <c:pt idx="4812">
                  <c:v>-17.33662</c:v>
                </c:pt>
                <c:pt idx="4813">
                  <c:v>-17.271850000000001</c:v>
                </c:pt>
                <c:pt idx="4814">
                  <c:v>-17.207079999999998</c:v>
                </c:pt>
                <c:pt idx="4815">
                  <c:v>-17.142309999999998</c:v>
                </c:pt>
                <c:pt idx="4816">
                  <c:v>-17.077440000000003</c:v>
                </c:pt>
                <c:pt idx="4817">
                  <c:v>-17.01267</c:v>
                </c:pt>
                <c:pt idx="4818">
                  <c:v>-16.947800000000001</c:v>
                </c:pt>
                <c:pt idx="4819">
                  <c:v>-16.883020000000002</c:v>
                </c:pt>
                <c:pt idx="4820">
                  <c:v>-16.818150000000003</c:v>
                </c:pt>
                <c:pt idx="4821">
                  <c:v>-16.75337</c:v>
                </c:pt>
                <c:pt idx="4822">
                  <c:v>-16.6905</c:v>
                </c:pt>
                <c:pt idx="4823">
                  <c:v>-16.628969999999999</c:v>
                </c:pt>
                <c:pt idx="4824">
                  <c:v>-16.567339999999998</c:v>
                </c:pt>
                <c:pt idx="4825">
                  <c:v>-16.505809999999997</c:v>
                </c:pt>
                <c:pt idx="4826">
                  <c:v>-16.444279999999999</c:v>
                </c:pt>
                <c:pt idx="4827">
                  <c:v>-16.382740000000002</c:v>
                </c:pt>
                <c:pt idx="4828">
                  <c:v>-16.321210000000001</c:v>
                </c:pt>
                <c:pt idx="4829">
                  <c:v>-16.25977</c:v>
                </c:pt>
                <c:pt idx="4830">
                  <c:v>-16.198139999999999</c:v>
                </c:pt>
                <c:pt idx="4831">
                  <c:v>-16.136600000000001</c:v>
                </c:pt>
                <c:pt idx="4832">
                  <c:v>-16.07507</c:v>
                </c:pt>
                <c:pt idx="4833">
                  <c:v>-16.015280000000001</c:v>
                </c:pt>
                <c:pt idx="4834">
                  <c:v>-15.955590000000001</c:v>
                </c:pt>
                <c:pt idx="4835">
                  <c:v>-15.895999999999999</c:v>
                </c:pt>
                <c:pt idx="4836">
                  <c:v>-15.836510000000001</c:v>
                </c:pt>
                <c:pt idx="4837">
                  <c:v>-15.776920000000002</c:v>
                </c:pt>
                <c:pt idx="4838">
                  <c:v>-15.71733</c:v>
                </c:pt>
                <c:pt idx="4839">
                  <c:v>-15.65774</c:v>
                </c:pt>
                <c:pt idx="4840">
                  <c:v>-15.598149999999999</c:v>
                </c:pt>
                <c:pt idx="4841">
                  <c:v>-15.53856</c:v>
                </c:pt>
                <c:pt idx="4842">
                  <c:v>-15.479059999999997</c:v>
                </c:pt>
                <c:pt idx="4843">
                  <c:v>-15.41957</c:v>
                </c:pt>
                <c:pt idx="4844">
                  <c:v>-15.359870000000001</c:v>
                </c:pt>
                <c:pt idx="4845">
                  <c:v>-15.300379999999997</c:v>
                </c:pt>
                <c:pt idx="4846">
                  <c:v>-15.240680000000001</c:v>
                </c:pt>
                <c:pt idx="4847">
                  <c:v>-15.181289999999997</c:v>
                </c:pt>
                <c:pt idx="4848">
                  <c:v>-15.121590000000001</c:v>
                </c:pt>
                <c:pt idx="4849">
                  <c:v>-15.061990000000002</c:v>
                </c:pt>
                <c:pt idx="4850">
                  <c:v>-15.002479999999998</c:v>
                </c:pt>
                <c:pt idx="4851">
                  <c:v>-14.943680000000001</c:v>
                </c:pt>
                <c:pt idx="4852">
                  <c:v>-14.88467</c:v>
                </c:pt>
                <c:pt idx="4853">
                  <c:v>-14.825869999999998</c:v>
                </c:pt>
                <c:pt idx="4854">
                  <c:v>-14.766970000000001</c:v>
                </c:pt>
                <c:pt idx="4855">
                  <c:v>-14.708069999999999</c:v>
                </c:pt>
                <c:pt idx="4856">
                  <c:v>-14.649159999999998</c:v>
                </c:pt>
                <c:pt idx="4857">
                  <c:v>-14.590159999999997</c:v>
                </c:pt>
                <c:pt idx="4858">
                  <c:v>-14.53135</c:v>
                </c:pt>
                <c:pt idx="4859">
                  <c:v>-14.472440000000002</c:v>
                </c:pt>
                <c:pt idx="4860">
                  <c:v>-14.41353</c:v>
                </c:pt>
                <c:pt idx="4861">
                  <c:v>-14.35463</c:v>
                </c:pt>
                <c:pt idx="4862">
                  <c:v>-14.295720000000001</c:v>
                </c:pt>
                <c:pt idx="4863">
                  <c:v>-14.23681</c:v>
                </c:pt>
                <c:pt idx="4864">
                  <c:v>-14.177900000000001</c:v>
                </c:pt>
                <c:pt idx="4865">
                  <c:v>-14.118979999999997</c:v>
                </c:pt>
                <c:pt idx="4866">
                  <c:v>-14.060169999999999</c:v>
                </c:pt>
                <c:pt idx="4867">
                  <c:v>-14.00116</c:v>
                </c:pt>
                <c:pt idx="4868">
                  <c:v>-13.942249999999998</c:v>
                </c:pt>
                <c:pt idx="4869">
                  <c:v>-13.88353</c:v>
                </c:pt>
                <c:pt idx="4870">
                  <c:v>-13.824520000000003</c:v>
                </c:pt>
                <c:pt idx="4871">
                  <c:v>-13.765599999999999</c:v>
                </c:pt>
                <c:pt idx="4872">
                  <c:v>-13.706680000000002</c:v>
                </c:pt>
                <c:pt idx="4873">
                  <c:v>-13.647859999999998</c:v>
                </c:pt>
                <c:pt idx="4874">
                  <c:v>-13.588849999999999</c:v>
                </c:pt>
                <c:pt idx="4875">
                  <c:v>-13.52993</c:v>
                </c:pt>
                <c:pt idx="4876">
                  <c:v>-13.47101</c:v>
                </c:pt>
                <c:pt idx="4877">
                  <c:v>-13.41229</c:v>
                </c:pt>
                <c:pt idx="4878">
                  <c:v>-13.353360000000002</c:v>
                </c:pt>
                <c:pt idx="4879">
                  <c:v>-13.294439999999998</c:v>
                </c:pt>
                <c:pt idx="4880">
                  <c:v>-13.235420000000001</c:v>
                </c:pt>
                <c:pt idx="4881">
                  <c:v>-13.176490000000001</c:v>
                </c:pt>
                <c:pt idx="4882">
                  <c:v>-13.117669999999997</c:v>
                </c:pt>
                <c:pt idx="4883">
                  <c:v>-13.058840000000002</c:v>
                </c:pt>
                <c:pt idx="4884">
                  <c:v>-12.999919999999999</c:v>
                </c:pt>
                <c:pt idx="4885">
                  <c:v>-12.940990000000001</c:v>
                </c:pt>
                <c:pt idx="4886">
                  <c:v>-12.882160000000002</c:v>
                </c:pt>
                <c:pt idx="4887">
                  <c:v>-12.823129999999999</c:v>
                </c:pt>
                <c:pt idx="4888">
                  <c:v>-12.764200000000002</c:v>
                </c:pt>
                <c:pt idx="4889">
                  <c:v>-12.705270000000002</c:v>
                </c:pt>
                <c:pt idx="4890">
                  <c:v>-12.646439999999998</c:v>
                </c:pt>
                <c:pt idx="4891">
                  <c:v>-12.587510000000002</c:v>
                </c:pt>
                <c:pt idx="4892">
                  <c:v>-12.528580000000002</c:v>
                </c:pt>
                <c:pt idx="4893">
                  <c:v>-12.469850000000001</c:v>
                </c:pt>
                <c:pt idx="4894">
                  <c:v>-12.410910000000001</c:v>
                </c:pt>
                <c:pt idx="4895">
                  <c:v>-12.351979999999998</c:v>
                </c:pt>
                <c:pt idx="4896">
                  <c:v>-12.293139999999999</c:v>
                </c:pt>
                <c:pt idx="4897">
                  <c:v>-12.234210000000001</c:v>
                </c:pt>
                <c:pt idx="4898">
                  <c:v>-12.175269999999998</c:v>
                </c:pt>
                <c:pt idx="4899">
                  <c:v>-12.116429999999999</c:v>
                </c:pt>
                <c:pt idx="4900">
                  <c:v>-12.057490000000001</c:v>
                </c:pt>
                <c:pt idx="4901">
                  <c:v>-11.998449999999998</c:v>
                </c:pt>
                <c:pt idx="4902">
                  <c:v>-11.939609999999998</c:v>
                </c:pt>
                <c:pt idx="4903">
                  <c:v>-11.88067</c:v>
                </c:pt>
                <c:pt idx="4904">
                  <c:v>-11.821829999999999</c:v>
                </c:pt>
                <c:pt idx="4905">
                  <c:v>-11.762889999999999</c:v>
                </c:pt>
                <c:pt idx="4906">
                  <c:v>-11.704040000000003</c:v>
                </c:pt>
                <c:pt idx="4907">
                  <c:v>-11.645199999999999</c:v>
                </c:pt>
                <c:pt idx="4908">
                  <c:v>-11.58625</c:v>
                </c:pt>
                <c:pt idx="4909">
                  <c:v>-11.527410000000003</c:v>
                </c:pt>
                <c:pt idx="4910">
                  <c:v>-11.46846</c:v>
                </c:pt>
                <c:pt idx="4911">
                  <c:v>-11.409520000000002</c:v>
                </c:pt>
                <c:pt idx="4912">
                  <c:v>-11.350569999999999</c:v>
                </c:pt>
                <c:pt idx="4913">
                  <c:v>-11.29172</c:v>
                </c:pt>
                <c:pt idx="4914">
                  <c:v>-11.232770000000002</c:v>
                </c:pt>
                <c:pt idx="4915">
                  <c:v>-11.174019999999999</c:v>
                </c:pt>
                <c:pt idx="4916">
                  <c:v>-11.115070000000001</c:v>
                </c:pt>
                <c:pt idx="4917">
                  <c:v>-11.056120000000002</c:v>
                </c:pt>
                <c:pt idx="4918">
                  <c:v>-10.997159999999997</c:v>
                </c:pt>
                <c:pt idx="4919">
                  <c:v>-10.938310000000001</c:v>
                </c:pt>
                <c:pt idx="4920">
                  <c:v>-10.879460000000002</c:v>
                </c:pt>
                <c:pt idx="4921">
                  <c:v>-10.820499999999999</c:v>
                </c:pt>
                <c:pt idx="4922">
                  <c:v>-10.761649999999999</c:v>
                </c:pt>
                <c:pt idx="4923">
                  <c:v>-10.70269</c:v>
                </c:pt>
                <c:pt idx="4924">
                  <c:v>-10.643829999999999</c:v>
                </c:pt>
                <c:pt idx="4925">
                  <c:v>-10.584869999999999</c:v>
                </c:pt>
                <c:pt idx="4926">
                  <c:v>-10.526010000000003</c:v>
                </c:pt>
                <c:pt idx="4927">
                  <c:v>-10.46716</c:v>
                </c:pt>
                <c:pt idx="4928">
                  <c:v>-10.408190000000001</c:v>
                </c:pt>
                <c:pt idx="4929">
                  <c:v>-10.349330000000002</c:v>
                </c:pt>
                <c:pt idx="4930">
                  <c:v>-10.290469999999999</c:v>
                </c:pt>
                <c:pt idx="4931">
                  <c:v>-10.23141</c:v>
                </c:pt>
                <c:pt idx="4932">
                  <c:v>-10.172650000000001</c:v>
                </c:pt>
                <c:pt idx="4933">
                  <c:v>-10.113779999999998</c:v>
                </c:pt>
                <c:pt idx="4934">
                  <c:v>-10.05472</c:v>
                </c:pt>
                <c:pt idx="4935">
                  <c:v>-9.9959500000000023</c:v>
                </c:pt>
                <c:pt idx="4936">
                  <c:v>-9.9369799999999984</c:v>
                </c:pt>
                <c:pt idx="4937">
                  <c:v>-9.8781199999999991</c:v>
                </c:pt>
                <c:pt idx="4938">
                  <c:v>-9.819250000000002</c:v>
                </c:pt>
                <c:pt idx="4939">
                  <c:v>-9.7602799999999981</c:v>
                </c:pt>
                <c:pt idx="4940">
                  <c:v>-9.701410000000001</c:v>
                </c:pt>
                <c:pt idx="4941">
                  <c:v>-9.6424400000000006</c:v>
                </c:pt>
                <c:pt idx="4942">
                  <c:v>-9.5836699999999997</c:v>
                </c:pt>
                <c:pt idx="4943">
                  <c:v>-9.5246999999999993</c:v>
                </c:pt>
                <c:pt idx="4944">
                  <c:v>-9.4658200000000008</c:v>
                </c:pt>
                <c:pt idx="4945">
                  <c:v>-9.4068499999999986</c:v>
                </c:pt>
                <c:pt idx="4946">
                  <c:v>-9.3479799999999997</c:v>
                </c:pt>
                <c:pt idx="4947">
                  <c:v>-9.2891000000000012</c:v>
                </c:pt>
                <c:pt idx="4948">
                  <c:v>-9.2302299999999988</c:v>
                </c:pt>
                <c:pt idx="4949">
                  <c:v>-9.1713500000000003</c:v>
                </c:pt>
                <c:pt idx="4950">
                  <c:v>-9.1123700000000021</c:v>
                </c:pt>
                <c:pt idx="4951">
                  <c:v>-9.0534899999999983</c:v>
                </c:pt>
                <c:pt idx="4952">
                  <c:v>-8.9945199999999979</c:v>
                </c:pt>
                <c:pt idx="4953">
                  <c:v>-8.9357400000000009</c:v>
                </c:pt>
                <c:pt idx="4954">
                  <c:v>-8.8767499999999977</c:v>
                </c:pt>
                <c:pt idx="4955">
                  <c:v>-8.817969999999999</c:v>
                </c:pt>
                <c:pt idx="4956">
                  <c:v>-8.758890000000001</c:v>
                </c:pt>
                <c:pt idx="4957">
                  <c:v>-8.7000099999999971</c:v>
                </c:pt>
                <c:pt idx="4958">
                  <c:v>-8.6412300000000002</c:v>
                </c:pt>
                <c:pt idx="4959">
                  <c:v>-8.5822399999999988</c:v>
                </c:pt>
                <c:pt idx="4960">
                  <c:v>-8.523360000000002</c:v>
                </c:pt>
                <c:pt idx="4961">
                  <c:v>-8.4644699999999986</c:v>
                </c:pt>
                <c:pt idx="4962">
                  <c:v>-8.4055800000000005</c:v>
                </c:pt>
                <c:pt idx="4963">
                  <c:v>-8.346700000000002</c:v>
                </c:pt>
                <c:pt idx="4964">
                  <c:v>-8.2878100000000003</c:v>
                </c:pt>
                <c:pt idx="4965">
                  <c:v>-8.2289200000000005</c:v>
                </c:pt>
                <c:pt idx="4966">
                  <c:v>-8.1699300000000008</c:v>
                </c:pt>
                <c:pt idx="4967">
                  <c:v>-8.1111399999999989</c:v>
                </c:pt>
                <c:pt idx="4968">
                  <c:v>-8.0522500000000008</c:v>
                </c:pt>
                <c:pt idx="4969">
                  <c:v>-7.9932600000000029</c:v>
                </c:pt>
                <c:pt idx="4970">
                  <c:v>-7.9343599999999981</c:v>
                </c:pt>
                <c:pt idx="4971">
                  <c:v>-7.87547</c:v>
                </c:pt>
                <c:pt idx="4972">
                  <c:v>-7.8165700000000022</c:v>
                </c:pt>
                <c:pt idx="4973">
                  <c:v>-7.757679999999997</c:v>
                </c:pt>
                <c:pt idx="4974">
                  <c:v>-7.6987799999999993</c:v>
                </c:pt>
                <c:pt idx="4975">
                  <c:v>-7.6398900000000012</c:v>
                </c:pt>
                <c:pt idx="4976">
                  <c:v>-7.5808899999999966</c:v>
                </c:pt>
                <c:pt idx="4977">
                  <c:v>-7.5220899999999986</c:v>
                </c:pt>
                <c:pt idx="4978">
                  <c:v>-7.4631900000000009</c:v>
                </c:pt>
                <c:pt idx="4979">
                  <c:v>-7.4042900000000031</c:v>
                </c:pt>
                <c:pt idx="4980">
                  <c:v>-7.3452899999999985</c:v>
                </c:pt>
                <c:pt idx="4981">
                  <c:v>-7.2863900000000008</c:v>
                </c:pt>
                <c:pt idx="4982">
                  <c:v>-7.2274900000000013</c:v>
                </c:pt>
                <c:pt idx="4983">
                  <c:v>-7.1686899999999998</c:v>
                </c:pt>
                <c:pt idx="4984">
                  <c:v>-7.1097800000000007</c:v>
                </c:pt>
                <c:pt idx="4985">
                  <c:v>-7.0508800000000029</c:v>
                </c:pt>
                <c:pt idx="4986">
                  <c:v>-6.9919699999999985</c:v>
                </c:pt>
                <c:pt idx="4987">
                  <c:v>-6.9330700000000007</c:v>
                </c:pt>
                <c:pt idx="4988">
                  <c:v>-6.8741599999999998</c:v>
                </c:pt>
                <c:pt idx="4989">
                  <c:v>-6.8152499999999989</c:v>
                </c:pt>
                <c:pt idx="4990">
                  <c:v>-6.7564399999999978</c:v>
                </c:pt>
                <c:pt idx="4991">
                  <c:v>-6.69754</c:v>
                </c:pt>
                <c:pt idx="4992">
                  <c:v>-6.6385300000000012</c:v>
                </c:pt>
                <c:pt idx="4993">
                  <c:v>-6.5796099999999988</c:v>
                </c:pt>
                <c:pt idx="4994">
                  <c:v>-6.5207000000000015</c:v>
                </c:pt>
                <c:pt idx="4995">
                  <c:v>-6.4618900000000021</c:v>
                </c:pt>
                <c:pt idx="4996">
                  <c:v>-6.4029799999999994</c:v>
                </c:pt>
                <c:pt idx="4997">
                  <c:v>-6.3440600000000007</c:v>
                </c:pt>
                <c:pt idx="4998">
                  <c:v>-6.2851500000000016</c:v>
                </c:pt>
                <c:pt idx="4999">
                  <c:v>-6.2263300000000008</c:v>
                </c:pt>
                <c:pt idx="5000">
                  <c:v>-6.1673199999999984</c:v>
                </c:pt>
                <c:pt idx="5001">
                  <c:v>-6.1083999999999996</c:v>
                </c:pt>
                <c:pt idx="5002">
                  <c:v>-6.0495800000000006</c:v>
                </c:pt>
                <c:pt idx="5003">
                  <c:v>-5.9906799999999993</c:v>
                </c:pt>
                <c:pt idx="5004">
                  <c:v>-5.931750000000001</c:v>
                </c:pt>
                <c:pt idx="5005">
                  <c:v>-5.8728200000000026</c:v>
                </c:pt>
                <c:pt idx="5006">
                  <c:v>-5.8139799999999973</c:v>
                </c:pt>
                <c:pt idx="5007">
                  <c:v>-5.7550500000000007</c:v>
                </c:pt>
                <c:pt idx="5008">
                  <c:v>-5.6960999999999995</c:v>
                </c:pt>
                <c:pt idx="5009">
                  <c:v>-5.637260000000003</c:v>
                </c:pt>
                <c:pt idx="5010">
                  <c:v>-5.5783199999999979</c:v>
                </c:pt>
                <c:pt idx="5011">
                  <c:v>-5.5194799999999997</c:v>
                </c:pt>
                <c:pt idx="5012">
                  <c:v>-5.4605300000000003</c:v>
                </c:pt>
                <c:pt idx="5013">
                  <c:v>-5.4015799999999992</c:v>
                </c:pt>
                <c:pt idx="5014">
                  <c:v>-5.3427299999999978</c:v>
                </c:pt>
                <c:pt idx="5015">
                  <c:v>-5.2837900000000015</c:v>
                </c:pt>
                <c:pt idx="5016">
                  <c:v>-5.2250300000000021</c:v>
                </c:pt>
                <c:pt idx="5017">
                  <c:v>-5.1660799999999973</c:v>
                </c:pt>
                <c:pt idx="5018">
                  <c:v>-5.1071200000000019</c:v>
                </c:pt>
                <c:pt idx="5019">
                  <c:v>-5.0482600000000009</c:v>
                </c:pt>
                <c:pt idx="5020">
                  <c:v>-4.9892999999999983</c:v>
                </c:pt>
                <c:pt idx="5021">
                  <c:v>-4.9304299999999976</c:v>
                </c:pt>
                <c:pt idx="5022">
                  <c:v>-4.8714700000000022</c:v>
                </c:pt>
                <c:pt idx="5023">
                  <c:v>-4.8127100000000009</c:v>
                </c:pt>
                <c:pt idx="5024">
                  <c:v>-4.7537399999999987</c:v>
                </c:pt>
                <c:pt idx="5025">
                  <c:v>-4.6948699999999981</c:v>
                </c:pt>
                <c:pt idx="5026">
                  <c:v>-4.6359000000000012</c:v>
                </c:pt>
                <c:pt idx="5027">
                  <c:v>-4.5770199999999974</c:v>
                </c:pt>
                <c:pt idx="5028">
                  <c:v>-4.5181500000000003</c:v>
                </c:pt>
                <c:pt idx="5029">
                  <c:v>-4.4592700000000001</c:v>
                </c:pt>
                <c:pt idx="5030">
                  <c:v>-4.4002900000000018</c:v>
                </c:pt>
                <c:pt idx="5031">
                  <c:v>-4.3414099999999998</c:v>
                </c:pt>
                <c:pt idx="5032">
                  <c:v>-4.2825299999999995</c:v>
                </c:pt>
                <c:pt idx="5033">
                  <c:v>-4.223650000000001</c:v>
                </c:pt>
                <c:pt idx="5034">
                  <c:v>-4.1647600000000011</c:v>
                </c:pt>
                <c:pt idx="5035">
                  <c:v>-4.1057699999999997</c:v>
                </c:pt>
                <c:pt idx="5036">
                  <c:v>-4.0469899999999992</c:v>
                </c:pt>
                <c:pt idx="5037">
                  <c:v>-3.9879900000000017</c:v>
                </c:pt>
                <c:pt idx="5038">
                  <c:v>-3.9290999999999983</c:v>
                </c:pt>
                <c:pt idx="5039">
                  <c:v>-3.8703000000000003</c:v>
                </c:pt>
                <c:pt idx="5040">
                  <c:v>-3.811300000000001</c:v>
                </c:pt>
                <c:pt idx="5041">
                  <c:v>-3.7524100000000011</c:v>
                </c:pt>
                <c:pt idx="5042">
                  <c:v>-3.6935099999999998</c:v>
                </c:pt>
                <c:pt idx="5043">
                  <c:v>-3.6346100000000003</c:v>
                </c:pt>
                <c:pt idx="5044">
                  <c:v>-3.5757000000000012</c:v>
                </c:pt>
                <c:pt idx="5045">
                  <c:v>-3.5167999999999964</c:v>
                </c:pt>
                <c:pt idx="5046">
                  <c:v>-3.457889999999999</c:v>
                </c:pt>
                <c:pt idx="5047">
                  <c:v>-3.3990700000000018</c:v>
                </c:pt>
                <c:pt idx="5048">
                  <c:v>-3.3401600000000009</c:v>
                </c:pt>
                <c:pt idx="5049">
                  <c:v>-3.2811499999999985</c:v>
                </c:pt>
                <c:pt idx="5050">
                  <c:v>-3.2223299999999995</c:v>
                </c:pt>
                <c:pt idx="5051">
                  <c:v>-3.1634200000000003</c:v>
                </c:pt>
                <c:pt idx="5052">
                  <c:v>-3.1045000000000016</c:v>
                </c:pt>
                <c:pt idx="5053">
                  <c:v>-3.0455799999999975</c:v>
                </c:pt>
                <c:pt idx="5054">
                  <c:v>-2.9867600000000003</c:v>
                </c:pt>
                <c:pt idx="5055">
                  <c:v>-2.9278400000000016</c:v>
                </c:pt>
                <c:pt idx="5056">
                  <c:v>-2.8689100000000014</c:v>
                </c:pt>
                <c:pt idx="5057">
                  <c:v>-2.8099799999999977</c:v>
                </c:pt>
                <c:pt idx="5058">
                  <c:v>-2.7511500000000009</c:v>
                </c:pt>
                <c:pt idx="5059">
                  <c:v>-2.6922199999999989</c:v>
                </c:pt>
                <c:pt idx="5060">
                  <c:v>-2.6333800000000025</c:v>
                </c:pt>
                <c:pt idx="5061">
                  <c:v>-2.574349999999999</c:v>
                </c:pt>
                <c:pt idx="5062">
                  <c:v>-2.5155199999999986</c:v>
                </c:pt>
                <c:pt idx="5063">
                  <c:v>-2.456570000000001</c:v>
                </c:pt>
                <c:pt idx="5064">
                  <c:v>-2.3977400000000006</c:v>
                </c:pt>
                <c:pt idx="5065">
                  <c:v>-2.3387899999999995</c:v>
                </c:pt>
                <c:pt idx="5066">
                  <c:v>-2.2799400000000016</c:v>
                </c:pt>
                <c:pt idx="5067">
                  <c:v>-2.2211100000000012</c:v>
                </c:pt>
                <c:pt idx="5068">
                  <c:v>-2.1620599999999985</c:v>
                </c:pt>
                <c:pt idx="5069">
                  <c:v>-2.1032099999999989</c:v>
                </c:pt>
                <c:pt idx="5070">
                  <c:v>-2.0442499999999999</c:v>
                </c:pt>
                <c:pt idx="5071">
                  <c:v>-1.9854000000000003</c:v>
                </c:pt>
                <c:pt idx="5072">
                  <c:v>-1.9265399999999993</c:v>
                </c:pt>
                <c:pt idx="5073">
                  <c:v>-1.8675800000000002</c:v>
                </c:pt>
                <c:pt idx="5074">
                  <c:v>-1.8087299999999988</c:v>
                </c:pt>
                <c:pt idx="5075">
                  <c:v>-1.7498700000000014</c:v>
                </c:pt>
                <c:pt idx="5076">
                  <c:v>-1.6908999999999974</c:v>
                </c:pt>
                <c:pt idx="5077">
                  <c:v>-1.6320299999999985</c:v>
                </c:pt>
                <c:pt idx="5078">
                  <c:v>-1.5731700000000011</c:v>
                </c:pt>
                <c:pt idx="5079">
                  <c:v>-1.5142000000000007</c:v>
                </c:pt>
                <c:pt idx="5080">
                  <c:v>-1.4553299999999982</c:v>
                </c:pt>
                <c:pt idx="5081">
                  <c:v>-1.3964700000000008</c:v>
                </c:pt>
                <c:pt idx="5082">
                  <c:v>-1.3375900000000005</c:v>
                </c:pt>
                <c:pt idx="5083">
                  <c:v>-1.2786200000000019</c:v>
                </c:pt>
                <c:pt idx="5084">
                  <c:v>-1.2197299999999967</c:v>
                </c:pt>
                <c:pt idx="5085">
                  <c:v>-1.1608599999999978</c:v>
                </c:pt>
                <c:pt idx="5086">
                  <c:v>-1.1019799999999993</c:v>
                </c:pt>
                <c:pt idx="5087">
                  <c:v>-1.043000000000001</c:v>
                </c:pt>
                <c:pt idx="5088">
                  <c:v>-0.98410999999999937</c:v>
                </c:pt>
                <c:pt idx="5089">
                  <c:v>-0.92522999999999911</c:v>
                </c:pt>
                <c:pt idx="5090">
                  <c:v>-0.8663299999999996</c:v>
                </c:pt>
                <c:pt idx="5091">
                  <c:v>-0.80745000000000289</c:v>
                </c:pt>
                <c:pt idx="5092">
                  <c:v>-0.74846000000000146</c:v>
                </c:pt>
                <c:pt idx="5093">
                  <c:v>-0.68955999999999662</c:v>
                </c:pt>
                <c:pt idx="5094">
                  <c:v>-0.63065999999999889</c:v>
                </c:pt>
                <c:pt idx="5095">
                  <c:v>-0.57187000000000054</c:v>
                </c:pt>
                <c:pt idx="5096">
                  <c:v>-0.51296999999999926</c:v>
                </c:pt>
                <c:pt idx="5097">
                  <c:v>-0.45406999999999798</c:v>
                </c:pt>
                <c:pt idx="5098">
                  <c:v>-0.39517000000000024</c:v>
                </c:pt>
                <c:pt idx="5099">
                  <c:v>-0.33616999999999919</c:v>
                </c:pt>
                <c:pt idx="5100">
                  <c:v>-0.27725000000000222</c:v>
                </c:pt>
                <c:pt idx="5101">
                  <c:v>-0.21833000000000169</c:v>
                </c:pt>
                <c:pt idx="5102">
                  <c:v>-0.15950999999999738</c:v>
                </c:pt>
                <c:pt idx="5103">
                  <c:v>-0.10060000000000002</c:v>
                </c:pt>
                <c:pt idx="5104">
                  <c:v>-4.1679999999999495E-2</c:v>
                </c:pt>
                <c:pt idx="5105">
                  <c:v>1.7240000000001032E-2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C-4988-9924-0F49371E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472889891557003"/>
          <c:y val="0.15542368885532243"/>
          <c:w val="0.32322029430413568"/>
          <c:h val="0.12893166066503378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8.5506006253996906E-3</c:v>
                </c:pt>
                <c:pt idx="1">
                  <c:v>6.5725729142394745E-3</c:v>
                </c:pt>
                <c:pt idx="2">
                  <c:v>3.3820011850763366E-3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-184.49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1.00129E-2</c:v>
                </c:pt>
                <c:pt idx="1">
                  <c:v>7.5788499999999998E-3</c:v>
                </c:pt>
                <c:pt idx="2">
                  <c:v>3.6828299999999998E-3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4.1459600550779706E-2</c:v>
                      </c:pt>
                      <c:pt idx="1">
                        <c:v>3.7245625763773132E-2</c:v>
                      </c:pt>
                      <c:pt idx="2">
                        <c:v>2.2613933529966507E-2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8.5506006253996906E-3</c:v>
                      </c:pt>
                      <c:pt idx="1">
                        <c:v>6.5725729142394745E-3</c:v>
                      </c:pt>
                      <c:pt idx="2">
                        <c:v>3.3820011850763366E-3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8.5506006253996906E-3</c:v>
                      </c:pt>
                      <c:pt idx="1">
                        <c:v>6.5725729142394745E-3</c:v>
                      </c:pt>
                      <c:pt idx="2">
                        <c:v>3.3820011850763366E-3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8.5506006253996906E-3</c:v>
                      </c:pt>
                      <c:pt idx="1">
                        <c:v>6.5725729142394745E-3</c:v>
                      </c:pt>
                      <c:pt idx="2">
                        <c:v>3.3820011850763366E-3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8.5506006253996906E-3</c:v>
                      </c:pt>
                      <c:pt idx="1">
                        <c:v>6.5725729142394745E-3</c:v>
                      </c:pt>
                      <c:pt idx="2">
                        <c:v>3.3820011850763366E-3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8.5506006253996906E-3</c:v>
                      </c:pt>
                      <c:pt idx="1">
                        <c:v>6.5725729142394745E-3</c:v>
                      </c:pt>
                      <c:pt idx="2">
                        <c:v>3.3820011850763366E-3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-308.35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2.4985299999999998E-2</c:v>
                      </c:pt>
                      <c:pt idx="1">
                        <c:v>2.0791299999999999E-2</c:v>
                      </c:pt>
                      <c:pt idx="2">
                        <c:v>1.03836E-2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-344.13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3.4989100000000002E-2</c:v>
                      </c:pt>
                      <c:pt idx="1">
                        <c:v>3.02668E-2</c:v>
                      </c:pt>
                      <c:pt idx="2">
                        <c:v>1.6157999999999999E-2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-286.31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4.9986999999999997E-2</c:v>
                      </c:pt>
                      <c:pt idx="1">
                        <c:v>4.5845999999999998E-2</c:v>
                      </c:pt>
                      <c:pt idx="2">
                        <c:v>3.0802099999999999E-2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0.7686679804358475</c:v>
                </c:pt>
                <c:pt idx="2">
                  <c:v>0.39552790888514311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-184.49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0.75690858792158111</c:v>
                </c:pt>
                <c:pt idx="2">
                  <c:v>0.36780852700016975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190617</xdr:colOff>
      <xdr:row>24</xdr:row>
      <xdr:rowOff>7021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7</xdr:col>
      <xdr:colOff>504265</xdr:colOff>
      <xdr:row>21</xdr:row>
      <xdr:rowOff>56029</xdr:rowOff>
    </xdr:from>
    <xdr:to>
      <xdr:col>14</xdr:col>
      <xdr:colOff>67235</xdr:colOff>
      <xdr:row>28</xdr:row>
      <xdr:rowOff>132439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40089" y="4482353"/>
          <a:ext cx="3316940" cy="146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78440</xdr:colOff>
      <xdr:row>21</xdr:row>
      <xdr:rowOff>145676</xdr:rowOff>
    </xdr:from>
    <xdr:to>
      <xdr:col>16</xdr:col>
      <xdr:colOff>268941</xdr:colOff>
      <xdr:row>25</xdr:row>
      <xdr:rowOff>125928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68234" y="4572000"/>
          <a:ext cx="1411942" cy="775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559594</xdr:colOff>
      <xdr:row>49</xdr:row>
      <xdr:rowOff>11906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13</xdr:row>
      <xdr:rowOff>35715</xdr:rowOff>
    </xdr:from>
    <xdr:to>
      <xdr:col>18</xdr:col>
      <xdr:colOff>23812</xdr:colOff>
      <xdr:row>40</xdr:row>
      <xdr:rowOff>11904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2631278"/>
          <a:ext cx="12037221" cy="52982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17</xdr:row>
      <xdr:rowOff>7142</xdr:rowOff>
    </xdr:from>
    <xdr:to>
      <xdr:col>13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7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Weak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Bar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-1.0990799999999994</v>
          </cell>
        </row>
        <row r="5">
          <cell r="H5">
            <v>-2.1981499999999992</v>
          </cell>
        </row>
        <row r="6">
          <cell r="H6">
            <v>-3.2972399999999995</v>
          </cell>
        </row>
        <row r="7">
          <cell r="H7">
            <v>-4.3963229999999998</v>
          </cell>
        </row>
        <row r="8">
          <cell r="H8">
            <v>-5.4954049999999999</v>
          </cell>
        </row>
        <row r="9">
          <cell r="H9">
            <v>-6.5944769999999995</v>
          </cell>
        </row>
        <row r="10">
          <cell r="H10">
            <v>-7.6935610000000008</v>
          </cell>
        </row>
        <row r="11">
          <cell r="H11">
            <v>-8.7926460000000013</v>
          </cell>
        </row>
        <row r="12">
          <cell r="H12">
            <v>-9.8917210000000004</v>
          </cell>
        </row>
        <row r="13">
          <cell r="H13">
            <v>-10.99081</v>
          </cell>
        </row>
        <row r="14">
          <cell r="H14">
            <v>-12.0899</v>
          </cell>
        </row>
        <row r="15">
          <cell r="H15">
            <v>-13.16286</v>
          </cell>
        </row>
        <row r="16">
          <cell r="H16">
            <v>-14.18868</v>
          </cell>
        </row>
        <row r="17">
          <cell r="H17">
            <v>-15.21449</v>
          </cell>
        </row>
        <row r="18">
          <cell r="H18">
            <v>-16.240320000000001</v>
          </cell>
        </row>
        <row r="19">
          <cell r="H19">
            <v>-17.266120000000001</v>
          </cell>
        </row>
        <row r="20">
          <cell r="H20">
            <v>-18.291927999999999</v>
          </cell>
        </row>
        <row r="21">
          <cell r="H21">
            <v>-19.317753</v>
          </cell>
        </row>
        <row r="22">
          <cell r="H22">
            <v>-20.3435746</v>
          </cell>
        </row>
        <row r="23">
          <cell r="H23">
            <v>-21.369393000000002</v>
          </cell>
        </row>
        <row r="24">
          <cell r="H24">
            <v>-22.395207999999997</v>
          </cell>
        </row>
        <row r="25">
          <cell r="H25">
            <v>-23.367091000000002</v>
          </cell>
        </row>
        <row r="26">
          <cell r="H26">
            <v>-24.292921999999997</v>
          </cell>
        </row>
        <row r="27">
          <cell r="H27">
            <v>-25.21875</v>
          </cell>
        </row>
        <row r="28">
          <cell r="H28">
            <v>-26.144495999999997</v>
          </cell>
        </row>
        <row r="29">
          <cell r="H29">
            <v>-26.984614000000001</v>
          </cell>
        </row>
        <row r="30">
          <cell r="H30">
            <v>-27.814912999999997</v>
          </cell>
        </row>
        <row r="31">
          <cell r="H31">
            <v>-28.645317000000002</v>
          </cell>
        </row>
        <row r="32">
          <cell r="H32">
            <v>-29.474497</v>
          </cell>
        </row>
        <row r="33">
          <cell r="H33">
            <v>-30.288915000000003</v>
          </cell>
        </row>
        <row r="34">
          <cell r="H34">
            <v>-31.103348</v>
          </cell>
        </row>
        <row r="35">
          <cell r="H35">
            <v>-31.917776000000003</v>
          </cell>
        </row>
        <row r="36">
          <cell r="H36">
            <v>-32.732219999999998</v>
          </cell>
        </row>
        <row r="37">
          <cell r="H37">
            <v>-33.546620000000004</v>
          </cell>
        </row>
        <row r="38">
          <cell r="H38">
            <v>-34.361149999999995</v>
          </cell>
        </row>
        <row r="39">
          <cell r="H39">
            <v>-35.175599999999996</v>
          </cell>
        </row>
        <row r="40">
          <cell r="H40">
            <v>-35.955730000000003</v>
          </cell>
        </row>
        <row r="41">
          <cell r="H41">
            <v>-36.728360000000002</v>
          </cell>
        </row>
        <row r="42">
          <cell r="H42">
            <v>-37.502290000000002</v>
          </cell>
        </row>
        <row r="43">
          <cell r="H43">
            <v>-38.276110000000003</v>
          </cell>
        </row>
        <row r="44">
          <cell r="H44">
            <v>-39.028419999999997</v>
          </cell>
        </row>
        <row r="45">
          <cell r="H45">
            <v>-39.741790000000002</v>
          </cell>
        </row>
        <row r="46">
          <cell r="H46">
            <v>-40.455330000000004</v>
          </cell>
        </row>
        <row r="47">
          <cell r="H47">
            <v>-41.168869999999998</v>
          </cell>
        </row>
        <row r="48">
          <cell r="H48">
            <v>-41.88232</v>
          </cell>
        </row>
        <row r="49">
          <cell r="H49">
            <v>-42.595880000000001</v>
          </cell>
        </row>
        <row r="50">
          <cell r="H50">
            <v>-43.309329999999996</v>
          </cell>
        </row>
        <row r="51">
          <cell r="H51">
            <v>-43.99165</v>
          </cell>
        </row>
        <row r="52">
          <cell r="H52">
            <v>-44.672610000000006</v>
          </cell>
        </row>
        <row r="53">
          <cell r="H53">
            <v>-45.353470000000002</v>
          </cell>
        </row>
        <row r="54">
          <cell r="H54">
            <v>-46.03434</v>
          </cell>
        </row>
        <row r="55">
          <cell r="H55">
            <v>-46.715209999999999</v>
          </cell>
        </row>
        <row r="56">
          <cell r="H56">
            <v>-47.39629</v>
          </cell>
        </row>
        <row r="57">
          <cell r="H57">
            <v>-48.077170000000002</v>
          </cell>
        </row>
        <row r="58">
          <cell r="H58">
            <v>-48.758160000000004</v>
          </cell>
        </row>
        <row r="59">
          <cell r="H59">
            <v>-49.439050000000002</v>
          </cell>
        </row>
        <row r="60">
          <cell r="H60">
            <v>-50.120040000000003</v>
          </cell>
        </row>
        <row r="61">
          <cell r="H61">
            <v>-50.800939999999997</v>
          </cell>
        </row>
        <row r="62">
          <cell r="H62">
            <v>-51.481940000000009</v>
          </cell>
        </row>
        <row r="63">
          <cell r="H63">
            <v>-52.162750000000003</v>
          </cell>
        </row>
        <row r="64">
          <cell r="H64">
            <v>-52.843759999999996</v>
          </cell>
        </row>
        <row r="65">
          <cell r="H65">
            <v>-53.52467</v>
          </cell>
        </row>
        <row r="66">
          <cell r="H66">
            <v>-54.205689999999997</v>
          </cell>
        </row>
        <row r="67">
          <cell r="H67">
            <v>-54.886610000000005</v>
          </cell>
        </row>
        <row r="68">
          <cell r="H68">
            <v>-55.567540000000001</v>
          </cell>
        </row>
        <row r="69">
          <cell r="H69">
            <v>-56.248570000000001</v>
          </cell>
        </row>
        <row r="70">
          <cell r="H70">
            <v>-56.929610000000004</v>
          </cell>
        </row>
        <row r="71">
          <cell r="H71">
            <v>-57.610650000000007</v>
          </cell>
        </row>
        <row r="72">
          <cell r="H72">
            <v>-58.291589999999999</v>
          </cell>
        </row>
        <row r="73">
          <cell r="H73">
            <v>-58.972639999999998</v>
          </cell>
        </row>
        <row r="74">
          <cell r="H74">
            <v>-59.653590000000001</v>
          </cell>
        </row>
        <row r="75">
          <cell r="H75">
            <v>-60.334550000000007</v>
          </cell>
        </row>
        <row r="76">
          <cell r="H76">
            <v>-61.015609999999995</v>
          </cell>
        </row>
        <row r="77">
          <cell r="H77">
            <v>-61.696570000000001</v>
          </cell>
        </row>
        <row r="78">
          <cell r="H78">
            <v>-62.377540000000003</v>
          </cell>
        </row>
        <row r="79">
          <cell r="H79">
            <v>-63.058709999999991</v>
          </cell>
        </row>
        <row r="80">
          <cell r="H80">
            <v>-63.739689999999996</v>
          </cell>
        </row>
        <row r="81">
          <cell r="H81">
            <v>-64.435689999999994</v>
          </cell>
        </row>
        <row r="82">
          <cell r="H82">
            <v>-65.134</v>
          </cell>
        </row>
        <row r="83">
          <cell r="H83">
            <v>-65.832409999999996</v>
          </cell>
        </row>
        <row r="84">
          <cell r="H84">
            <v>-66.530730000000005</v>
          </cell>
        </row>
        <row r="85">
          <cell r="H85">
            <v>-67.229150000000004</v>
          </cell>
        </row>
        <row r="86">
          <cell r="H86">
            <v>-67.927480000000003</v>
          </cell>
        </row>
        <row r="87">
          <cell r="H87">
            <v>-68.625910000000005</v>
          </cell>
        </row>
        <row r="88">
          <cell r="H88">
            <v>-69.324349999999995</v>
          </cell>
        </row>
        <row r="89">
          <cell r="H89">
            <v>-70.022689999999997</v>
          </cell>
        </row>
        <row r="90">
          <cell r="H90">
            <v>-70.721129999999988</v>
          </cell>
        </row>
        <row r="91">
          <cell r="H91">
            <v>-71.419480000000007</v>
          </cell>
        </row>
        <row r="92">
          <cell r="H92">
            <v>-72.117930000000001</v>
          </cell>
        </row>
        <row r="93">
          <cell r="H93">
            <v>-72.816289999999995</v>
          </cell>
        </row>
        <row r="94">
          <cell r="H94">
            <v>-73.514749999999992</v>
          </cell>
        </row>
        <row r="95">
          <cell r="H95">
            <v>-74.213219999999993</v>
          </cell>
        </row>
        <row r="96">
          <cell r="H96">
            <v>-74.911689999999993</v>
          </cell>
        </row>
        <row r="97">
          <cell r="H97">
            <v>-75.610060000000004</v>
          </cell>
        </row>
        <row r="98">
          <cell r="H98">
            <v>-76.308540000000008</v>
          </cell>
        </row>
        <row r="99">
          <cell r="H99">
            <v>-77.006929999999997</v>
          </cell>
        </row>
        <row r="100">
          <cell r="H100">
            <v>-77.705420000000004</v>
          </cell>
        </row>
        <row r="101">
          <cell r="H101">
            <v>-78.403909999999996</v>
          </cell>
        </row>
        <row r="102">
          <cell r="H102">
            <v>-79.102310000000003</v>
          </cell>
        </row>
        <row r="103">
          <cell r="H103">
            <v>-79.800709999999995</v>
          </cell>
        </row>
        <row r="104">
          <cell r="H104">
            <v>-80.499319999999997</v>
          </cell>
        </row>
        <row r="105">
          <cell r="H105">
            <v>-81.197630000000004</v>
          </cell>
        </row>
        <row r="106">
          <cell r="H106">
            <v>-81.896150000000006</v>
          </cell>
        </row>
        <row r="107">
          <cell r="H107">
            <v>-82.594670000000008</v>
          </cell>
        </row>
        <row r="108">
          <cell r="H108">
            <v>-83.293189999999996</v>
          </cell>
        </row>
        <row r="109">
          <cell r="H109">
            <v>-83.991720000000001</v>
          </cell>
        </row>
        <row r="110">
          <cell r="H110">
            <v>-84.690159999999992</v>
          </cell>
        </row>
        <row r="111">
          <cell r="H111">
            <v>-85.388599999999997</v>
          </cell>
        </row>
        <row r="112">
          <cell r="H112">
            <v>-86.087140000000005</v>
          </cell>
        </row>
        <row r="113">
          <cell r="H113">
            <v>-86.785589999999985</v>
          </cell>
        </row>
        <row r="114">
          <cell r="H114">
            <v>-87.484139999999996</v>
          </cell>
        </row>
        <row r="115">
          <cell r="H115">
            <v>-88.182590000000005</v>
          </cell>
        </row>
        <row r="116">
          <cell r="H116">
            <v>-88.881150000000005</v>
          </cell>
        </row>
        <row r="117">
          <cell r="H117">
            <v>-89.579720000000009</v>
          </cell>
        </row>
        <row r="118">
          <cell r="H118">
            <v>-90.278189999999995</v>
          </cell>
        </row>
        <row r="119">
          <cell r="H119">
            <v>-90.976760000000013</v>
          </cell>
        </row>
        <row r="120">
          <cell r="H120">
            <v>-91.675340000000006</v>
          </cell>
        </row>
        <row r="121">
          <cell r="H121">
            <v>-92.373930000000001</v>
          </cell>
        </row>
        <row r="122">
          <cell r="H122">
            <v>-93.072509999999994</v>
          </cell>
        </row>
        <row r="123">
          <cell r="H123">
            <v>-93.77100999999999</v>
          </cell>
        </row>
        <row r="124">
          <cell r="H124">
            <v>-94.469500000000011</v>
          </cell>
        </row>
        <row r="125">
          <cell r="H125">
            <v>-95.168109999999999</v>
          </cell>
        </row>
        <row r="126">
          <cell r="H126">
            <v>-95.866610000000009</v>
          </cell>
        </row>
        <row r="127">
          <cell r="H127">
            <v>-96.565319999999986</v>
          </cell>
        </row>
        <row r="128">
          <cell r="H128">
            <v>-97.263840000000002</v>
          </cell>
        </row>
        <row r="129">
          <cell r="H129">
            <v>-97.96235999999999</v>
          </cell>
        </row>
        <row r="130">
          <cell r="H130">
            <v>-98.661079999999998</v>
          </cell>
        </row>
        <row r="131">
          <cell r="H131">
            <v>-99.35951</v>
          </cell>
        </row>
        <row r="132">
          <cell r="H132">
            <v>-100.05814000000001</v>
          </cell>
        </row>
        <row r="133">
          <cell r="H133">
            <v>-100.75677999999999</v>
          </cell>
        </row>
        <row r="134">
          <cell r="H134">
            <v>-101.45542</v>
          </cell>
        </row>
        <row r="135">
          <cell r="H135">
            <v>-102.15406999999999</v>
          </cell>
        </row>
        <row r="136">
          <cell r="H136">
            <v>-102.85261999999999</v>
          </cell>
        </row>
        <row r="137">
          <cell r="H137">
            <v>-103.55127</v>
          </cell>
        </row>
        <row r="138">
          <cell r="H138">
            <v>-104.24983</v>
          </cell>
        </row>
        <row r="139">
          <cell r="H139">
            <v>-104.9486</v>
          </cell>
        </row>
        <row r="140">
          <cell r="H140">
            <v>-105.64716000000001</v>
          </cell>
        </row>
        <row r="141">
          <cell r="H141">
            <v>-106.34574000000001</v>
          </cell>
        </row>
        <row r="142">
          <cell r="H142">
            <v>-107.04432</v>
          </cell>
        </row>
        <row r="143">
          <cell r="H143">
            <v>-107.7431</v>
          </cell>
        </row>
        <row r="144">
          <cell r="H144">
            <v>-108.44177999999999</v>
          </cell>
        </row>
        <row r="145">
          <cell r="H145">
            <v>-109.14037999999999</v>
          </cell>
        </row>
        <row r="146">
          <cell r="H146">
            <v>-109.83906999999999</v>
          </cell>
        </row>
        <row r="147">
          <cell r="H147">
            <v>-110.53777000000001</v>
          </cell>
        </row>
        <row r="148">
          <cell r="H148">
            <v>-111.23627999999999</v>
          </cell>
        </row>
        <row r="149">
          <cell r="H149">
            <v>-111.93499</v>
          </cell>
        </row>
        <row r="150">
          <cell r="H150">
            <v>-112.63369999999999</v>
          </cell>
        </row>
        <row r="151">
          <cell r="H151">
            <v>-113.33242</v>
          </cell>
        </row>
        <row r="152">
          <cell r="H152">
            <v>-114.03113999999999</v>
          </cell>
        </row>
        <row r="153">
          <cell r="H153">
            <v>-114.72977</v>
          </cell>
        </row>
        <row r="154">
          <cell r="H154">
            <v>-115.4285</v>
          </cell>
        </row>
        <row r="155">
          <cell r="H155">
            <v>-116.12723</v>
          </cell>
        </row>
        <row r="156">
          <cell r="H156">
            <v>-116.82587000000001</v>
          </cell>
        </row>
        <row r="157">
          <cell r="H157">
            <v>-117.52462</v>
          </cell>
        </row>
        <row r="158">
          <cell r="H158">
            <v>-118.22336999999999</v>
          </cell>
        </row>
        <row r="159">
          <cell r="H159">
            <v>-118.92212000000001</v>
          </cell>
        </row>
        <row r="160">
          <cell r="H160">
            <v>-119.62067999999999</v>
          </cell>
        </row>
        <row r="161">
          <cell r="H161">
            <v>-120.31944</v>
          </cell>
        </row>
        <row r="162">
          <cell r="H162">
            <v>-121.01821</v>
          </cell>
        </row>
        <row r="163">
          <cell r="H163">
            <v>-121.71688</v>
          </cell>
        </row>
        <row r="164">
          <cell r="H164">
            <v>-122.41566</v>
          </cell>
        </row>
        <row r="165">
          <cell r="H165">
            <v>-123.11434</v>
          </cell>
        </row>
        <row r="166">
          <cell r="H166">
            <v>-123.81323</v>
          </cell>
        </row>
        <row r="167">
          <cell r="H167">
            <v>-124.51192</v>
          </cell>
        </row>
        <row r="168">
          <cell r="H168">
            <v>-125.21071000000001</v>
          </cell>
        </row>
        <row r="169">
          <cell r="H169">
            <v>-125.90951</v>
          </cell>
        </row>
        <row r="170">
          <cell r="H170">
            <v>-126.60831</v>
          </cell>
        </row>
        <row r="171">
          <cell r="H171">
            <v>-127.30712000000001</v>
          </cell>
        </row>
        <row r="172">
          <cell r="H172">
            <v>-128.00583</v>
          </cell>
        </row>
        <row r="173">
          <cell r="H173">
            <v>-128.70465000000002</v>
          </cell>
        </row>
        <row r="174">
          <cell r="H174">
            <v>-129.40347</v>
          </cell>
        </row>
        <row r="175">
          <cell r="H175">
            <v>-130.10220000000001</v>
          </cell>
        </row>
        <row r="176">
          <cell r="H176">
            <v>-130.80092999999999</v>
          </cell>
        </row>
        <row r="177">
          <cell r="H177">
            <v>-131.49986000000001</v>
          </cell>
        </row>
        <row r="178">
          <cell r="H178">
            <v>-132.1986</v>
          </cell>
        </row>
        <row r="179">
          <cell r="H179">
            <v>-132.89744999999999</v>
          </cell>
        </row>
        <row r="180">
          <cell r="H180">
            <v>-133.59620000000001</v>
          </cell>
        </row>
        <row r="181">
          <cell r="H181">
            <v>-134.29515000000001</v>
          </cell>
        </row>
        <row r="182">
          <cell r="H182">
            <v>-134.99390999999997</v>
          </cell>
        </row>
        <row r="183">
          <cell r="H183">
            <v>-135.69277</v>
          </cell>
        </row>
        <row r="184">
          <cell r="H184">
            <v>-136.39152999999999</v>
          </cell>
        </row>
        <row r="185">
          <cell r="H185">
            <v>-137.09039999999999</v>
          </cell>
        </row>
        <row r="186">
          <cell r="H186">
            <v>-137.78917999999999</v>
          </cell>
        </row>
        <row r="187">
          <cell r="H187">
            <v>-138.48806000000002</v>
          </cell>
        </row>
        <row r="188">
          <cell r="H188">
            <v>-139.18704</v>
          </cell>
        </row>
        <row r="189">
          <cell r="H189">
            <v>-139.88583</v>
          </cell>
        </row>
        <row r="190">
          <cell r="H190">
            <v>-140.58463</v>
          </cell>
        </row>
        <row r="191">
          <cell r="H191">
            <v>-141.28352000000001</v>
          </cell>
        </row>
        <row r="192">
          <cell r="H192">
            <v>-141.98242999999999</v>
          </cell>
        </row>
        <row r="193">
          <cell r="H193">
            <v>-142.68133</v>
          </cell>
        </row>
        <row r="194">
          <cell r="H194">
            <v>-143.38014000000001</v>
          </cell>
        </row>
        <row r="195">
          <cell r="H195">
            <v>-144.07906</v>
          </cell>
        </row>
        <row r="196">
          <cell r="H196">
            <v>-144.77798000000001</v>
          </cell>
        </row>
        <row r="197">
          <cell r="H197">
            <v>-145.47680000000003</v>
          </cell>
        </row>
        <row r="198">
          <cell r="H198">
            <v>-146.17583000000002</v>
          </cell>
        </row>
        <row r="199">
          <cell r="H199">
            <v>-146.87457000000001</v>
          </cell>
        </row>
        <row r="200">
          <cell r="H200">
            <v>-147.57350000000002</v>
          </cell>
        </row>
        <row r="201">
          <cell r="H201">
            <v>-148.27244999999999</v>
          </cell>
        </row>
        <row r="202">
          <cell r="H202">
            <v>-148.97138999999999</v>
          </cell>
        </row>
        <row r="203">
          <cell r="H203">
            <v>-149.67025000000001</v>
          </cell>
        </row>
        <row r="204">
          <cell r="H204">
            <v>-150.36920000000001</v>
          </cell>
        </row>
        <row r="205">
          <cell r="H205">
            <v>-151.06816000000001</v>
          </cell>
        </row>
        <row r="206">
          <cell r="H206">
            <v>-151.76713000000001</v>
          </cell>
        </row>
        <row r="207">
          <cell r="H207">
            <v>-152.46609999999998</v>
          </cell>
        </row>
        <row r="208">
          <cell r="H208">
            <v>-153.16507000000001</v>
          </cell>
        </row>
        <row r="209">
          <cell r="H209">
            <v>-153.86394999999999</v>
          </cell>
        </row>
        <row r="210">
          <cell r="H210">
            <v>-154.56292999999999</v>
          </cell>
        </row>
        <row r="211">
          <cell r="H211">
            <v>-155.26192</v>
          </cell>
        </row>
        <row r="212">
          <cell r="H212">
            <v>-155.96081000000001</v>
          </cell>
        </row>
        <row r="213">
          <cell r="H213">
            <v>-156.65980999999999</v>
          </cell>
        </row>
        <row r="214">
          <cell r="H214">
            <v>-157.35881000000001</v>
          </cell>
        </row>
        <row r="215">
          <cell r="H215">
            <v>-158.05771000000001</v>
          </cell>
        </row>
        <row r="216">
          <cell r="H216">
            <v>-158.75662</v>
          </cell>
        </row>
        <row r="217">
          <cell r="H217">
            <v>-159.45573999999999</v>
          </cell>
        </row>
        <row r="218">
          <cell r="H218">
            <v>-160.15465999999998</v>
          </cell>
        </row>
        <row r="219">
          <cell r="H219">
            <v>-160.85368</v>
          </cell>
        </row>
        <row r="220">
          <cell r="H220">
            <v>-161.55270999999999</v>
          </cell>
        </row>
        <row r="221">
          <cell r="H221">
            <v>-162.25173999999998</v>
          </cell>
        </row>
        <row r="222">
          <cell r="H222">
            <v>-162.95078000000001</v>
          </cell>
        </row>
        <row r="223">
          <cell r="H223">
            <v>-163.64972</v>
          </cell>
        </row>
        <row r="224">
          <cell r="H224">
            <v>-164.34887000000001</v>
          </cell>
        </row>
        <row r="225">
          <cell r="H225">
            <v>-165.04782</v>
          </cell>
        </row>
        <row r="226">
          <cell r="H226">
            <v>-165.74687</v>
          </cell>
        </row>
        <row r="227">
          <cell r="H227">
            <v>-166.44583</v>
          </cell>
        </row>
        <row r="228">
          <cell r="H228">
            <v>-167.14499000000001</v>
          </cell>
        </row>
        <row r="229">
          <cell r="H229">
            <v>-167.84181000000001</v>
          </cell>
        </row>
        <row r="230">
          <cell r="H230">
            <v>-168.53530000000001</v>
          </cell>
        </row>
        <row r="231">
          <cell r="H231">
            <v>-169.2287</v>
          </cell>
        </row>
        <row r="232">
          <cell r="H232">
            <v>-169.92219999999998</v>
          </cell>
        </row>
        <row r="233">
          <cell r="H233">
            <v>-170.61570999999998</v>
          </cell>
        </row>
        <row r="234">
          <cell r="H234">
            <v>-171.30912000000001</v>
          </cell>
        </row>
        <row r="235">
          <cell r="H235">
            <v>-172.00264000000001</v>
          </cell>
        </row>
        <row r="236">
          <cell r="H236">
            <v>-172.69615999999999</v>
          </cell>
        </row>
        <row r="237">
          <cell r="H237">
            <v>-173.38978</v>
          </cell>
        </row>
        <row r="238">
          <cell r="H238">
            <v>-174.08321000000001</v>
          </cell>
        </row>
        <row r="239">
          <cell r="H239">
            <v>-174.77674999999999</v>
          </cell>
        </row>
        <row r="240">
          <cell r="H240">
            <v>-175.47019</v>
          </cell>
        </row>
        <row r="241">
          <cell r="H241">
            <v>-176.16383000000002</v>
          </cell>
        </row>
        <row r="242">
          <cell r="H242">
            <v>-176.85728</v>
          </cell>
        </row>
        <row r="243">
          <cell r="H243">
            <v>-177.55083000000002</v>
          </cell>
        </row>
        <row r="244">
          <cell r="H244">
            <v>-178.24439000000001</v>
          </cell>
        </row>
        <row r="245">
          <cell r="H245">
            <v>-178.93795</v>
          </cell>
        </row>
        <row r="246">
          <cell r="H246">
            <v>-179.63130999999998</v>
          </cell>
        </row>
        <row r="247">
          <cell r="H247">
            <v>-180.32499000000001</v>
          </cell>
        </row>
        <row r="248">
          <cell r="H248">
            <v>-181.01855999999998</v>
          </cell>
        </row>
        <row r="249">
          <cell r="H249">
            <v>-181.71213999999998</v>
          </cell>
        </row>
        <row r="250">
          <cell r="H250">
            <v>-182.40572</v>
          </cell>
        </row>
        <row r="251">
          <cell r="H251">
            <v>-183.09930999999997</v>
          </cell>
        </row>
        <row r="252">
          <cell r="H252">
            <v>-183.79271</v>
          </cell>
        </row>
        <row r="253">
          <cell r="H253">
            <v>-184.4864</v>
          </cell>
        </row>
        <row r="254">
          <cell r="H254">
            <v>-185.17991000000001</v>
          </cell>
        </row>
        <row r="255">
          <cell r="H255">
            <v>-185.87351000000001</v>
          </cell>
        </row>
        <row r="256">
          <cell r="H256">
            <v>-186.56722000000002</v>
          </cell>
        </row>
        <row r="257">
          <cell r="H257">
            <v>-187.26074</v>
          </cell>
        </row>
        <row r="258">
          <cell r="H258">
            <v>-187.95436000000001</v>
          </cell>
        </row>
        <row r="259">
          <cell r="H259">
            <v>-188.64789000000002</v>
          </cell>
        </row>
        <row r="260">
          <cell r="H260">
            <v>-189.34151</v>
          </cell>
        </row>
        <row r="261">
          <cell r="H261">
            <v>-190.03514999999999</v>
          </cell>
        </row>
        <row r="262">
          <cell r="H262">
            <v>-190.72879</v>
          </cell>
        </row>
        <row r="263">
          <cell r="H263">
            <v>-191.42243000000002</v>
          </cell>
        </row>
        <row r="264">
          <cell r="H264">
            <v>-192.11544000000001</v>
          </cell>
        </row>
        <row r="265">
          <cell r="H265">
            <v>-192.80579999999998</v>
          </cell>
        </row>
        <row r="266">
          <cell r="H266">
            <v>-193.49617000000001</v>
          </cell>
        </row>
        <row r="267">
          <cell r="H267">
            <v>-194.18664000000001</v>
          </cell>
        </row>
        <row r="268">
          <cell r="H268">
            <v>-194.87700999999998</v>
          </cell>
        </row>
        <row r="269">
          <cell r="H269">
            <v>-195.56749000000002</v>
          </cell>
        </row>
        <row r="270">
          <cell r="H270">
            <v>-196.25778</v>
          </cell>
        </row>
        <row r="271">
          <cell r="H271">
            <v>-196.94815999999997</v>
          </cell>
        </row>
        <row r="272">
          <cell r="H272">
            <v>-197.63875999999999</v>
          </cell>
        </row>
        <row r="273">
          <cell r="H273">
            <v>-198.32906</v>
          </cell>
        </row>
        <row r="274">
          <cell r="H274">
            <v>-199.01956000000001</v>
          </cell>
        </row>
        <row r="275">
          <cell r="H275">
            <v>-199.70985999999999</v>
          </cell>
        </row>
        <row r="276">
          <cell r="H276">
            <v>-200.40038000000001</v>
          </cell>
        </row>
        <row r="277">
          <cell r="H277">
            <v>-201.09079</v>
          </cell>
        </row>
        <row r="278">
          <cell r="H278">
            <v>-201.78140999999999</v>
          </cell>
        </row>
        <row r="279">
          <cell r="H279">
            <v>-202.47173999999998</v>
          </cell>
        </row>
        <row r="280">
          <cell r="H280">
            <v>-203.16226999999998</v>
          </cell>
        </row>
        <row r="281">
          <cell r="H281">
            <v>-203.8527</v>
          </cell>
        </row>
        <row r="282">
          <cell r="H282">
            <v>-204.54313999999999</v>
          </cell>
        </row>
        <row r="283">
          <cell r="H283">
            <v>-205.23358000000002</v>
          </cell>
        </row>
        <row r="284">
          <cell r="H284">
            <v>-205.92402999999999</v>
          </cell>
        </row>
        <row r="285">
          <cell r="H285">
            <v>-206.61448000000001</v>
          </cell>
        </row>
        <row r="286">
          <cell r="H286">
            <v>-207.30503999999999</v>
          </cell>
        </row>
        <row r="287">
          <cell r="H287">
            <v>-207.99466000000001</v>
          </cell>
        </row>
        <row r="288">
          <cell r="H288">
            <v>-208.68218999999999</v>
          </cell>
        </row>
        <row r="289">
          <cell r="H289">
            <v>-209.36972</v>
          </cell>
        </row>
        <row r="290">
          <cell r="H290">
            <v>-210.05725000000001</v>
          </cell>
        </row>
        <row r="291">
          <cell r="H291">
            <v>-210.74478999999997</v>
          </cell>
        </row>
        <row r="292">
          <cell r="H292">
            <v>-211.43223</v>
          </cell>
        </row>
        <row r="293">
          <cell r="H293">
            <v>-212.11967999999999</v>
          </cell>
        </row>
        <row r="294">
          <cell r="H294">
            <v>-212.80723</v>
          </cell>
        </row>
        <row r="295">
          <cell r="H295">
            <v>-213.49478999999997</v>
          </cell>
        </row>
        <row r="296">
          <cell r="H296">
            <v>-214.18234999999999</v>
          </cell>
        </row>
        <row r="297">
          <cell r="H297">
            <v>-214.86982</v>
          </cell>
        </row>
        <row r="298">
          <cell r="H298">
            <v>-215.55739</v>
          </cell>
        </row>
        <row r="299">
          <cell r="H299">
            <v>-216.24495999999999</v>
          </cell>
        </row>
        <row r="300">
          <cell r="H300">
            <v>-216.93243999999999</v>
          </cell>
        </row>
        <row r="301">
          <cell r="H301">
            <v>-217.58553000000001</v>
          </cell>
        </row>
        <row r="302">
          <cell r="H302">
            <v>-218.23826</v>
          </cell>
        </row>
        <row r="303">
          <cell r="H303">
            <v>-218.89089999999999</v>
          </cell>
        </row>
        <row r="304">
          <cell r="H304">
            <v>-219.54363000000001</v>
          </cell>
        </row>
        <row r="305">
          <cell r="H305">
            <v>-220.19638</v>
          </cell>
        </row>
        <row r="306">
          <cell r="H306">
            <v>-220.84903000000003</v>
          </cell>
        </row>
        <row r="307">
          <cell r="H307">
            <v>-221.50168000000002</v>
          </cell>
        </row>
        <row r="308">
          <cell r="H308">
            <v>-222.15454</v>
          </cell>
        </row>
        <row r="309">
          <cell r="H309">
            <v>-222.80719999999997</v>
          </cell>
        </row>
        <row r="310">
          <cell r="H310">
            <v>-223.45997</v>
          </cell>
        </row>
        <row r="311">
          <cell r="H311">
            <v>-224.11250000000001</v>
          </cell>
        </row>
        <row r="312">
          <cell r="H312">
            <v>-224.7653</v>
          </cell>
        </row>
        <row r="313">
          <cell r="H313">
            <v>-225.41809999999998</v>
          </cell>
        </row>
        <row r="314">
          <cell r="H314">
            <v>-226.07080000000002</v>
          </cell>
        </row>
        <row r="315">
          <cell r="H315">
            <v>-226.7236</v>
          </cell>
        </row>
        <row r="316">
          <cell r="H316">
            <v>-227.37630000000001</v>
          </cell>
        </row>
        <row r="317">
          <cell r="H317">
            <v>-227.92539999999997</v>
          </cell>
        </row>
        <row r="318">
          <cell r="H318">
            <v>-228.46709999999996</v>
          </cell>
        </row>
        <row r="319">
          <cell r="H319">
            <v>-229.00869999999998</v>
          </cell>
        </row>
        <row r="320">
          <cell r="H320">
            <v>-229.55020000000002</v>
          </cell>
        </row>
        <row r="321">
          <cell r="H321">
            <v>-230.09190000000001</v>
          </cell>
        </row>
        <row r="322">
          <cell r="H322">
            <v>-230.63349999999997</v>
          </cell>
        </row>
        <row r="323">
          <cell r="H323">
            <v>-231.17519999999999</v>
          </cell>
        </row>
        <row r="324">
          <cell r="H324">
            <v>-231.71690000000001</v>
          </cell>
        </row>
        <row r="325">
          <cell r="H325">
            <v>-232.2585</v>
          </cell>
        </row>
        <row r="326">
          <cell r="H326">
            <v>-232.80009999999999</v>
          </cell>
        </row>
        <row r="327">
          <cell r="H327">
            <v>-233.34180000000001</v>
          </cell>
        </row>
        <row r="328">
          <cell r="H328">
            <v>-233.88349999999997</v>
          </cell>
        </row>
        <row r="329">
          <cell r="H329">
            <v>-234.42500000000001</v>
          </cell>
        </row>
        <row r="330">
          <cell r="H330">
            <v>-234.96680000000003</v>
          </cell>
        </row>
        <row r="331">
          <cell r="H331">
            <v>-235.50850000000003</v>
          </cell>
        </row>
        <row r="332">
          <cell r="H332">
            <v>-236.05</v>
          </cell>
        </row>
        <row r="333">
          <cell r="H333">
            <v>-236.53359999999998</v>
          </cell>
        </row>
        <row r="334">
          <cell r="H334">
            <v>-236.9085</v>
          </cell>
        </row>
        <row r="335">
          <cell r="H335">
            <v>-237.27350000000001</v>
          </cell>
        </row>
        <row r="336">
          <cell r="H336">
            <v>-237.63659999999999</v>
          </cell>
        </row>
        <row r="337">
          <cell r="H337">
            <v>-237.99969999999996</v>
          </cell>
        </row>
        <row r="338">
          <cell r="H338">
            <v>-238.36279999999999</v>
          </cell>
        </row>
        <row r="339">
          <cell r="H339">
            <v>-238.726</v>
          </cell>
        </row>
        <row r="340">
          <cell r="H340">
            <v>-239.089</v>
          </cell>
        </row>
        <row r="341">
          <cell r="H341">
            <v>-239.4522</v>
          </cell>
        </row>
        <row r="342">
          <cell r="H342">
            <v>-239.81529999999998</v>
          </cell>
        </row>
        <row r="343">
          <cell r="H343">
            <v>-240.17840000000001</v>
          </cell>
        </row>
        <row r="344">
          <cell r="H344">
            <v>-240.54149999999998</v>
          </cell>
        </row>
        <row r="345">
          <cell r="H345">
            <v>-240.90469999999999</v>
          </cell>
        </row>
        <row r="346">
          <cell r="H346">
            <v>-241.2679</v>
          </cell>
        </row>
        <row r="347">
          <cell r="H347">
            <v>-241.6309</v>
          </cell>
        </row>
        <row r="348">
          <cell r="H348">
            <v>-241.9941</v>
          </cell>
        </row>
        <row r="349">
          <cell r="H349">
            <v>-242.35330000000002</v>
          </cell>
        </row>
        <row r="350">
          <cell r="H350">
            <v>-242.67410000000001</v>
          </cell>
        </row>
        <row r="351">
          <cell r="H351">
            <v>-242.9948</v>
          </cell>
        </row>
        <row r="352">
          <cell r="H352">
            <v>-243.31549999999999</v>
          </cell>
        </row>
        <row r="353">
          <cell r="H353">
            <v>-243.63640000000001</v>
          </cell>
        </row>
        <row r="354">
          <cell r="H354">
            <v>-243.95699999999999</v>
          </cell>
        </row>
        <row r="355">
          <cell r="H355">
            <v>-244.27629999999999</v>
          </cell>
        </row>
        <row r="356">
          <cell r="H356">
            <v>-244.59440000000001</v>
          </cell>
        </row>
        <row r="357">
          <cell r="H357">
            <v>-244.911</v>
          </cell>
        </row>
        <row r="358">
          <cell r="H358">
            <v>-245.2278</v>
          </cell>
        </row>
        <row r="359">
          <cell r="H359">
            <v>-245.54440000000002</v>
          </cell>
        </row>
        <row r="360">
          <cell r="H360">
            <v>-245.8612</v>
          </cell>
        </row>
        <row r="361">
          <cell r="H361">
            <v>-246.178</v>
          </cell>
        </row>
        <row r="362">
          <cell r="H362">
            <v>-246.49450000000002</v>
          </cell>
        </row>
        <row r="363">
          <cell r="H363">
            <v>-246.81130000000002</v>
          </cell>
        </row>
        <row r="364">
          <cell r="H364">
            <v>-247.12809999999999</v>
          </cell>
        </row>
        <row r="365">
          <cell r="H365">
            <v>-247.44460000000004</v>
          </cell>
        </row>
        <row r="366">
          <cell r="H366">
            <v>-247.76140000000001</v>
          </cell>
        </row>
        <row r="367">
          <cell r="H367">
            <v>-248.07819999999998</v>
          </cell>
        </row>
        <row r="368">
          <cell r="H368">
            <v>-248.39490000000001</v>
          </cell>
        </row>
        <row r="369">
          <cell r="H369">
            <v>-248.71170000000001</v>
          </cell>
        </row>
        <row r="370">
          <cell r="H370">
            <v>-249.0283</v>
          </cell>
        </row>
        <row r="371">
          <cell r="H371">
            <v>-249.3451</v>
          </cell>
        </row>
        <row r="372">
          <cell r="H372">
            <v>-249.6619</v>
          </cell>
        </row>
        <row r="373">
          <cell r="H373">
            <v>-249.97710000000001</v>
          </cell>
        </row>
        <row r="374">
          <cell r="H374">
            <v>-250.29230000000001</v>
          </cell>
        </row>
        <row r="375">
          <cell r="H375">
            <v>-250.6053</v>
          </cell>
        </row>
        <row r="376">
          <cell r="H376">
            <v>-250.91720000000001</v>
          </cell>
        </row>
        <row r="377">
          <cell r="H377">
            <v>-251.22890000000001</v>
          </cell>
        </row>
        <row r="378">
          <cell r="H378">
            <v>-251.54070000000002</v>
          </cell>
        </row>
        <row r="379">
          <cell r="H379">
            <v>-251.85249999999999</v>
          </cell>
        </row>
        <row r="380">
          <cell r="H380">
            <v>-252.16420000000002</v>
          </cell>
        </row>
        <row r="381">
          <cell r="H381">
            <v>-252.476</v>
          </cell>
        </row>
        <row r="382">
          <cell r="H382">
            <v>-252.7877</v>
          </cell>
        </row>
        <row r="383">
          <cell r="H383">
            <v>-253.03559999999999</v>
          </cell>
        </row>
        <row r="384">
          <cell r="H384">
            <v>-253.26330000000002</v>
          </cell>
        </row>
        <row r="385">
          <cell r="H385">
            <v>-253.49109999999999</v>
          </cell>
        </row>
        <row r="386">
          <cell r="H386">
            <v>-253.71879999999999</v>
          </cell>
        </row>
        <row r="387">
          <cell r="H387">
            <v>-253.94639999999998</v>
          </cell>
        </row>
        <row r="388">
          <cell r="H388">
            <v>-254.17409999999998</v>
          </cell>
        </row>
        <row r="389">
          <cell r="H389">
            <v>-254.40199999999999</v>
          </cell>
        </row>
        <row r="390">
          <cell r="H390">
            <v>-254.62959999999998</v>
          </cell>
        </row>
        <row r="391">
          <cell r="H391">
            <v>-254.85740000000001</v>
          </cell>
        </row>
        <row r="392">
          <cell r="H392">
            <v>-255.08499999999998</v>
          </cell>
        </row>
        <row r="393">
          <cell r="H393">
            <v>-255.31279999999998</v>
          </cell>
        </row>
        <row r="394">
          <cell r="H394">
            <v>-255.54059999999998</v>
          </cell>
        </row>
        <row r="395">
          <cell r="H395">
            <v>-255.76830000000001</v>
          </cell>
        </row>
        <row r="396">
          <cell r="H396">
            <v>-255.99599999999998</v>
          </cell>
        </row>
        <row r="397">
          <cell r="H397">
            <v>-256.22410000000002</v>
          </cell>
        </row>
        <row r="398">
          <cell r="H398">
            <v>-256.4513</v>
          </cell>
        </row>
        <row r="399">
          <cell r="H399">
            <v>-256.67939999999999</v>
          </cell>
        </row>
        <row r="400">
          <cell r="H400">
            <v>-256.90660000000003</v>
          </cell>
        </row>
        <row r="401">
          <cell r="H401">
            <v>-257.13470000000001</v>
          </cell>
        </row>
        <row r="402">
          <cell r="H402">
            <v>-257.36279999999999</v>
          </cell>
        </row>
        <row r="403">
          <cell r="H403">
            <v>-257.59000000000003</v>
          </cell>
        </row>
        <row r="404">
          <cell r="H404">
            <v>-257.81799999999998</v>
          </cell>
        </row>
        <row r="405">
          <cell r="H405">
            <v>-258.04520000000002</v>
          </cell>
        </row>
        <row r="406">
          <cell r="H406">
            <v>-258.27339999999998</v>
          </cell>
        </row>
        <row r="407">
          <cell r="H407">
            <v>-258.50150000000002</v>
          </cell>
        </row>
        <row r="408">
          <cell r="H408">
            <v>-258.72860000000003</v>
          </cell>
        </row>
        <row r="409">
          <cell r="H409">
            <v>-258.95679999999999</v>
          </cell>
        </row>
        <row r="410">
          <cell r="H410">
            <v>-259.18389999999999</v>
          </cell>
        </row>
        <row r="411">
          <cell r="H411">
            <v>-259.41210000000001</v>
          </cell>
        </row>
        <row r="412">
          <cell r="H412">
            <v>-259.64019999999999</v>
          </cell>
        </row>
        <row r="413">
          <cell r="H413">
            <v>-259.86739999999998</v>
          </cell>
        </row>
        <row r="414">
          <cell r="H414">
            <v>-260.09550000000002</v>
          </cell>
        </row>
        <row r="415">
          <cell r="H415">
            <v>-260.32259999999997</v>
          </cell>
        </row>
        <row r="416">
          <cell r="H416">
            <v>-260.55070000000001</v>
          </cell>
        </row>
        <row r="417">
          <cell r="H417">
            <v>-260.77879999999999</v>
          </cell>
        </row>
        <row r="418">
          <cell r="H418">
            <v>-261.0061</v>
          </cell>
        </row>
        <row r="419">
          <cell r="H419">
            <v>-261.23419999999999</v>
          </cell>
        </row>
        <row r="420">
          <cell r="H420">
            <v>-261.46230000000003</v>
          </cell>
        </row>
        <row r="421">
          <cell r="H421">
            <v>-261.68939999999998</v>
          </cell>
        </row>
        <row r="422">
          <cell r="H422">
            <v>-261.91750000000002</v>
          </cell>
        </row>
        <row r="423">
          <cell r="H423">
            <v>-262.1447</v>
          </cell>
        </row>
        <row r="424">
          <cell r="H424">
            <v>-262.37279999999998</v>
          </cell>
        </row>
        <row r="425">
          <cell r="H425">
            <v>-262.601</v>
          </cell>
        </row>
        <row r="426">
          <cell r="H426">
            <v>-262.82810000000001</v>
          </cell>
        </row>
        <row r="427">
          <cell r="H427">
            <v>-263.05619999999999</v>
          </cell>
        </row>
        <row r="428">
          <cell r="H428">
            <v>-263.28449999999998</v>
          </cell>
        </row>
        <row r="429">
          <cell r="H429">
            <v>-263.51160000000004</v>
          </cell>
        </row>
        <row r="430">
          <cell r="H430">
            <v>-263.73969999999997</v>
          </cell>
        </row>
        <row r="431">
          <cell r="H431">
            <v>-263.96679999999998</v>
          </cell>
        </row>
        <row r="432">
          <cell r="H432">
            <v>-264.19500000000005</v>
          </cell>
        </row>
        <row r="433">
          <cell r="H433">
            <v>-264.42310000000003</v>
          </cell>
        </row>
        <row r="434">
          <cell r="H434">
            <v>-264.65019999999998</v>
          </cell>
        </row>
        <row r="435">
          <cell r="H435">
            <v>-264.8784</v>
          </cell>
        </row>
        <row r="436">
          <cell r="H436">
            <v>-265.10649999999998</v>
          </cell>
        </row>
        <row r="437">
          <cell r="H437">
            <v>-265.33359999999999</v>
          </cell>
        </row>
        <row r="438">
          <cell r="H438">
            <v>-265.56180000000001</v>
          </cell>
        </row>
        <row r="439">
          <cell r="H439">
            <v>-265.78989999999999</v>
          </cell>
        </row>
        <row r="440">
          <cell r="H440">
            <v>-266.01710000000003</v>
          </cell>
        </row>
        <row r="441">
          <cell r="H441">
            <v>-266.24520000000001</v>
          </cell>
        </row>
        <row r="442">
          <cell r="H442">
            <v>-266.47230000000002</v>
          </cell>
        </row>
        <row r="443">
          <cell r="H443">
            <v>-266.7004</v>
          </cell>
        </row>
        <row r="444">
          <cell r="H444">
            <v>-266.92859999999996</v>
          </cell>
        </row>
        <row r="445">
          <cell r="H445">
            <v>-267.15570000000002</v>
          </cell>
        </row>
        <row r="446">
          <cell r="H446">
            <v>-267.38389999999998</v>
          </cell>
        </row>
        <row r="447">
          <cell r="H447">
            <v>-267.6121</v>
          </cell>
        </row>
        <row r="448">
          <cell r="H448">
            <v>-267.83929999999998</v>
          </cell>
        </row>
        <row r="449">
          <cell r="H449">
            <v>-268.06729999999999</v>
          </cell>
        </row>
        <row r="450">
          <cell r="H450">
            <v>-268.2955</v>
          </cell>
        </row>
        <row r="451">
          <cell r="H451">
            <v>-268.52260000000001</v>
          </cell>
        </row>
        <row r="452">
          <cell r="H452">
            <v>-268.75080000000003</v>
          </cell>
        </row>
        <row r="453">
          <cell r="H453">
            <v>-268.97899999999998</v>
          </cell>
        </row>
        <row r="454">
          <cell r="H454">
            <v>-269.20600000000002</v>
          </cell>
        </row>
        <row r="455">
          <cell r="H455">
            <v>-269.43419999999998</v>
          </cell>
        </row>
        <row r="456">
          <cell r="H456">
            <v>-269.66239999999999</v>
          </cell>
        </row>
        <row r="457">
          <cell r="H457">
            <v>-269.8895</v>
          </cell>
        </row>
        <row r="458">
          <cell r="H458">
            <v>-270.11759999999998</v>
          </cell>
        </row>
        <row r="459">
          <cell r="H459">
            <v>-270.3458</v>
          </cell>
        </row>
        <row r="460">
          <cell r="H460">
            <v>-270.5729</v>
          </cell>
        </row>
        <row r="461">
          <cell r="H461">
            <v>-270.80100000000004</v>
          </cell>
        </row>
        <row r="462">
          <cell r="H462">
            <v>-271.02769999999998</v>
          </cell>
        </row>
        <row r="463">
          <cell r="H463">
            <v>-271.25450000000001</v>
          </cell>
        </row>
        <row r="464">
          <cell r="H464">
            <v>-271.4812</v>
          </cell>
        </row>
        <row r="465">
          <cell r="H465">
            <v>-271.7079</v>
          </cell>
        </row>
        <row r="466">
          <cell r="H466">
            <v>-271.93470000000002</v>
          </cell>
        </row>
        <row r="467">
          <cell r="H467">
            <v>-272.16149999999999</v>
          </cell>
        </row>
        <row r="468">
          <cell r="H468">
            <v>-272.38819999999998</v>
          </cell>
        </row>
        <row r="469">
          <cell r="H469">
            <v>-272.61500000000001</v>
          </cell>
        </row>
        <row r="470">
          <cell r="H470">
            <v>-272.8415</v>
          </cell>
        </row>
        <row r="471">
          <cell r="H471">
            <v>-273.06830000000002</v>
          </cell>
        </row>
        <row r="472">
          <cell r="H472">
            <v>-273.29509999999999</v>
          </cell>
        </row>
        <row r="473">
          <cell r="H473">
            <v>-273.52179999999998</v>
          </cell>
        </row>
        <row r="474">
          <cell r="H474">
            <v>-273.74860000000001</v>
          </cell>
        </row>
        <row r="475">
          <cell r="H475">
            <v>-273.9753</v>
          </cell>
        </row>
        <row r="476">
          <cell r="H476">
            <v>-274.20210000000003</v>
          </cell>
        </row>
        <row r="477">
          <cell r="H477">
            <v>-274.42869999999999</v>
          </cell>
        </row>
        <row r="478">
          <cell r="H478">
            <v>-274.65550000000002</v>
          </cell>
        </row>
        <row r="479">
          <cell r="H479">
            <v>-274.88220000000001</v>
          </cell>
        </row>
        <row r="480">
          <cell r="H480">
            <v>-275.10900000000004</v>
          </cell>
        </row>
        <row r="481">
          <cell r="H481">
            <v>-275.33569999999997</v>
          </cell>
        </row>
        <row r="482">
          <cell r="H482">
            <v>-275.5625</v>
          </cell>
        </row>
        <row r="483">
          <cell r="H483">
            <v>-275.78910000000002</v>
          </cell>
        </row>
        <row r="484">
          <cell r="H484">
            <v>-276.01589999999999</v>
          </cell>
        </row>
        <row r="485">
          <cell r="H485">
            <v>-276.24259999999998</v>
          </cell>
        </row>
        <row r="486">
          <cell r="H486">
            <v>-276.46939999999995</v>
          </cell>
        </row>
        <row r="487">
          <cell r="H487">
            <v>-276.6961</v>
          </cell>
        </row>
        <row r="488">
          <cell r="H488">
            <v>-276.92290000000003</v>
          </cell>
        </row>
        <row r="489">
          <cell r="H489">
            <v>-277.14960000000002</v>
          </cell>
        </row>
        <row r="490">
          <cell r="H490">
            <v>-277.37630000000001</v>
          </cell>
        </row>
        <row r="491">
          <cell r="H491">
            <v>-277.60309999999998</v>
          </cell>
        </row>
        <row r="492">
          <cell r="H492">
            <v>-277.8297</v>
          </cell>
        </row>
        <row r="493">
          <cell r="H493">
            <v>-278.05650000000003</v>
          </cell>
        </row>
        <row r="494">
          <cell r="H494">
            <v>-278.2833</v>
          </cell>
        </row>
        <row r="495">
          <cell r="H495">
            <v>-278.51</v>
          </cell>
        </row>
        <row r="496">
          <cell r="H496">
            <v>-278.73669999999998</v>
          </cell>
        </row>
        <row r="497">
          <cell r="H497">
            <v>-278.96349999999995</v>
          </cell>
        </row>
        <row r="498">
          <cell r="H498">
            <v>-279.1902</v>
          </cell>
        </row>
        <row r="499">
          <cell r="H499">
            <v>-279.4169</v>
          </cell>
        </row>
        <row r="500">
          <cell r="H500">
            <v>-279.6438</v>
          </cell>
        </row>
        <row r="501">
          <cell r="H501">
            <v>-279.87040000000002</v>
          </cell>
        </row>
        <row r="502">
          <cell r="H502">
            <v>-280.09710000000001</v>
          </cell>
        </row>
        <row r="503">
          <cell r="H503">
            <v>-280.32389999999998</v>
          </cell>
        </row>
        <row r="504">
          <cell r="H504">
            <v>-280.55070000000001</v>
          </cell>
        </row>
        <row r="505">
          <cell r="H505">
            <v>-280.77729999999997</v>
          </cell>
        </row>
        <row r="506">
          <cell r="H506">
            <v>-281.00409999999999</v>
          </cell>
        </row>
        <row r="507">
          <cell r="H507">
            <v>-281.23080000000004</v>
          </cell>
        </row>
        <row r="508">
          <cell r="H508">
            <v>-281.45749999999998</v>
          </cell>
        </row>
        <row r="509">
          <cell r="H509">
            <v>-281.68420000000003</v>
          </cell>
        </row>
        <row r="510">
          <cell r="H510">
            <v>-281.91110000000003</v>
          </cell>
        </row>
        <row r="511">
          <cell r="H511">
            <v>-282.1388</v>
          </cell>
        </row>
        <row r="512">
          <cell r="H512">
            <v>-282.3655</v>
          </cell>
        </row>
        <row r="513">
          <cell r="H513">
            <v>-282.59219999999999</v>
          </cell>
        </row>
        <row r="514">
          <cell r="H514">
            <v>-282.81900000000002</v>
          </cell>
        </row>
        <row r="515">
          <cell r="H515">
            <v>-283.04560000000004</v>
          </cell>
        </row>
        <row r="516">
          <cell r="H516">
            <v>-283.2724</v>
          </cell>
        </row>
        <row r="517">
          <cell r="H517">
            <v>-283.49919999999997</v>
          </cell>
        </row>
        <row r="518">
          <cell r="H518">
            <v>-283.72589999999997</v>
          </cell>
        </row>
        <row r="519">
          <cell r="H519">
            <v>-283.95269999999999</v>
          </cell>
        </row>
        <row r="520">
          <cell r="H520">
            <v>-284.17950000000002</v>
          </cell>
        </row>
        <row r="521">
          <cell r="H521">
            <v>-284.40610000000004</v>
          </cell>
        </row>
        <row r="522">
          <cell r="H522">
            <v>-284.63290000000001</v>
          </cell>
        </row>
        <row r="523">
          <cell r="H523">
            <v>-284.85980000000001</v>
          </cell>
        </row>
        <row r="524">
          <cell r="H524">
            <v>-285.08619999999996</v>
          </cell>
        </row>
        <row r="525">
          <cell r="H525">
            <v>-285.31280000000004</v>
          </cell>
        </row>
        <row r="526">
          <cell r="H526">
            <v>-285.5394</v>
          </cell>
        </row>
        <row r="527">
          <cell r="H527">
            <v>-285.76690000000002</v>
          </cell>
        </row>
        <row r="528">
          <cell r="H528">
            <v>-285.99340000000001</v>
          </cell>
        </row>
        <row r="529">
          <cell r="H529">
            <v>-286.21999999999997</v>
          </cell>
        </row>
        <row r="530">
          <cell r="H530">
            <v>-286.44749999999999</v>
          </cell>
        </row>
        <row r="531">
          <cell r="H531">
            <v>-286.67410000000001</v>
          </cell>
        </row>
        <row r="532">
          <cell r="H532">
            <v>-286.90170000000001</v>
          </cell>
        </row>
        <row r="533">
          <cell r="H533">
            <v>-287.12810000000002</v>
          </cell>
        </row>
        <row r="534">
          <cell r="H534">
            <v>-287.35469999999998</v>
          </cell>
        </row>
        <row r="535">
          <cell r="H535">
            <v>-287.58120000000002</v>
          </cell>
        </row>
        <row r="536">
          <cell r="H536">
            <v>-287.80780000000004</v>
          </cell>
        </row>
        <row r="537">
          <cell r="H537">
            <v>-288.03539999999998</v>
          </cell>
        </row>
        <row r="538">
          <cell r="H538">
            <v>-288.26190000000003</v>
          </cell>
        </row>
        <row r="539">
          <cell r="H539">
            <v>-288.48849999999999</v>
          </cell>
        </row>
        <row r="540">
          <cell r="H540">
            <v>-288.71500000000003</v>
          </cell>
        </row>
        <row r="541">
          <cell r="H541">
            <v>-288.94159999999999</v>
          </cell>
        </row>
        <row r="542">
          <cell r="H542">
            <v>-289.16820000000001</v>
          </cell>
        </row>
        <row r="543">
          <cell r="H543">
            <v>-289.39569999999998</v>
          </cell>
        </row>
        <row r="544">
          <cell r="H544">
            <v>-289.62329999999997</v>
          </cell>
        </row>
        <row r="545">
          <cell r="H545">
            <v>-289.84979999999996</v>
          </cell>
        </row>
        <row r="546">
          <cell r="H546">
            <v>-290.07640000000004</v>
          </cell>
        </row>
        <row r="547">
          <cell r="H547">
            <v>-290.303</v>
          </cell>
        </row>
        <row r="548">
          <cell r="H548">
            <v>-290.53050000000002</v>
          </cell>
        </row>
        <row r="549">
          <cell r="H549">
            <v>-290.75710000000004</v>
          </cell>
        </row>
        <row r="550">
          <cell r="H550">
            <v>-290.98360000000002</v>
          </cell>
        </row>
        <row r="551">
          <cell r="H551">
            <v>-291.21019999999999</v>
          </cell>
        </row>
        <row r="552">
          <cell r="H552">
            <v>-291.43680000000001</v>
          </cell>
        </row>
        <row r="553">
          <cell r="H553">
            <v>-291.66340000000002</v>
          </cell>
        </row>
        <row r="554">
          <cell r="H554">
            <v>-291.89089999999999</v>
          </cell>
        </row>
        <row r="555">
          <cell r="H555">
            <v>-292.11750000000001</v>
          </cell>
        </row>
        <row r="556">
          <cell r="H556">
            <v>-292.34500000000003</v>
          </cell>
        </row>
        <row r="557">
          <cell r="H557">
            <v>-292.57169999999996</v>
          </cell>
        </row>
        <row r="558">
          <cell r="H558">
            <v>-292.79830000000004</v>
          </cell>
        </row>
        <row r="559">
          <cell r="H559">
            <v>-293.02479999999997</v>
          </cell>
        </row>
        <row r="560">
          <cell r="H560">
            <v>-293.25139999999999</v>
          </cell>
        </row>
        <row r="561">
          <cell r="H561">
            <v>-293.47900000000004</v>
          </cell>
        </row>
        <row r="562">
          <cell r="H562">
            <v>-293.7056</v>
          </cell>
        </row>
        <row r="563">
          <cell r="H563">
            <v>-293.93209999999999</v>
          </cell>
        </row>
        <row r="564">
          <cell r="H564">
            <v>-294.15859999999998</v>
          </cell>
        </row>
        <row r="565">
          <cell r="H565">
            <v>-294.38290000000001</v>
          </cell>
        </row>
        <row r="566">
          <cell r="H566">
            <v>-294.60930000000002</v>
          </cell>
        </row>
        <row r="567">
          <cell r="H567">
            <v>-294.83359999999999</v>
          </cell>
        </row>
        <row r="568">
          <cell r="H568">
            <v>-295.05889999999999</v>
          </cell>
        </row>
        <row r="569">
          <cell r="H569">
            <v>-295.28430000000003</v>
          </cell>
        </row>
        <row r="570">
          <cell r="H570">
            <v>-295.50970000000001</v>
          </cell>
        </row>
        <row r="571">
          <cell r="H571">
            <v>-295.73400000000004</v>
          </cell>
        </row>
        <row r="572">
          <cell r="H572">
            <v>-295.96039999999999</v>
          </cell>
        </row>
        <row r="573">
          <cell r="H573">
            <v>-296.18469999999996</v>
          </cell>
        </row>
        <row r="574">
          <cell r="H574">
            <v>-296.41110000000003</v>
          </cell>
        </row>
        <row r="575">
          <cell r="H575">
            <v>-296.63549999999998</v>
          </cell>
        </row>
        <row r="576">
          <cell r="H576">
            <v>-296.86079999999998</v>
          </cell>
        </row>
        <row r="577">
          <cell r="H577">
            <v>-297.08609999999999</v>
          </cell>
        </row>
        <row r="578">
          <cell r="H578">
            <v>-297.31150000000002</v>
          </cell>
        </row>
        <row r="579">
          <cell r="H579">
            <v>-297.5369</v>
          </cell>
        </row>
        <row r="580">
          <cell r="H580">
            <v>-297.76229999999998</v>
          </cell>
        </row>
        <row r="581">
          <cell r="H581">
            <v>-297.98660000000001</v>
          </cell>
        </row>
        <row r="582">
          <cell r="H582">
            <v>-298.21299999999997</v>
          </cell>
        </row>
        <row r="583">
          <cell r="H583">
            <v>-298.43730000000005</v>
          </cell>
        </row>
        <row r="584">
          <cell r="H584">
            <v>-298.66379999999998</v>
          </cell>
        </row>
        <row r="585">
          <cell r="H585">
            <v>-298.88810000000001</v>
          </cell>
        </row>
        <row r="586">
          <cell r="H586">
            <v>-299.11349999999999</v>
          </cell>
        </row>
        <row r="587">
          <cell r="H587">
            <v>-299.33879999999999</v>
          </cell>
        </row>
        <row r="588">
          <cell r="H588">
            <v>-299.56420000000003</v>
          </cell>
        </row>
        <row r="589">
          <cell r="H589">
            <v>-299.78949999999998</v>
          </cell>
        </row>
        <row r="590">
          <cell r="H590">
            <v>-300.01499999999999</v>
          </cell>
        </row>
        <row r="591">
          <cell r="H591">
            <v>-300.23939999999999</v>
          </cell>
        </row>
        <row r="592">
          <cell r="H592">
            <v>-300.46569999999997</v>
          </cell>
        </row>
        <row r="593">
          <cell r="H593">
            <v>-300.69010000000003</v>
          </cell>
        </row>
        <row r="594">
          <cell r="H594">
            <v>-300.91650000000004</v>
          </cell>
        </row>
        <row r="595">
          <cell r="H595">
            <v>-301.14080000000001</v>
          </cell>
        </row>
        <row r="596">
          <cell r="H596">
            <v>-301.36629999999997</v>
          </cell>
        </row>
        <row r="597">
          <cell r="H597">
            <v>-301.5917</v>
          </cell>
        </row>
        <row r="598">
          <cell r="H598">
            <v>-301.81700000000001</v>
          </cell>
        </row>
        <row r="599">
          <cell r="H599">
            <v>-302.04239999999999</v>
          </cell>
        </row>
        <row r="600">
          <cell r="H600">
            <v>-302.26780000000002</v>
          </cell>
        </row>
        <row r="601">
          <cell r="H601">
            <v>-302.49220000000003</v>
          </cell>
        </row>
        <row r="602">
          <cell r="H602">
            <v>-302.71850000000001</v>
          </cell>
        </row>
        <row r="603">
          <cell r="H603">
            <v>-302.94290000000001</v>
          </cell>
        </row>
        <row r="604">
          <cell r="H604">
            <v>-303.16829999999999</v>
          </cell>
        </row>
        <row r="605">
          <cell r="H605">
            <v>-303.39379999999994</v>
          </cell>
        </row>
        <row r="606">
          <cell r="H606">
            <v>-303.61919999999998</v>
          </cell>
        </row>
        <row r="607">
          <cell r="H607">
            <v>-303.84460000000001</v>
          </cell>
        </row>
        <row r="608">
          <cell r="H608">
            <v>-304.06890000000004</v>
          </cell>
        </row>
        <row r="609">
          <cell r="H609">
            <v>-304.2953</v>
          </cell>
        </row>
        <row r="610">
          <cell r="H610">
            <v>-304.5197</v>
          </cell>
        </row>
        <row r="611">
          <cell r="H611">
            <v>-304.74610000000001</v>
          </cell>
        </row>
        <row r="612">
          <cell r="H612">
            <v>-304.97050000000002</v>
          </cell>
        </row>
        <row r="613">
          <cell r="H613">
            <v>-305.19690000000003</v>
          </cell>
        </row>
        <row r="614">
          <cell r="H614">
            <v>-305.42129999999997</v>
          </cell>
        </row>
        <row r="615">
          <cell r="H615">
            <v>-305.64670000000001</v>
          </cell>
        </row>
        <row r="616">
          <cell r="H616">
            <v>-305.87210000000005</v>
          </cell>
        </row>
        <row r="617">
          <cell r="H617">
            <v>-306.09749999999997</v>
          </cell>
        </row>
        <row r="618">
          <cell r="H618">
            <v>-306.32299999999998</v>
          </cell>
        </row>
        <row r="619">
          <cell r="H619">
            <v>-306.54740000000004</v>
          </cell>
        </row>
        <row r="620">
          <cell r="H620">
            <v>-306.77379999999999</v>
          </cell>
        </row>
        <row r="621">
          <cell r="H621">
            <v>-306.9982</v>
          </cell>
        </row>
        <row r="622">
          <cell r="H622">
            <v>-307.22360000000003</v>
          </cell>
        </row>
        <row r="623">
          <cell r="H623">
            <v>-307.44899999999996</v>
          </cell>
        </row>
        <row r="624">
          <cell r="H624">
            <v>-307.67439999999999</v>
          </cell>
        </row>
        <row r="625">
          <cell r="H625">
            <v>-307.8999</v>
          </cell>
        </row>
        <row r="626">
          <cell r="H626">
            <v>-308.12530000000004</v>
          </cell>
        </row>
        <row r="627">
          <cell r="H627">
            <v>-308.34960000000001</v>
          </cell>
        </row>
        <row r="628">
          <cell r="H628">
            <v>-308.57490000000001</v>
          </cell>
        </row>
        <row r="629">
          <cell r="H629">
            <v>-308.79929999999996</v>
          </cell>
        </row>
        <row r="630">
          <cell r="H630">
            <v>-309.02360000000004</v>
          </cell>
        </row>
        <row r="631">
          <cell r="H631">
            <v>-309.24900000000002</v>
          </cell>
        </row>
        <row r="632">
          <cell r="H632">
            <v>-309.47429999999997</v>
          </cell>
        </row>
        <row r="633">
          <cell r="H633">
            <v>-309.69870000000003</v>
          </cell>
        </row>
        <row r="634">
          <cell r="H634">
            <v>-309.923</v>
          </cell>
        </row>
        <row r="635">
          <cell r="H635">
            <v>-310.1474</v>
          </cell>
        </row>
        <row r="636">
          <cell r="H636">
            <v>-310.37270000000001</v>
          </cell>
        </row>
        <row r="637">
          <cell r="H637">
            <v>-310.59809999999999</v>
          </cell>
        </row>
        <row r="638">
          <cell r="H638">
            <v>-310.82240000000002</v>
          </cell>
        </row>
        <row r="639">
          <cell r="H639">
            <v>-311.04780000000005</v>
          </cell>
        </row>
        <row r="640">
          <cell r="H640">
            <v>-311.27210000000002</v>
          </cell>
        </row>
        <row r="641">
          <cell r="H641">
            <v>-311.49649999999997</v>
          </cell>
        </row>
        <row r="642">
          <cell r="H642">
            <v>-311.72179999999997</v>
          </cell>
        </row>
        <row r="643">
          <cell r="H643">
            <v>-311.94720000000001</v>
          </cell>
        </row>
        <row r="644">
          <cell r="H644">
            <v>-312.17160000000001</v>
          </cell>
        </row>
        <row r="645">
          <cell r="H645">
            <v>-312.39589999999998</v>
          </cell>
        </row>
        <row r="646">
          <cell r="H646">
            <v>-312.62029999999999</v>
          </cell>
        </row>
        <row r="647">
          <cell r="H647">
            <v>-312.84570000000002</v>
          </cell>
        </row>
        <row r="648">
          <cell r="H648">
            <v>-313.07100000000003</v>
          </cell>
        </row>
        <row r="649">
          <cell r="H649">
            <v>-313.29539999999997</v>
          </cell>
        </row>
        <row r="650">
          <cell r="H650">
            <v>-313.51980000000003</v>
          </cell>
        </row>
        <row r="651">
          <cell r="H651">
            <v>-313.74510000000004</v>
          </cell>
        </row>
        <row r="652">
          <cell r="H652">
            <v>-313.96949999999998</v>
          </cell>
        </row>
        <row r="653">
          <cell r="H653">
            <v>-314.19389999999999</v>
          </cell>
        </row>
        <row r="654">
          <cell r="H654">
            <v>-314.4203</v>
          </cell>
        </row>
        <row r="655">
          <cell r="H655">
            <v>-314.64459999999997</v>
          </cell>
        </row>
        <row r="656">
          <cell r="H656">
            <v>-314.86900000000003</v>
          </cell>
        </row>
        <row r="657">
          <cell r="H657">
            <v>-315.09339999999997</v>
          </cell>
        </row>
        <row r="658">
          <cell r="H658">
            <v>-315.31880000000001</v>
          </cell>
        </row>
        <row r="659">
          <cell r="H659">
            <v>-315.54320000000001</v>
          </cell>
        </row>
        <row r="660">
          <cell r="H660">
            <v>-315.76859999999999</v>
          </cell>
        </row>
        <row r="661">
          <cell r="H661">
            <v>-315.99379999999996</v>
          </cell>
        </row>
        <row r="662">
          <cell r="H662">
            <v>-316.21820000000002</v>
          </cell>
        </row>
        <row r="663">
          <cell r="H663">
            <v>-316.44260000000003</v>
          </cell>
        </row>
        <row r="664">
          <cell r="H664">
            <v>-316.66700000000003</v>
          </cell>
        </row>
        <row r="665">
          <cell r="H665">
            <v>-316.89240000000001</v>
          </cell>
        </row>
        <row r="666">
          <cell r="H666">
            <v>-317.11680000000001</v>
          </cell>
        </row>
        <row r="667">
          <cell r="H667">
            <v>-317.34219999999999</v>
          </cell>
        </row>
        <row r="668">
          <cell r="H668">
            <v>-317.56759999999997</v>
          </cell>
        </row>
        <row r="669">
          <cell r="H669">
            <v>-317.79199999999997</v>
          </cell>
        </row>
        <row r="670">
          <cell r="H670">
            <v>-318.01640000000003</v>
          </cell>
        </row>
        <row r="671">
          <cell r="H671">
            <v>-318.24079999999998</v>
          </cell>
        </row>
        <row r="672">
          <cell r="H672">
            <v>-318.46609999999998</v>
          </cell>
        </row>
        <row r="673">
          <cell r="H673">
            <v>-318.69049999999999</v>
          </cell>
        </row>
        <row r="674">
          <cell r="H674">
            <v>-318.91590000000002</v>
          </cell>
        </row>
        <row r="675">
          <cell r="H675">
            <v>-319.1413</v>
          </cell>
        </row>
        <row r="676">
          <cell r="H676">
            <v>-319.36580000000004</v>
          </cell>
        </row>
        <row r="677">
          <cell r="H677">
            <v>-319.59019999999998</v>
          </cell>
        </row>
        <row r="678">
          <cell r="H678">
            <v>-319.81560000000002</v>
          </cell>
        </row>
        <row r="679">
          <cell r="H679">
            <v>-320.03999999999996</v>
          </cell>
        </row>
        <row r="680">
          <cell r="H680">
            <v>-320.26440000000002</v>
          </cell>
        </row>
        <row r="681">
          <cell r="H681">
            <v>-320.48970000000003</v>
          </cell>
        </row>
        <row r="682">
          <cell r="H682">
            <v>-320.71519999999998</v>
          </cell>
        </row>
        <row r="683">
          <cell r="H683">
            <v>-320.93960000000004</v>
          </cell>
        </row>
        <row r="684">
          <cell r="H684">
            <v>-321.16399999999999</v>
          </cell>
        </row>
        <row r="685">
          <cell r="H685">
            <v>-321.38940000000002</v>
          </cell>
        </row>
        <row r="686">
          <cell r="H686">
            <v>-321.6139</v>
          </cell>
        </row>
        <row r="687">
          <cell r="H687">
            <v>-321.8383</v>
          </cell>
        </row>
        <row r="688">
          <cell r="H688">
            <v>-322.06360000000001</v>
          </cell>
        </row>
        <row r="689">
          <cell r="H689">
            <v>-322.28900000000004</v>
          </cell>
        </row>
        <row r="690">
          <cell r="H690">
            <v>-322.51350000000002</v>
          </cell>
        </row>
        <row r="691">
          <cell r="H691">
            <v>-322.7389</v>
          </cell>
        </row>
        <row r="692">
          <cell r="H692">
            <v>-322.9633</v>
          </cell>
        </row>
        <row r="693">
          <cell r="H693">
            <v>-323.18780000000004</v>
          </cell>
        </row>
        <row r="694">
          <cell r="H694">
            <v>-323.41309999999999</v>
          </cell>
        </row>
        <row r="695">
          <cell r="H695">
            <v>-323.63760000000002</v>
          </cell>
        </row>
        <row r="696">
          <cell r="H696">
            <v>-323.86199999999997</v>
          </cell>
        </row>
        <row r="697">
          <cell r="H697">
            <v>-324.08839999999998</v>
          </cell>
        </row>
        <row r="698">
          <cell r="H698">
            <v>-324.31289999999996</v>
          </cell>
        </row>
        <row r="699">
          <cell r="H699">
            <v>-324.53720000000004</v>
          </cell>
        </row>
        <row r="700">
          <cell r="H700">
            <v>-324.7627</v>
          </cell>
        </row>
        <row r="701">
          <cell r="H701">
            <v>-324.9871</v>
          </cell>
        </row>
        <row r="702">
          <cell r="H702">
            <v>-325.21159999999998</v>
          </cell>
        </row>
        <row r="703">
          <cell r="H703">
            <v>-325.43700000000001</v>
          </cell>
        </row>
        <row r="704">
          <cell r="H704">
            <v>-325.66140000000001</v>
          </cell>
        </row>
        <row r="705">
          <cell r="H705">
            <v>-325.88589999999999</v>
          </cell>
        </row>
        <row r="706">
          <cell r="H706">
            <v>-326.11129999999997</v>
          </cell>
        </row>
        <row r="707">
          <cell r="H707">
            <v>-326.33679999999998</v>
          </cell>
        </row>
        <row r="708">
          <cell r="H708">
            <v>-326.56119999999999</v>
          </cell>
        </row>
        <row r="709">
          <cell r="H709">
            <v>-326.78660000000002</v>
          </cell>
        </row>
        <row r="710">
          <cell r="H710">
            <v>-327.0111</v>
          </cell>
        </row>
        <row r="711">
          <cell r="H711">
            <v>-327.2355</v>
          </cell>
        </row>
        <row r="712">
          <cell r="H712">
            <v>-327.46100000000001</v>
          </cell>
        </row>
        <row r="713">
          <cell r="H713">
            <v>-327.68540000000002</v>
          </cell>
        </row>
        <row r="714">
          <cell r="H714">
            <v>-327.90980000000002</v>
          </cell>
        </row>
        <row r="715">
          <cell r="H715">
            <v>-328.13530000000003</v>
          </cell>
        </row>
        <row r="716">
          <cell r="H716">
            <v>-328.35910000000001</v>
          </cell>
        </row>
        <row r="717">
          <cell r="H717">
            <v>-328.58359999999999</v>
          </cell>
        </row>
        <row r="718">
          <cell r="H718">
            <v>-328.80810000000002</v>
          </cell>
        </row>
        <row r="719">
          <cell r="H719">
            <v>-329.03149999999999</v>
          </cell>
        </row>
        <row r="720">
          <cell r="H720">
            <v>-329.255</v>
          </cell>
        </row>
        <row r="721">
          <cell r="H721">
            <v>-329.47850000000005</v>
          </cell>
        </row>
        <row r="722">
          <cell r="H722">
            <v>-329.7029</v>
          </cell>
        </row>
        <row r="723">
          <cell r="H723">
            <v>-329.9273</v>
          </cell>
        </row>
        <row r="724">
          <cell r="H724">
            <v>-330.1508</v>
          </cell>
        </row>
        <row r="725">
          <cell r="H725">
            <v>-330.37529999999998</v>
          </cell>
        </row>
        <row r="726">
          <cell r="H726">
            <v>-330.59870000000001</v>
          </cell>
        </row>
        <row r="727">
          <cell r="H727">
            <v>-330.82220000000001</v>
          </cell>
        </row>
        <row r="728">
          <cell r="H728">
            <v>-331.04570000000001</v>
          </cell>
        </row>
        <row r="729">
          <cell r="H729">
            <v>-331.27019999999999</v>
          </cell>
        </row>
        <row r="730">
          <cell r="H730">
            <v>-331.48090000000002</v>
          </cell>
        </row>
        <row r="731">
          <cell r="H731">
            <v>-331.68849999999998</v>
          </cell>
        </row>
        <row r="732">
          <cell r="H732">
            <v>-331.89510000000001</v>
          </cell>
        </row>
        <row r="733">
          <cell r="H733">
            <v>-332.1028</v>
          </cell>
        </row>
        <row r="734">
          <cell r="H734">
            <v>-332.31029999999998</v>
          </cell>
        </row>
        <row r="735">
          <cell r="H735">
            <v>-332.51689999999996</v>
          </cell>
        </row>
        <row r="736">
          <cell r="H736">
            <v>-332.72450000000003</v>
          </cell>
        </row>
        <row r="737">
          <cell r="H737">
            <v>-332.93310000000002</v>
          </cell>
        </row>
        <row r="738">
          <cell r="H738">
            <v>-333.13979999999998</v>
          </cell>
        </row>
        <row r="739">
          <cell r="H739">
            <v>-333.34739999999999</v>
          </cell>
        </row>
        <row r="740">
          <cell r="H740">
            <v>-333.55500000000001</v>
          </cell>
        </row>
        <row r="741">
          <cell r="H741">
            <v>-333.76160000000004</v>
          </cell>
        </row>
        <row r="742">
          <cell r="H742">
            <v>-333.91770000000002</v>
          </cell>
        </row>
        <row r="743">
          <cell r="H743">
            <v>-334.07310000000001</v>
          </cell>
        </row>
        <row r="744">
          <cell r="H744">
            <v>-334.22829999999999</v>
          </cell>
        </row>
        <row r="745">
          <cell r="H745">
            <v>-334.38369999999998</v>
          </cell>
        </row>
        <row r="746">
          <cell r="H746">
            <v>-334.53909999999996</v>
          </cell>
        </row>
        <row r="747">
          <cell r="H747">
            <v>-334.69349999999997</v>
          </cell>
        </row>
        <row r="748">
          <cell r="H748">
            <v>-334.84889999999996</v>
          </cell>
        </row>
        <row r="749">
          <cell r="H749">
            <v>-335.00420000000003</v>
          </cell>
        </row>
        <row r="750">
          <cell r="H750">
            <v>-335.15960000000001</v>
          </cell>
        </row>
        <row r="751">
          <cell r="H751">
            <v>-335.31489999999997</v>
          </cell>
        </row>
        <row r="752">
          <cell r="H752">
            <v>-335.46930000000003</v>
          </cell>
        </row>
        <row r="753">
          <cell r="H753">
            <v>-335.62470000000002</v>
          </cell>
        </row>
        <row r="754">
          <cell r="H754">
            <v>-335.7801</v>
          </cell>
        </row>
        <row r="755">
          <cell r="H755">
            <v>-335.93639999999999</v>
          </cell>
        </row>
        <row r="756">
          <cell r="H756">
            <v>-336.09179999999998</v>
          </cell>
        </row>
        <row r="757">
          <cell r="H757">
            <v>-336.24720000000002</v>
          </cell>
        </row>
        <row r="758">
          <cell r="H758">
            <v>-336.4015</v>
          </cell>
        </row>
        <row r="759">
          <cell r="H759">
            <v>-336.54290000000003</v>
          </cell>
        </row>
        <row r="760">
          <cell r="H760">
            <v>-336.61429999999996</v>
          </cell>
        </row>
        <row r="761">
          <cell r="H761">
            <v>-336.68560000000002</v>
          </cell>
        </row>
        <row r="762">
          <cell r="H762">
            <v>-336.755</v>
          </cell>
        </row>
        <row r="763">
          <cell r="H763">
            <v>-336.8263</v>
          </cell>
        </row>
        <row r="764">
          <cell r="H764">
            <v>-336.89670000000001</v>
          </cell>
        </row>
        <row r="765">
          <cell r="H765">
            <v>-336.96700000000004</v>
          </cell>
        </row>
        <row r="766">
          <cell r="H766">
            <v>-337.03829999999999</v>
          </cell>
        </row>
        <row r="767">
          <cell r="H767">
            <v>-337.10770000000002</v>
          </cell>
        </row>
        <row r="768">
          <cell r="H768">
            <v>-337.17899999999997</v>
          </cell>
        </row>
        <row r="769">
          <cell r="H769">
            <v>-337.24940000000004</v>
          </cell>
        </row>
        <row r="770">
          <cell r="H770">
            <v>-337.31970000000001</v>
          </cell>
        </row>
        <row r="771">
          <cell r="H771">
            <v>-337.39109999999999</v>
          </cell>
        </row>
        <row r="772">
          <cell r="H772">
            <v>-337.46140000000003</v>
          </cell>
        </row>
        <row r="773">
          <cell r="H773">
            <v>-337.5317</v>
          </cell>
        </row>
        <row r="774">
          <cell r="H774">
            <v>-337.60210000000001</v>
          </cell>
        </row>
        <row r="775">
          <cell r="H775">
            <v>-337.67340000000002</v>
          </cell>
        </row>
        <row r="776">
          <cell r="H776">
            <v>-337.74270000000001</v>
          </cell>
        </row>
        <row r="777">
          <cell r="H777">
            <v>-337.8141</v>
          </cell>
        </row>
        <row r="778">
          <cell r="H778">
            <v>-337.88439999999997</v>
          </cell>
        </row>
        <row r="779">
          <cell r="H779">
            <v>-337.9547</v>
          </cell>
        </row>
        <row r="780">
          <cell r="H780">
            <v>-338.02610000000004</v>
          </cell>
        </row>
        <row r="781">
          <cell r="H781">
            <v>-338.09530000000001</v>
          </cell>
        </row>
        <row r="782">
          <cell r="H782">
            <v>-338.16669999999999</v>
          </cell>
        </row>
        <row r="783">
          <cell r="H783">
            <v>-338.23809999999997</v>
          </cell>
        </row>
        <row r="784">
          <cell r="H784">
            <v>-338.3073</v>
          </cell>
        </row>
        <row r="785">
          <cell r="H785">
            <v>-338.37870000000004</v>
          </cell>
        </row>
        <row r="786">
          <cell r="H786">
            <v>-338.44900000000001</v>
          </cell>
        </row>
        <row r="787">
          <cell r="H787">
            <v>-338.51929999999999</v>
          </cell>
        </row>
        <row r="788">
          <cell r="H788">
            <v>-338.58959999999996</v>
          </cell>
        </row>
        <row r="789">
          <cell r="H789">
            <v>-338.65990000000005</v>
          </cell>
        </row>
        <row r="790">
          <cell r="H790">
            <v>-338.7312</v>
          </cell>
        </row>
        <row r="791">
          <cell r="H791">
            <v>-338.80150000000003</v>
          </cell>
        </row>
        <row r="792">
          <cell r="H792">
            <v>-338.87189999999998</v>
          </cell>
        </row>
        <row r="793">
          <cell r="H793">
            <v>-338.94209999999998</v>
          </cell>
        </row>
        <row r="794">
          <cell r="H794">
            <v>-339.01339999999993</v>
          </cell>
        </row>
        <row r="795">
          <cell r="H795">
            <v>-339.08280000000002</v>
          </cell>
        </row>
        <row r="796">
          <cell r="H796">
            <v>-339.15409999999997</v>
          </cell>
        </row>
        <row r="797">
          <cell r="H797">
            <v>-339.22429999999997</v>
          </cell>
        </row>
        <row r="798">
          <cell r="H798">
            <v>-339.29469999999998</v>
          </cell>
        </row>
        <row r="799">
          <cell r="H799">
            <v>-339.36600000000004</v>
          </cell>
        </row>
        <row r="800">
          <cell r="H800">
            <v>-339.43529999999998</v>
          </cell>
        </row>
        <row r="801">
          <cell r="H801">
            <v>-339.50650000000002</v>
          </cell>
        </row>
        <row r="802">
          <cell r="H802">
            <v>-339.57690000000002</v>
          </cell>
        </row>
        <row r="803">
          <cell r="H803">
            <v>-339.6472</v>
          </cell>
        </row>
        <row r="804">
          <cell r="H804">
            <v>-339.71749999999997</v>
          </cell>
        </row>
        <row r="805">
          <cell r="H805">
            <v>-339.78870000000001</v>
          </cell>
        </row>
        <row r="806">
          <cell r="H806">
            <v>-339.858</v>
          </cell>
        </row>
        <row r="807">
          <cell r="H807">
            <v>-339.92930000000001</v>
          </cell>
        </row>
        <row r="808">
          <cell r="H808">
            <v>-340.00059999999996</v>
          </cell>
        </row>
        <row r="809">
          <cell r="H809">
            <v>-340.06990000000002</v>
          </cell>
        </row>
        <row r="810">
          <cell r="H810">
            <v>-340.14120000000003</v>
          </cell>
        </row>
        <row r="811">
          <cell r="H811">
            <v>-340.21050000000002</v>
          </cell>
        </row>
        <row r="812">
          <cell r="H812">
            <v>-340.28179999999998</v>
          </cell>
        </row>
        <row r="813">
          <cell r="H813">
            <v>-340.35209999999995</v>
          </cell>
        </row>
        <row r="814">
          <cell r="H814">
            <v>-340.42239999999998</v>
          </cell>
        </row>
        <row r="815">
          <cell r="H815">
            <v>-340.49260000000004</v>
          </cell>
        </row>
        <row r="816">
          <cell r="H816">
            <v>-340.56380000000001</v>
          </cell>
        </row>
        <row r="817">
          <cell r="H817">
            <v>-340.63310000000001</v>
          </cell>
        </row>
        <row r="818">
          <cell r="H818">
            <v>-340.70439999999996</v>
          </cell>
        </row>
        <row r="819">
          <cell r="H819">
            <v>-340.77469999999994</v>
          </cell>
        </row>
        <row r="820">
          <cell r="H820">
            <v>-340.84500000000003</v>
          </cell>
        </row>
        <row r="821">
          <cell r="H821">
            <v>-340.9153</v>
          </cell>
        </row>
        <row r="822">
          <cell r="H822">
            <v>-340.98649999999998</v>
          </cell>
        </row>
        <row r="823">
          <cell r="H823">
            <v>-341.05669999999998</v>
          </cell>
        </row>
        <row r="824">
          <cell r="H824">
            <v>-341.12699999999995</v>
          </cell>
        </row>
        <row r="825">
          <cell r="H825">
            <v>-341.19730000000004</v>
          </cell>
        </row>
        <row r="826">
          <cell r="H826">
            <v>-341.26760000000002</v>
          </cell>
        </row>
        <row r="827">
          <cell r="H827">
            <v>-341.33879999999999</v>
          </cell>
        </row>
        <row r="828">
          <cell r="H828">
            <v>-341.40809999999999</v>
          </cell>
        </row>
        <row r="829">
          <cell r="H829">
            <v>-341.4794</v>
          </cell>
        </row>
        <row r="830">
          <cell r="H830">
            <v>-341.54970000000003</v>
          </cell>
        </row>
        <row r="831">
          <cell r="H831">
            <v>-341.61980000000005</v>
          </cell>
        </row>
        <row r="832">
          <cell r="H832">
            <v>-341.69010000000003</v>
          </cell>
        </row>
        <row r="833">
          <cell r="H833">
            <v>-341.76130000000001</v>
          </cell>
        </row>
        <row r="834">
          <cell r="H834">
            <v>-341.8306</v>
          </cell>
        </row>
        <row r="835">
          <cell r="H835">
            <v>-341.90190000000001</v>
          </cell>
        </row>
        <row r="836">
          <cell r="H836">
            <v>-341.97210000000001</v>
          </cell>
        </row>
        <row r="837">
          <cell r="H837">
            <v>-342.04239999999999</v>
          </cell>
        </row>
        <row r="838">
          <cell r="H838">
            <v>-342.11259999999999</v>
          </cell>
        </row>
        <row r="839">
          <cell r="H839">
            <v>-342.18150000000003</v>
          </cell>
        </row>
        <row r="840">
          <cell r="H840">
            <v>-342.24779999999998</v>
          </cell>
        </row>
        <row r="841">
          <cell r="H841">
            <v>-342.31399999999996</v>
          </cell>
        </row>
        <row r="842">
          <cell r="H842">
            <v>-342.38119999999998</v>
          </cell>
        </row>
        <row r="843">
          <cell r="H843">
            <v>-342.44639999999998</v>
          </cell>
        </row>
        <row r="844">
          <cell r="H844">
            <v>-342.5136</v>
          </cell>
        </row>
        <row r="845">
          <cell r="H845">
            <v>-342.57979999999998</v>
          </cell>
        </row>
        <row r="846">
          <cell r="H846">
            <v>-342.63650000000001</v>
          </cell>
        </row>
        <row r="847">
          <cell r="H847">
            <v>-342.6848</v>
          </cell>
        </row>
        <row r="848">
          <cell r="H848">
            <v>-342.73220000000003</v>
          </cell>
        </row>
        <row r="849">
          <cell r="H849">
            <v>-342.78149999999999</v>
          </cell>
        </row>
        <row r="850">
          <cell r="H850">
            <v>-342.82979999999998</v>
          </cell>
        </row>
        <row r="851">
          <cell r="H851">
            <v>-342.87810000000002</v>
          </cell>
        </row>
        <row r="852">
          <cell r="H852">
            <v>-342.9264</v>
          </cell>
        </row>
        <row r="853">
          <cell r="H853">
            <v>-342.97570000000002</v>
          </cell>
        </row>
        <row r="854">
          <cell r="H854">
            <v>-343.02409999999998</v>
          </cell>
        </row>
        <row r="855">
          <cell r="H855">
            <v>-343.07229999999998</v>
          </cell>
        </row>
        <row r="856">
          <cell r="H856">
            <v>-343.1216</v>
          </cell>
        </row>
        <row r="857">
          <cell r="H857">
            <v>-343.16999999999996</v>
          </cell>
        </row>
        <row r="858">
          <cell r="H858">
            <v>-343.21820000000002</v>
          </cell>
        </row>
        <row r="859">
          <cell r="H859">
            <v>-343.26760000000002</v>
          </cell>
        </row>
        <row r="860">
          <cell r="H860">
            <v>-343.31590000000006</v>
          </cell>
        </row>
        <row r="861">
          <cell r="H861">
            <v>-343.36410000000001</v>
          </cell>
        </row>
        <row r="862">
          <cell r="H862">
            <v>-343.4135</v>
          </cell>
        </row>
        <row r="863">
          <cell r="H863">
            <v>-343.46170000000001</v>
          </cell>
        </row>
        <row r="864">
          <cell r="H864">
            <v>-343.51010000000002</v>
          </cell>
        </row>
        <row r="865">
          <cell r="H865">
            <v>-343.55939999999998</v>
          </cell>
        </row>
        <row r="866">
          <cell r="H866">
            <v>-343.60769999999997</v>
          </cell>
        </row>
        <row r="867">
          <cell r="H867">
            <v>-343.65600000000001</v>
          </cell>
        </row>
        <row r="868">
          <cell r="H868">
            <v>-343.70420000000001</v>
          </cell>
        </row>
        <row r="869">
          <cell r="H869">
            <v>-343.75360000000001</v>
          </cell>
        </row>
        <row r="870">
          <cell r="H870">
            <v>-343.80180000000001</v>
          </cell>
        </row>
        <row r="871">
          <cell r="H871">
            <v>-343.85019999999997</v>
          </cell>
        </row>
        <row r="872">
          <cell r="H872">
            <v>-343.89839999999998</v>
          </cell>
        </row>
        <row r="873">
          <cell r="H873">
            <v>-343.94670000000002</v>
          </cell>
        </row>
        <row r="874">
          <cell r="H874">
            <v>-343.995</v>
          </cell>
        </row>
        <row r="875">
          <cell r="H875">
            <v>-344.04429999999996</v>
          </cell>
        </row>
        <row r="876">
          <cell r="H876">
            <v>-344.0926</v>
          </cell>
        </row>
        <row r="877">
          <cell r="H877">
            <v>-344.13189999999997</v>
          </cell>
        </row>
        <row r="878">
          <cell r="H878">
            <v>-344.12610000000001</v>
          </cell>
        </row>
        <row r="879">
          <cell r="H879">
            <v>-344.12139999999999</v>
          </cell>
        </row>
        <row r="880">
          <cell r="H880">
            <v>-344.1155</v>
          </cell>
        </row>
        <row r="881">
          <cell r="H881">
            <v>-344.11070000000001</v>
          </cell>
        </row>
        <row r="882">
          <cell r="H882">
            <v>-344.10490000000004</v>
          </cell>
        </row>
        <row r="883">
          <cell r="H883">
            <v>-344.1001</v>
          </cell>
        </row>
        <row r="884">
          <cell r="H884">
            <v>-344.09519999999998</v>
          </cell>
        </row>
        <row r="885">
          <cell r="H885">
            <v>-344.08940000000001</v>
          </cell>
        </row>
        <row r="886">
          <cell r="H886">
            <v>-344.08359999999999</v>
          </cell>
        </row>
        <row r="887">
          <cell r="H887">
            <v>-344.07870000000003</v>
          </cell>
        </row>
        <row r="888">
          <cell r="H888">
            <v>-344.07389999999998</v>
          </cell>
        </row>
        <row r="889">
          <cell r="H889">
            <v>-344.06900000000002</v>
          </cell>
        </row>
        <row r="890">
          <cell r="H890">
            <v>-344.06220000000002</v>
          </cell>
        </row>
        <row r="891">
          <cell r="H891">
            <v>-344.05740000000003</v>
          </cell>
        </row>
        <row r="892">
          <cell r="H892">
            <v>-344.05250000000001</v>
          </cell>
        </row>
        <row r="893">
          <cell r="H893">
            <v>-344.04770000000002</v>
          </cell>
        </row>
        <row r="894">
          <cell r="H894">
            <v>-344.0428</v>
          </cell>
        </row>
        <row r="895">
          <cell r="H895">
            <v>-344.036</v>
          </cell>
        </row>
        <row r="896">
          <cell r="H896">
            <v>-344.03109999999998</v>
          </cell>
        </row>
        <row r="897">
          <cell r="H897">
            <v>-344.02629999999999</v>
          </cell>
        </row>
        <row r="898">
          <cell r="H898">
            <v>-344.02139999999997</v>
          </cell>
        </row>
        <row r="899">
          <cell r="H899">
            <v>-344.01550000000003</v>
          </cell>
        </row>
        <row r="900">
          <cell r="H900">
            <v>-344.00960000000003</v>
          </cell>
        </row>
        <row r="901">
          <cell r="H901">
            <v>-344.00479999999999</v>
          </cell>
        </row>
        <row r="902">
          <cell r="H902">
            <v>-343.99990000000003</v>
          </cell>
        </row>
        <row r="903">
          <cell r="H903">
            <v>-343.9941</v>
          </cell>
        </row>
        <row r="904">
          <cell r="H904">
            <v>-343.98919999999998</v>
          </cell>
        </row>
        <row r="905">
          <cell r="H905">
            <v>-343.98320000000001</v>
          </cell>
        </row>
        <row r="906">
          <cell r="H906">
            <v>-343.97840000000002</v>
          </cell>
        </row>
        <row r="907">
          <cell r="H907">
            <v>-343.97249999999997</v>
          </cell>
        </row>
        <row r="908">
          <cell r="H908">
            <v>-343.9676</v>
          </cell>
        </row>
        <row r="909">
          <cell r="H909">
            <v>-343.96280000000002</v>
          </cell>
        </row>
        <row r="910">
          <cell r="H910">
            <v>-343.95680000000004</v>
          </cell>
        </row>
        <row r="911">
          <cell r="H911">
            <v>-343.95089999999999</v>
          </cell>
        </row>
        <row r="912">
          <cell r="H912">
            <v>-343.94600000000003</v>
          </cell>
        </row>
        <row r="913">
          <cell r="H913">
            <v>-343.94110000000001</v>
          </cell>
        </row>
        <row r="914">
          <cell r="H914">
            <v>-343.93619999999999</v>
          </cell>
        </row>
        <row r="915">
          <cell r="H915">
            <v>-343.92930000000001</v>
          </cell>
        </row>
        <row r="916">
          <cell r="H916">
            <v>-343.92430000000002</v>
          </cell>
        </row>
        <row r="917">
          <cell r="H917">
            <v>-343.91950000000003</v>
          </cell>
        </row>
        <row r="918">
          <cell r="H918">
            <v>-343.9135</v>
          </cell>
        </row>
        <row r="919">
          <cell r="H919">
            <v>-343.90280000000001</v>
          </cell>
        </row>
        <row r="920">
          <cell r="H920">
            <v>-343.89209999999997</v>
          </cell>
        </row>
        <row r="921">
          <cell r="H921">
            <v>-343.88139999999999</v>
          </cell>
        </row>
        <row r="922">
          <cell r="H922">
            <v>-343.87079999999997</v>
          </cell>
        </row>
        <row r="923">
          <cell r="H923">
            <v>-343.86099999999999</v>
          </cell>
        </row>
        <row r="924">
          <cell r="H924">
            <v>-343.8503</v>
          </cell>
        </row>
        <row r="925">
          <cell r="H925">
            <v>-343.83969999999999</v>
          </cell>
        </row>
        <row r="926">
          <cell r="H926">
            <v>-343.82889999999998</v>
          </cell>
        </row>
        <row r="927">
          <cell r="H927">
            <v>-343.81830000000002</v>
          </cell>
        </row>
        <row r="928">
          <cell r="H928">
            <v>-343.8075</v>
          </cell>
        </row>
        <row r="929">
          <cell r="H929">
            <v>-343.7978</v>
          </cell>
        </row>
        <row r="930">
          <cell r="H930">
            <v>-343.78229999999996</v>
          </cell>
        </row>
        <row r="931">
          <cell r="H931">
            <v>-343.74789999999996</v>
          </cell>
        </row>
        <row r="932">
          <cell r="H932">
            <v>-343.71350000000001</v>
          </cell>
        </row>
        <row r="933">
          <cell r="H933">
            <v>-343.67809999999997</v>
          </cell>
        </row>
        <row r="934">
          <cell r="H934">
            <v>-343.6447</v>
          </cell>
        </row>
        <row r="935">
          <cell r="H935">
            <v>-343.60930000000002</v>
          </cell>
        </row>
        <row r="936">
          <cell r="H936">
            <v>-343.57600000000002</v>
          </cell>
        </row>
        <row r="937">
          <cell r="H937">
            <v>-343.54050000000001</v>
          </cell>
        </row>
        <row r="938">
          <cell r="H938">
            <v>-343.50609999999995</v>
          </cell>
        </row>
        <row r="939">
          <cell r="H939">
            <v>-343.47179999999997</v>
          </cell>
        </row>
        <row r="940">
          <cell r="H940">
            <v>-343.43740000000003</v>
          </cell>
        </row>
        <row r="941">
          <cell r="H941">
            <v>-343.40190000000001</v>
          </cell>
        </row>
        <row r="942">
          <cell r="H942">
            <v>-343.36860000000001</v>
          </cell>
        </row>
        <row r="943">
          <cell r="H943">
            <v>-343.33320000000003</v>
          </cell>
        </row>
        <row r="944">
          <cell r="H944">
            <v>-343.29880000000003</v>
          </cell>
        </row>
        <row r="945">
          <cell r="H945">
            <v>-343.26440000000002</v>
          </cell>
        </row>
        <row r="946">
          <cell r="H946">
            <v>-343.23</v>
          </cell>
        </row>
        <row r="947">
          <cell r="H947">
            <v>-343.19460000000004</v>
          </cell>
        </row>
        <row r="948">
          <cell r="H948">
            <v>-343.16129999999998</v>
          </cell>
        </row>
        <row r="949">
          <cell r="H949">
            <v>-343.1259</v>
          </cell>
        </row>
        <row r="950">
          <cell r="H950">
            <v>-343.0915</v>
          </cell>
        </row>
        <row r="951">
          <cell r="H951">
            <v>-343.05709999999999</v>
          </cell>
        </row>
        <row r="952">
          <cell r="H952">
            <v>-343.02279999999996</v>
          </cell>
        </row>
        <row r="953">
          <cell r="H953">
            <v>-342.98739999999998</v>
          </cell>
        </row>
        <row r="954">
          <cell r="H954">
            <v>-342.95399999999995</v>
          </cell>
        </row>
        <row r="955">
          <cell r="H955">
            <v>-342.91859999999997</v>
          </cell>
        </row>
        <row r="956">
          <cell r="H956">
            <v>-342.8843</v>
          </cell>
        </row>
        <row r="957">
          <cell r="H957">
            <v>-342.84890000000001</v>
          </cell>
        </row>
        <row r="958">
          <cell r="H958">
            <v>-342.81540000000001</v>
          </cell>
        </row>
        <row r="959">
          <cell r="H959">
            <v>-342.7801</v>
          </cell>
        </row>
        <row r="960">
          <cell r="H960">
            <v>-342.74470000000002</v>
          </cell>
        </row>
        <row r="961">
          <cell r="H961">
            <v>-342.71140000000003</v>
          </cell>
        </row>
        <row r="962">
          <cell r="H962">
            <v>-342.67600000000004</v>
          </cell>
        </row>
        <row r="963">
          <cell r="H963">
            <v>-342.64170000000001</v>
          </cell>
        </row>
        <row r="964">
          <cell r="H964">
            <v>-342.6062</v>
          </cell>
        </row>
        <row r="965">
          <cell r="H965">
            <v>-342.5729</v>
          </cell>
        </row>
        <row r="966">
          <cell r="H966">
            <v>-342.5376</v>
          </cell>
        </row>
        <row r="967">
          <cell r="H967">
            <v>-342.50310000000002</v>
          </cell>
        </row>
        <row r="968">
          <cell r="H968">
            <v>-342.46780000000001</v>
          </cell>
        </row>
        <row r="969">
          <cell r="H969">
            <v>-342.43450000000001</v>
          </cell>
        </row>
        <row r="970">
          <cell r="H970">
            <v>-342.399</v>
          </cell>
        </row>
        <row r="971">
          <cell r="H971">
            <v>-342.36469999999997</v>
          </cell>
        </row>
        <row r="972">
          <cell r="H972">
            <v>-342.32929999999999</v>
          </cell>
        </row>
        <row r="973">
          <cell r="H973">
            <v>-342.29599999999999</v>
          </cell>
        </row>
        <row r="974">
          <cell r="H974">
            <v>-342.26060000000001</v>
          </cell>
        </row>
        <row r="975">
          <cell r="H975">
            <v>-342.22629999999998</v>
          </cell>
        </row>
        <row r="976">
          <cell r="H976">
            <v>-342.1909</v>
          </cell>
        </row>
        <row r="977">
          <cell r="H977">
            <v>-342.15660000000003</v>
          </cell>
        </row>
        <row r="978">
          <cell r="H978">
            <v>-342.12220000000002</v>
          </cell>
        </row>
        <row r="979">
          <cell r="H979">
            <v>-342.08789999999999</v>
          </cell>
        </row>
        <row r="980">
          <cell r="H980">
            <v>-342.05250000000001</v>
          </cell>
        </row>
        <row r="981">
          <cell r="H981">
            <v>-342.0181</v>
          </cell>
        </row>
        <row r="982">
          <cell r="H982">
            <v>-341.9828</v>
          </cell>
        </row>
        <row r="983">
          <cell r="H983">
            <v>-341.94939999999997</v>
          </cell>
        </row>
        <row r="984">
          <cell r="H984">
            <v>-341.91409999999996</v>
          </cell>
        </row>
        <row r="985">
          <cell r="H985">
            <v>-341.87969999999996</v>
          </cell>
        </row>
        <row r="986">
          <cell r="H986">
            <v>-341.84440000000001</v>
          </cell>
        </row>
        <row r="987">
          <cell r="H987">
            <v>-341.80899999999997</v>
          </cell>
        </row>
        <row r="988">
          <cell r="H988">
            <v>-341.7747</v>
          </cell>
        </row>
        <row r="989">
          <cell r="H989">
            <v>-341.74030000000005</v>
          </cell>
        </row>
        <row r="990">
          <cell r="H990">
            <v>-341.70600000000002</v>
          </cell>
        </row>
        <row r="991">
          <cell r="H991">
            <v>-341.67060000000004</v>
          </cell>
        </row>
        <row r="992">
          <cell r="H992">
            <v>-341.63619999999997</v>
          </cell>
        </row>
        <row r="993">
          <cell r="H993">
            <v>-341.601</v>
          </cell>
        </row>
        <row r="994">
          <cell r="H994">
            <v>-341.56659999999999</v>
          </cell>
        </row>
        <row r="995">
          <cell r="H995">
            <v>-341.53129999999999</v>
          </cell>
        </row>
        <row r="996">
          <cell r="H996">
            <v>-341.49800000000005</v>
          </cell>
        </row>
        <row r="997">
          <cell r="H997">
            <v>-341.46260000000001</v>
          </cell>
        </row>
        <row r="998">
          <cell r="H998">
            <v>-341.4282</v>
          </cell>
        </row>
        <row r="999">
          <cell r="H999">
            <v>-341.3929</v>
          </cell>
        </row>
        <row r="1000">
          <cell r="H1000">
            <v>-341.35850000000005</v>
          </cell>
        </row>
        <row r="1001">
          <cell r="H1001">
            <v>-341.32319999999999</v>
          </cell>
        </row>
        <row r="1002">
          <cell r="H1002">
            <v>-341.28789999999998</v>
          </cell>
        </row>
        <row r="1003">
          <cell r="H1003">
            <v>-341.25360000000001</v>
          </cell>
        </row>
        <row r="1004">
          <cell r="H1004">
            <v>-341.2183</v>
          </cell>
        </row>
        <row r="1005">
          <cell r="H1005">
            <v>-341.1848</v>
          </cell>
        </row>
        <row r="1006">
          <cell r="H1006">
            <v>-341.14949999999999</v>
          </cell>
        </row>
        <row r="1007">
          <cell r="H1007">
            <v>-341.11519999999996</v>
          </cell>
        </row>
        <row r="1008">
          <cell r="H1008">
            <v>-341.05959999999999</v>
          </cell>
        </row>
        <row r="1009">
          <cell r="H1009">
            <v>-340.99379999999996</v>
          </cell>
        </row>
        <row r="1010">
          <cell r="H1010">
            <v>-340.92910000000001</v>
          </cell>
        </row>
        <row r="1011">
          <cell r="H1011">
            <v>-340.86159999999995</v>
          </cell>
        </row>
        <row r="1012">
          <cell r="H1012">
            <v>-340.74579999999997</v>
          </cell>
        </row>
        <row r="1013">
          <cell r="H1013">
            <v>-340.63200000000001</v>
          </cell>
        </row>
        <row r="1014">
          <cell r="H1014">
            <v>-340.51620000000003</v>
          </cell>
        </row>
        <row r="1015">
          <cell r="H1015">
            <v>-340.38470000000001</v>
          </cell>
        </row>
        <row r="1016">
          <cell r="H1016">
            <v>-340.1977</v>
          </cell>
        </row>
        <row r="1017">
          <cell r="H1017">
            <v>-339.97899999999998</v>
          </cell>
        </row>
        <row r="1018">
          <cell r="H1018">
            <v>-339.76030000000003</v>
          </cell>
        </row>
        <row r="1019">
          <cell r="H1019">
            <v>-339.54070000000002</v>
          </cell>
        </row>
        <row r="1020">
          <cell r="H1020">
            <v>-339.32100000000003</v>
          </cell>
        </row>
        <row r="1021">
          <cell r="H1021">
            <v>-339.10230000000001</v>
          </cell>
        </row>
        <row r="1022">
          <cell r="H1022">
            <v>-338.88370000000003</v>
          </cell>
        </row>
        <row r="1023">
          <cell r="H1023">
            <v>-338.66500000000002</v>
          </cell>
        </row>
        <row r="1024">
          <cell r="H1024">
            <v>-338.44630000000001</v>
          </cell>
        </row>
        <row r="1025">
          <cell r="H1025">
            <v>-338.22660000000002</v>
          </cell>
        </row>
        <row r="1026">
          <cell r="H1026">
            <v>-338.00690000000003</v>
          </cell>
        </row>
        <row r="1027">
          <cell r="H1027">
            <v>-337.78820000000002</v>
          </cell>
        </row>
        <row r="1028">
          <cell r="H1028">
            <v>-337.56950000000001</v>
          </cell>
        </row>
        <row r="1029">
          <cell r="H1029">
            <v>-337.34969999999998</v>
          </cell>
        </row>
        <row r="1030">
          <cell r="H1030">
            <v>-337.13099999999997</v>
          </cell>
        </row>
        <row r="1031">
          <cell r="H1031">
            <v>-336.91230000000002</v>
          </cell>
        </row>
        <row r="1032">
          <cell r="H1032">
            <v>-336.69350000000003</v>
          </cell>
        </row>
        <row r="1033">
          <cell r="H1033">
            <v>-336.47370000000001</v>
          </cell>
        </row>
        <row r="1034">
          <cell r="H1034">
            <v>-336.25400000000002</v>
          </cell>
        </row>
        <row r="1035">
          <cell r="H1035">
            <v>-336.03519999999997</v>
          </cell>
        </row>
        <row r="1036">
          <cell r="H1036">
            <v>-335.81549999999999</v>
          </cell>
        </row>
        <row r="1037">
          <cell r="H1037">
            <v>-335.59660000000002</v>
          </cell>
        </row>
        <row r="1038">
          <cell r="H1038">
            <v>-335.37790000000001</v>
          </cell>
        </row>
        <row r="1039">
          <cell r="H1039">
            <v>-335.15809999999999</v>
          </cell>
        </row>
        <row r="1040">
          <cell r="H1040">
            <v>-334.9393</v>
          </cell>
        </row>
        <row r="1041">
          <cell r="H1041">
            <v>-334.72039999999998</v>
          </cell>
        </row>
        <row r="1042">
          <cell r="H1042">
            <v>-334.5016</v>
          </cell>
        </row>
        <row r="1043">
          <cell r="H1043">
            <v>-334.28090000000003</v>
          </cell>
        </row>
        <row r="1044">
          <cell r="H1044">
            <v>-334.06200000000001</v>
          </cell>
        </row>
        <row r="1045">
          <cell r="H1045">
            <v>-333.84320000000002</v>
          </cell>
        </row>
        <row r="1046">
          <cell r="H1046">
            <v>-333.6234</v>
          </cell>
        </row>
        <row r="1047">
          <cell r="H1047">
            <v>-333.40449999999998</v>
          </cell>
        </row>
        <row r="1048">
          <cell r="H1048">
            <v>-333.18560000000002</v>
          </cell>
        </row>
        <row r="1049">
          <cell r="H1049">
            <v>-332.9658</v>
          </cell>
        </row>
        <row r="1050">
          <cell r="H1050">
            <v>-332.74689999999998</v>
          </cell>
        </row>
        <row r="1051">
          <cell r="H1051">
            <v>-332.52809999999999</v>
          </cell>
        </row>
        <row r="1052">
          <cell r="H1052">
            <v>-332.30809999999997</v>
          </cell>
        </row>
        <row r="1053">
          <cell r="H1053">
            <v>-332.0883</v>
          </cell>
        </row>
        <row r="1054">
          <cell r="H1054">
            <v>-331.86829999999998</v>
          </cell>
        </row>
        <row r="1055">
          <cell r="H1055">
            <v>-331.64949999999999</v>
          </cell>
        </row>
        <row r="1056">
          <cell r="H1056">
            <v>-331.43059999999997</v>
          </cell>
        </row>
        <row r="1057">
          <cell r="H1057">
            <v>-331.21070000000003</v>
          </cell>
        </row>
        <row r="1058">
          <cell r="H1058">
            <v>-330.99169999999998</v>
          </cell>
        </row>
        <row r="1059">
          <cell r="H1059">
            <v>-330.77280000000002</v>
          </cell>
        </row>
        <row r="1060">
          <cell r="H1060">
            <v>-330.55289999999997</v>
          </cell>
        </row>
        <row r="1061">
          <cell r="H1061">
            <v>-330.334</v>
          </cell>
        </row>
        <row r="1062">
          <cell r="H1062">
            <v>-330.11400000000003</v>
          </cell>
        </row>
        <row r="1063">
          <cell r="H1063">
            <v>-329.89510000000001</v>
          </cell>
        </row>
        <row r="1064">
          <cell r="H1064">
            <v>-329.67610000000002</v>
          </cell>
        </row>
        <row r="1065">
          <cell r="H1065">
            <v>-329.45609999999999</v>
          </cell>
        </row>
        <row r="1066">
          <cell r="H1066">
            <v>-329.2362</v>
          </cell>
        </row>
        <row r="1067">
          <cell r="H1067">
            <v>-329.01619999999997</v>
          </cell>
        </row>
        <row r="1068">
          <cell r="H1068">
            <v>-328.79730000000001</v>
          </cell>
        </row>
        <row r="1069">
          <cell r="H1069">
            <v>-328.57730000000004</v>
          </cell>
        </row>
        <row r="1070">
          <cell r="H1070">
            <v>-328.35820000000001</v>
          </cell>
        </row>
        <row r="1071">
          <cell r="H1071">
            <v>-328.13919999999996</v>
          </cell>
        </row>
        <row r="1072">
          <cell r="H1072">
            <v>-327.91930000000002</v>
          </cell>
        </row>
        <row r="1073">
          <cell r="H1073">
            <v>-327.7002</v>
          </cell>
        </row>
        <row r="1074">
          <cell r="H1074">
            <v>-327.48020000000002</v>
          </cell>
        </row>
        <row r="1075">
          <cell r="H1075">
            <v>-327.26120000000003</v>
          </cell>
        </row>
        <row r="1076">
          <cell r="H1076">
            <v>-327.0412</v>
          </cell>
        </row>
        <row r="1077">
          <cell r="H1077">
            <v>-326.82209999999998</v>
          </cell>
        </row>
        <row r="1078">
          <cell r="H1078">
            <v>-326.60199999999998</v>
          </cell>
        </row>
        <row r="1079">
          <cell r="H1079">
            <v>-326.38290000000001</v>
          </cell>
        </row>
        <row r="1080">
          <cell r="H1080">
            <v>-326.16290000000004</v>
          </cell>
        </row>
        <row r="1081">
          <cell r="H1081">
            <v>-325.94389999999999</v>
          </cell>
        </row>
        <row r="1082">
          <cell r="H1082">
            <v>-325.72379999999998</v>
          </cell>
        </row>
        <row r="1083">
          <cell r="H1083">
            <v>-325.50470000000001</v>
          </cell>
        </row>
        <row r="1084">
          <cell r="H1084">
            <v>-325.28459999999995</v>
          </cell>
        </row>
        <row r="1085">
          <cell r="H1085">
            <v>-325.06450000000001</v>
          </cell>
        </row>
        <row r="1086">
          <cell r="H1086">
            <v>-324.84440000000001</v>
          </cell>
        </row>
        <row r="1087">
          <cell r="H1087">
            <v>-324.62530000000004</v>
          </cell>
        </row>
        <row r="1088">
          <cell r="H1088">
            <v>-324.40520000000004</v>
          </cell>
        </row>
        <row r="1089">
          <cell r="H1089">
            <v>-324.18599999999998</v>
          </cell>
        </row>
        <row r="1090">
          <cell r="H1090">
            <v>-323.96590000000003</v>
          </cell>
        </row>
        <row r="1091">
          <cell r="H1091">
            <v>-323.74680000000001</v>
          </cell>
        </row>
        <row r="1092">
          <cell r="H1092">
            <v>-323.52659999999997</v>
          </cell>
        </row>
        <row r="1093">
          <cell r="H1093">
            <v>-323.3075</v>
          </cell>
        </row>
        <row r="1094">
          <cell r="H1094">
            <v>-323.08729999999997</v>
          </cell>
        </row>
        <row r="1095">
          <cell r="H1095">
            <v>-322.8682</v>
          </cell>
        </row>
        <row r="1096">
          <cell r="H1096">
            <v>-322.64800000000002</v>
          </cell>
        </row>
        <row r="1097">
          <cell r="H1097">
            <v>-322.4289</v>
          </cell>
        </row>
        <row r="1098">
          <cell r="H1098">
            <v>-322.20870000000002</v>
          </cell>
        </row>
        <row r="1099">
          <cell r="H1099">
            <v>-321.98950000000002</v>
          </cell>
        </row>
        <row r="1100">
          <cell r="H1100">
            <v>-321.76929999999999</v>
          </cell>
        </row>
        <row r="1101">
          <cell r="H1101">
            <v>-321.54910000000001</v>
          </cell>
        </row>
        <row r="1102">
          <cell r="H1102">
            <v>-321.32990000000001</v>
          </cell>
        </row>
        <row r="1103">
          <cell r="H1103">
            <v>-321.1096</v>
          </cell>
        </row>
        <row r="1104">
          <cell r="H1104">
            <v>-320.8904</v>
          </cell>
        </row>
        <row r="1105">
          <cell r="H1105">
            <v>-320.67020000000002</v>
          </cell>
        </row>
        <row r="1106">
          <cell r="H1106">
            <v>-320.45</v>
          </cell>
        </row>
        <row r="1107">
          <cell r="H1107">
            <v>-320.23080000000004</v>
          </cell>
        </row>
        <row r="1108">
          <cell r="H1108">
            <v>-320.01060000000001</v>
          </cell>
        </row>
        <row r="1109">
          <cell r="H1109">
            <v>-319.79129999999998</v>
          </cell>
        </row>
        <row r="1110">
          <cell r="H1110">
            <v>-319.57099999999997</v>
          </cell>
        </row>
        <row r="1111">
          <cell r="H1111">
            <v>-319.35079999999999</v>
          </cell>
        </row>
        <row r="1112">
          <cell r="H1112">
            <v>-319.13139999999999</v>
          </cell>
        </row>
        <row r="1113">
          <cell r="H1113">
            <v>-318.91120000000001</v>
          </cell>
        </row>
        <row r="1114">
          <cell r="H1114">
            <v>-318.69190000000003</v>
          </cell>
        </row>
        <row r="1115">
          <cell r="H1115">
            <v>-318.4717</v>
          </cell>
        </row>
        <row r="1116">
          <cell r="H1116">
            <v>-318.25130000000001</v>
          </cell>
        </row>
        <row r="1117">
          <cell r="H1117">
            <v>-318.03210000000001</v>
          </cell>
        </row>
        <row r="1118">
          <cell r="H1118">
            <v>-317.81170000000003</v>
          </cell>
        </row>
        <row r="1119">
          <cell r="H1119">
            <v>-317.59140000000002</v>
          </cell>
        </row>
        <row r="1120">
          <cell r="H1120">
            <v>-317.37209999999999</v>
          </cell>
        </row>
        <row r="1121">
          <cell r="H1121">
            <v>-317.15170000000001</v>
          </cell>
        </row>
        <row r="1122">
          <cell r="H1122">
            <v>-316.9314</v>
          </cell>
        </row>
        <row r="1123">
          <cell r="H1123">
            <v>-316.71199999999999</v>
          </cell>
        </row>
        <row r="1124">
          <cell r="H1124">
            <v>-316.49270000000001</v>
          </cell>
        </row>
        <row r="1125">
          <cell r="H1125">
            <v>-316.27240000000006</v>
          </cell>
        </row>
        <row r="1126">
          <cell r="H1126">
            <v>-316.053</v>
          </cell>
        </row>
        <row r="1127">
          <cell r="H1127">
            <v>-315.83269999999999</v>
          </cell>
        </row>
        <row r="1128">
          <cell r="H1128">
            <v>-315.6123</v>
          </cell>
        </row>
        <row r="1129">
          <cell r="H1129">
            <v>-315.3929</v>
          </cell>
        </row>
        <row r="1130">
          <cell r="H1130">
            <v>-315.17230000000001</v>
          </cell>
        </row>
        <row r="1131">
          <cell r="H1131">
            <v>-314.95190000000002</v>
          </cell>
        </row>
        <row r="1132">
          <cell r="H1132">
            <v>-314.73159999999996</v>
          </cell>
        </row>
        <row r="1133">
          <cell r="H1133">
            <v>-314.51220000000001</v>
          </cell>
        </row>
        <row r="1134">
          <cell r="H1134">
            <v>-314.2919</v>
          </cell>
        </row>
        <row r="1135">
          <cell r="H1135">
            <v>-314.07139999999998</v>
          </cell>
        </row>
        <row r="1136">
          <cell r="H1136">
            <v>-313.85209999999995</v>
          </cell>
        </row>
        <row r="1137">
          <cell r="H1137">
            <v>-313.63170000000002</v>
          </cell>
        </row>
        <row r="1138">
          <cell r="H1138">
            <v>-313.41130000000004</v>
          </cell>
        </row>
        <row r="1139">
          <cell r="H1139">
            <v>-313.19080000000002</v>
          </cell>
        </row>
        <row r="1140">
          <cell r="H1140">
            <v>-312.97160000000002</v>
          </cell>
        </row>
        <row r="1141">
          <cell r="H1141">
            <v>-312.75119999999998</v>
          </cell>
        </row>
        <row r="1142">
          <cell r="H1142">
            <v>-312.53069999999997</v>
          </cell>
        </row>
        <row r="1143">
          <cell r="H1143">
            <v>-312.31040000000002</v>
          </cell>
        </row>
        <row r="1144">
          <cell r="H1144">
            <v>-312.09100000000001</v>
          </cell>
        </row>
        <row r="1145">
          <cell r="H1145">
            <v>-311.87039999999996</v>
          </cell>
        </row>
        <row r="1146">
          <cell r="H1146">
            <v>-311.65000000000003</v>
          </cell>
        </row>
        <row r="1147">
          <cell r="H1147">
            <v>-311.42969999999997</v>
          </cell>
        </row>
        <row r="1148">
          <cell r="H1148">
            <v>-311.21030000000002</v>
          </cell>
        </row>
        <row r="1149">
          <cell r="H1149">
            <v>-310.98969999999997</v>
          </cell>
        </row>
        <row r="1150">
          <cell r="H1150">
            <v>-310.76929999999999</v>
          </cell>
        </row>
        <row r="1151">
          <cell r="H1151">
            <v>-310.5489</v>
          </cell>
        </row>
        <row r="1152">
          <cell r="H1152">
            <v>-310.32849999999996</v>
          </cell>
        </row>
        <row r="1153">
          <cell r="H1153">
            <v>-310.10910000000001</v>
          </cell>
        </row>
        <row r="1154">
          <cell r="H1154">
            <v>-309.88850000000002</v>
          </cell>
        </row>
        <row r="1155">
          <cell r="H1155">
            <v>-309.66800000000001</v>
          </cell>
        </row>
        <row r="1156">
          <cell r="H1156">
            <v>-309.44759999999997</v>
          </cell>
        </row>
        <row r="1157">
          <cell r="H1157">
            <v>-309.22709999999995</v>
          </cell>
        </row>
        <row r="1158">
          <cell r="H1158">
            <v>-309.00759999999997</v>
          </cell>
        </row>
        <row r="1159">
          <cell r="H1159">
            <v>-308.78710000000001</v>
          </cell>
        </row>
        <row r="1160">
          <cell r="H1160">
            <v>-308.56659999999999</v>
          </cell>
        </row>
        <row r="1161">
          <cell r="H1161">
            <v>-308.34609999999998</v>
          </cell>
        </row>
        <row r="1162">
          <cell r="H1162">
            <v>-308.12560000000002</v>
          </cell>
        </row>
        <row r="1163">
          <cell r="H1163">
            <v>-307.90509999999995</v>
          </cell>
        </row>
        <row r="1164">
          <cell r="H1164">
            <v>-307.68560000000002</v>
          </cell>
        </row>
        <row r="1165">
          <cell r="H1165">
            <v>-307.46510000000001</v>
          </cell>
        </row>
        <row r="1166">
          <cell r="H1166">
            <v>-307.24459999999999</v>
          </cell>
        </row>
        <row r="1167">
          <cell r="H1167">
            <v>-307.02409999999998</v>
          </cell>
        </row>
        <row r="1168">
          <cell r="H1168">
            <v>-306.80349999999999</v>
          </cell>
        </row>
        <row r="1169">
          <cell r="H1169">
            <v>-306.58299999999997</v>
          </cell>
        </row>
        <row r="1170">
          <cell r="H1170">
            <v>-306.36259999999999</v>
          </cell>
        </row>
        <row r="1171">
          <cell r="H1171">
            <v>-306.14300000000003</v>
          </cell>
        </row>
        <row r="1172">
          <cell r="H1172">
            <v>-305.92249999999996</v>
          </cell>
        </row>
        <row r="1173">
          <cell r="H1173">
            <v>-305.70190000000002</v>
          </cell>
        </row>
        <row r="1174">
          <cell r="H1174">
            <v>-305.4812</v>
          </cell>
        </row>
        <row r="1175">
          <cell r="H1175">
            <v>-305.26079999999996</v>
          </cell>
        </row>
        <row r="1176">
          <cell r="H1176">
            <v>-305.04020000000003</v>
          </cell>
        </row>
        <row r="1177">
          <cell r="H1177">
            <v>-304.81959999999998</v>
          </cell>
        </row>
        <row r="1178">
          <cell r="H1178">
            <v>-304.59899999999999</v>
          </cell>
        </row>
        <row r="1179">
          <cell r="H1179">
            <v>-304.37840000000006</v>
          </cell>
        </row>
        <row r="1180">
          <cell r="H1180">
            <v>-304.15789999999998</v>
          </cell>
        </row>
        <row r="1181">
          <cell r="H1181">
            <v>-303.93729999999999</v>
          </cell>
        </row>
        <row r="1182">
          <cell r="H1182">
            <v>-303.71780000000001</v>
          </cell>
        </row>
        <row r="1183">
          <cell r="H1183">
            <v>-303.49700000000001</v>
          </cell>
        </row>
        <row r="1184">
          <cell r="H1184">
            <v>-303.27639999999997</v>
          </cell>
        </row>
        <row r="1185">
          <cell r="H1185">
            <v>-303.05590000000001</v>
          </cell>
        </row>
        <row r="1186">
          <cell r="H1186">
            <v>-302.83519999999999</v>
          </cell>
        </row>
        <row r="1187">
          <cell r="H1187">
            <v>-302.61470000000003</v>
          </cell>
        </row>
        <row r="1188">
          <cell r="H1188">
            <v>-302.39400000000001</v>
          </cell>
        </row>
        <row r="1189">
          <cell r="H1189">
            <v>-302.17340000000002</v>
          </cell>
        </row>
        <row r="1190">
          <cell r="H1190">
            <v>-301.95269999999999</v>
          </cell>
        </row>
        <row r="1191">
          <cell r="H1191">
            <v>-301.73220000000003</v>
          </cell>
        </row>
        <row r="1192">
          <cell r="H1192">
            <v>-301.51140000000004</v>
          </cell>
        </row>
        <row r="1193">
          <cell r="H1193">
            <v>-301.29090000000002</v>
          </cell>
        </row>
        <row r="1194">
          <cell r="H1194">
            <v>-301.07010000000002</v>
          </cell>
        </row>
        <row r="1195">
          <cell r="H1195">
            <v>-300.84950000000003</v>
          </cell>
        </row>
        <row r="1196">
          <cell r="H1196">
            <v>-300.62880000000001</v>
          </cell>
        </row>
        <row r="1197">
          <cell r="H1197">
            <v>-300.40820000000002</v>
          </cell>
        </row>
        <row r="1198">
          <cell r="H1198">
            <v>-300.1875</v>
          </cell>
        </row>
        <row r="1199">
          <cell r="H1199">
            <v>-299.96680000000003</v>
          </cell>
        </row>
        <row r="1200">
          <cell r="H1200">
            <v>-299.74610000000001</v>
          </cell>
        </row>
        <row r="1201">
          <cell r="H1201">
            <v>-299.52549999999997</v>
          </cell>
        </row>
        <row r="1202">
          <cell r="H1202">
            <v>-299.30470000000003</v>
          </cell>
        </row>
        <row r="1203">
          <cell r="H1203">
            <v>-299.08409999999998</v>
          </cell>
        </row>
        <row r="1204">
          <cell r="H1204">
            <v>-298.86340000000001</v>
          </cell>
        </row>
        <row r="1205">
          <cell r="H1205">
            <v>-298.64249999999998</v>
          </cell>
        </row>
        <row r="1206">
          <cell r="H1206">
            <v>-298.42189999999999</v>
          </cell>
        </row>
        <row r="1207">
          <cell r="H1207">
            <v>-298.20120000000003</v>
          </cell>
        </row>
        <row r="1208">
          <cell r="H1208">
            <v>-297.98050000000001</v>
          </cell>
        </row>
        <row r="1209">
          <cell r="H1209">
            <v>-297.75979999999998</v>
          </cell>
        </row>
        <row r="1210">
          <cell r="H1210">
            <v>-297.53899999999999</v>
          </cell>
        </row>
        <row r="1211">
          <cell r="H1211">
            <v>-297.31830000000002</v>
          </cell>
        </row>
        <row r="1212">
          <cell r="H1212">
            <v>-297.09749999999997</v>
          </cell>
        </row>
        <row r="1213">
          <cell r="H1213">
            <v>-296.8571</v>
          </cell>
        </row>
        <row r="1214">
          <cell r="H1214">
            <v>-296.60719999999998</v>
          </cell>
        </row>
        <row r="1215">
          <cell r="H1215">
            <v>-296.35740000000004</v>
          </cell>
        </row>
        <row r="1216">
          <cell r="H1216">
            <v>-296.10749999999996</v>
          </cell>
        </row>
        <row r="1217">
          <cell r="H1217">
            <v>-295.85860000000002</v>
          </cell>
        </row>
        <row r="1218">
          <cell r="H1218">
            <v>-295.6087</v>
          </cell>
        </row>
        <row r="1219">
          <cell r="H1219">
            <v>-295.35879999999997</v>
          </cell>
        </row>
        <row r="1220">
          <cell r="H1220">
            <v>-295.10899999999998</v>
          </cell>
        </row>
        <row r="1221">
          <cell r="H1221">
            <v>-294.85900000000004</v>
          </cell>
        </row>
        <row r="1222">
          <cell r="H1222">
            <v>-294.61020000000002</v>
          </cell>
        </row>
        <row r="1223">
          <cell r="H1223">
            <v>-294.36020000000002</v>
          </cell>
        </row>
        <row r="1224">
          <cell r="H1224">
            <v>-294.1103</v>
          </cell>
        </row>
        <row r="1225">
          <cell r="H1225">
            <v>-293.86039999999997</v>
          </cell>
        </row>
        <row r="1226">
          <cell r="H1226">
            <v>-293.6105</v>
          </cell>
        </row>
        <row r="1227">
          <cell r="H1227">
            <v>-293.3605</v>
          </cell>
        </row>
        <row r="1228">
          <cell r="H1228">
            <v>-293.08010000000002</v>
          </cell>
        </row>
        <row r="1229">
          <cell r="H1229">
            <v>-292.798</v>
          </cell>
        </row>
        <row r="1230">
          <cell r="H1230">
            <v>-292.51600000000002</v>
          </cell>
        </row>
        <row r="1231">
          <cell r="H1231">
            <v>-292.23410000000001</v>
          </cell>
        </row>
        <row r="1232">
          <cell r="H1232">
            <v>-291.9522</v>
          </cell>
        </row>
        <row r="1233">
          <cell r="H1233">
            <v>-291.6703</v>
          </cell>
        </row>
        <row r="1234">
          <cell r="H1234">
            <v>-291.38829999999996</v>
          </cell>
        </row>
        <row r="1235">
          <cell r="H1235">
            <v>-291.10629999999998</v>
          </cell>
        </row>
        <row r="1236">
          <cell r="H1236">
            <v>-290.82439999999997</v>
          </cell>
        </row>
        <row r="1237">
          <cell r="H1237">
            <v>-290.54239999999999</v>
          </cell>
        </row>
        <row r="1238">
          <cell r="H1238">
            <v>-290.26049999999998</v>
          </cell>
        </row>
        <row r="1239">
          <cell r="H1239">
            <v>-289.9785</v>
          </cell>
        </row>
        <row r="1240">
          <cell r="H1240">
            <v>-289.69659999999999</v>
          </cell>
        </row>
        <row r="1241">
          <cell r="H1241">
            <v>-289.4144</v>
          </cell>
        </row>
        <row r="1242">
          <cell r="H1242">
            <v>-289.13239999999996</v>
          </cell>
        </row>
        <row r="1243">
          <cell r="H1243">
            <v>-288.85040000000004</v>
          </cell>
        </row>
        <row r="1244">
          <cell r="H1244">
            <v>-288.56830000000002</v>
          </cell>
        </row>
        <row r="1245">
          <cell r="H1245">
            <v>-288.28629999999998</v>
          </cell>
        </row>
        <row r="1246">
          <cell r="H1246">
            <v>-288.00419999999997</v>
          </cell>
        </row>
        <row r="1247">
          <cell r="H1247">
            <v>-287.72210000000001</v>
          </cell>
        </row>
        <row r="1248">
          <cell r="H1248">
            <v>-287.44</v>
          </cell>
        </row>
        <row r="1249">
          <cell r="H1249">
            <v>-287.15799999999996</v>
          </cell>
        </row>
        <row r="1250">
          <cell r="H1250">
            <v>-286.87569999999999</v>
          </cell>
        </row>
        <row r="1251">
          <cell r="H1251">
            <v>-286.59359999999998</v>
          </cell>
        </row>
        <row r="1252">
          <cell r="H1252">
            <v>-286.31150000000002</v>
          </cell>
        </row>
        <row r="1253">
          <cell r="H1253">
            <v>-286.02940000000001</v>
          </cell>
        </row>
        <row r="1254">
          <cell r="H1254">
            <v>-285.74709999999999</v>
          </cell>
        </row>
        <row r="1255">
          <cell r="H1255">
            <v>-285.46510000000001</v>
          </cell>
        </row>
        <row r="1256">
          <cell r="H1256">
            <v>-285.18290000000002</v>
          </cell>
        </row>
        <row r="1257">
          <cell r="H1257">
            <v>-284.90070000000003</v>
          </cell>
        </row>
        <row r="1258">
          <cell r="H1258">
            <v>-284.61829999999998</v>
          </cell>
        </row>
        <row r="1259">
          <cell r="H1259">
            <v>-284.33619999999996</v>
          </cell>
        </row>
        <row r="1260">
          <cell r="H1260">
            <v>-284.05399999999997</v>
          </cell>
        </row>
        <row r="1261">
          <cell r="H1261">
            <v>-283.77179999999998</v>
          </cell>
        </row>
        <row r="1262">
          <cell r="H1262">
            <v>-283.48950000000002</v>
          </cell>
        </row>
        <row r="1263">
          <cell r="H1263">
            <v>-283.20719999999994</v>
          </cell>
        </row>
        <row r="1264">
          <cell r="H1264">
            <v>-282.92499999999995</v>
          </cell>
        </row>
        <row r="1265">
          <cell r="H1265">
            <v>-282.64279999999997</v>
          </cell>
        </row>
        <row r="1266">
          <cell r="H1266">
            <v>-282.36040000000003</v>
          </cell>
        </row>
        <row r="1267">
          <cell r="H1267">
            <v>-282.07810000000001</v>
          </cell>
        </row>
        <row r="1268">
          <cell r="H1268">
            <v>-281.79579999999999</v>
          </cell>
        </row>
        <row r="1269">
          <cell r="H1269">
            <v>-281.51350000000002</v>
          </cell>
        </row>
        <row r="1270">
          <cell r="H1270">
            <v>-281.23109999999997</v>
          </cell>
        </row>
        <row r="1271">
          <cell r="H1271">
            <v>-280.94880000000001</v>
          </cell>
        </row>
        <row r="1272">
          <cell r="H1272">
            <v>-280.66639999999995</v>
          </cell>
        </row>
        <row r="1273">
          <cell r="H1273">
            <v>-280.38400000000001</v>
          </cell>
        </row>
        <row r="1274">
          <cell r="H1274">
            <v>-280.10170000000005</v>
          </cell>
        </row>
        <row r="1275">
          <cell r="H1275">
            <v>-279.8193</v>
          </cell>
        </row>
        <row r="1276">
          <cell r="H1276">
            <v>-279.5369</v>
          </cell>
        </row>
        <row r="1277">
          <cell r="H1277">
            <v>-279.25450000000001</v>
          </cell>
        </row>
        <row r="1278">
          <cell r="H1278">
            <v>-278.97190000000001</v>
          </cell>
        </row>
        <row r="1279">
          <cell r="H1279">
            <v>-278.68970000000002</v>
          </cell>
        </row>
        <row r="1280">
          <cell r="H1280">
            <v>-278.40719999999999</v>
          </cell>
        </row>
        <row r="1281">
          <cell r="H1281">
            <v>-278.12469999999996</v>
          </cell>
        </row>
        <row r="1282">
          <cell r="H1282">
            <v>-277.84219999999999</v>
          </cell>
        </row>
        <row r="1283">
          <cell r="H1283">
            <v>-277.5598</v>
          </cell>
        </row>
        <row r="1284">
          <cell r="H1284">
            <v>-277.27730000000003</v>
          </cell>
        </row>
        <row r="1285">
          <cell r="H1285">
            <v>-276.99470000000002</v>
          </cell>
        </row>
        <row r="1286">
          <cell r="H1286">
            <v>-276.7122</v>
          </cell>
        </row>
        <row r="1287">
          <cell r="H1287">
            <v>-276.42970000000003</v>
          </cell>
        </row>
        <row r="1288">
          <cell r="H1288">
            <v>-276.1472</v>
          </cell>
        </row>
        <row r="1289">
          <cell r="H1289">
            <v>-275.8646</v>
          </cell>
        </row>
        <row r="1290">
          <cell r="H1290">
            <v>-275.5822</v>
          </cell>
        </row>
        <row r="1291">
          <cell r="H1291">
            <v>-275.29949999999997</v>
          </cell>
        </row>
        <row r="1292">
          <cell r="H1292">
            <v>-275.017</v>
          </cell>
        </row>
        <row r="1293">
          <cell r="H1293">
            <v>-274.73429999999996</v>
          </cell>
        </row>
        <row r="1294">
          <cell r="H1294">
            <v>-274.45170000000002</v>
          </cell>
        </row>
        <row r="1295">
          <cell r="H1295">
            <v>-274.16910000000001</v>
          </cell>
        </row>
        <row r="1296">
          <cell r="H1296">
            <v>-273.88650000000001</v>
          </cell>
        </row>
        <row r="1297">
          <cell r="H1297">
            <v>-273.60390000000001</v>
          </cell>
        </row>
        <row r="1298">
          <cell r="H1298">
            <v>-273.32130000000001</v>
          </cell>
        </row>
        <row r="1299">
          <cell r="H1299">
            <v>-273.03860000000003</v>
          </cell>
        </row>
        <row r="1300">
          <cell r="H1300">
            <v>-272.7559</v>
          </cell>
        </row>
        <row r="1301">
          <cell r="H1301">
            <v>-272.47329999999999</v>
          </cell>
        </row>
        <row r="1302">
          <cell r="H1302">
            <v>-272.19060000000002</v>
          </cell>
        </row>
        <row r="1303">
          <cell r="H1303">
            <v>-271.90790000000004</v>
          </cell>
        </row>
        <row r="1304">
          <cell r="H1304">
            <v>-271.62509999999997</v>
          </cell>
        </row>
        <row r="1305">
          <cell r="H1305">
            <v>-271.3424</v>
          </cell>
        </row>
        <row r="1306">
          <cell r="H1306">
            <v>-271.05959999999999</v>
          </cell>
        </row>
        <row r="1307">
          <cell r="H1307">
            <v>-270.77699999999999</v>
          </cell>
        </row>
        <row r="1308">
          <cell r="H1308">
            <v>-270.49419999999998</v>
          </cell>
        </row>
        <row r="1309">
          <cell r="H1309">
            <v>-270.21140000000003</v>
          </cell>
        </row>
        <row r="1310">
          <cell r="H1310">
            <v>-269.92859999999996</v>
          </cell>
        </row>
        <row r="1311">
          <cell r="H1311">
            <v>-269.64580000000001</v>
          </cell>
        </row>
        <row r="1312">
          <cell r="H1312">
            <v>-269.36309999999997</v>
          </cell>
        </row>
        <row r="1313">
          <cell r="H1313">
            <v>-269.08030000000002</v>
          </cell>
        </row>
        <row r="1314">
          <cell r="H1314">
            <v>-268.79739999999998</v>
          </cell>
        </row>
        <row r="1315">
          <cell r="H1315">
            <v>-268.51459999999997</v>
          </cell>
        </row>
        <row r="1316">
          <cell r="H1316">
            <v>-268.23169999999999</v>
          </cell>
        </row>
        <row r="1317">
          <cell r="H1317">
            <v>-267.94880000000001</v>
          </cell>
        </row>
        <row r="1318">
          <cell r="H1318">
            <v>-267.66609999999997</v>
          </cell>
        </row>
        <row r="1319">
          <cell r="H1319">
            <v>-267.38310000000001</v>
          </cell>
        </row>
        <row r="1320">
          <cell r="H1320">
            <v>-267.1003</v>
          </cell>
        </row>
        <row r="1321">
          <cell r="H1321">
            <v>-266.81740000000002</v>
          </cell>
        </row>
        <row r="1322">
          <cell r="H1322">
            <v>-266.53440000000001</v>
          </cell>
        </row>
        <row r="1323">
          <cell r="H1323">
            <v>-266.25150000000002</v>
          </cell>
        </row>
        <row r="1324">
          <cell r="H1324">
            <v>-265.96860000000004</v>
          </cell>
        </row>
        <row r="1325">
          <cell r="H1325">
            <v>-265.68560000000002</v>
          </cell>
        </row>
        <row r="1326">
          <cell r="H1326">
            <v>-265.40269999999998</v>
          </cell>
        </row>
        <row r="1327">
          <cell r="H1327">
            <v>-265.11969999999997</v>
          </cell>
        </row>
        <row r="1328">
          <cell r="H1328">
            <v>-264.83670000000001</v>
          </cell>
        </row>
        <row r="1329">
          <cell r="H1329">
            <v>-264.55380000000002</v>
          </cell>
        </row>
        <row r="1330">
          <cell r="H1330">
            <v>-264.27070000000003</v>
          </cell>
        </row>
        <row r="1331">
          <cell r="H1331">
            <v>-263.98770000000002</v>
          </cell>
        </row>
        <row r="1332">
          <cell r="H1332">
            <v>-263.7047</v>
          </cell>
        </row>
        <row r="1333">
          <cell r="H1333">
            <v>-263.42160000000001</v>
          </cell>
        </row>
        <row r="1334">
          <cell r="H1334">
            <v>-263.1386</v>
          </cell>
        </row>
        <row r="1335">
          <cell r="H1335">
            <v>-262.85559999999998</v>
          </cell>
        </row>
        <row r="1336">
          <cell r="H1336">
            <v>-262.57249999999999</v>
          </cell>
        </row>
        <row r="1337">
          <cell r="H1337">
            <v>-262.2894</v>
          </cell>
        </row>
        <row r="1338">
          <cell r="H1338">
            <v>-262.00639999999999</v>
          </cell>
        </row>
        <row r="1339">
          <cell r="H1339">
            <v>-261.72329999999999</v>
          </cell>
        </row>
        <row r="1340">
          <cell r="H1340">
            <v>-261.44009999999997</v>
          </cell>
        </row>
        <row r="1341">
          <cell r="H1341">
            <v>-261.15690000000001</v>
          </cell>
        </row>
        <row r="1342">
          <cell r="H1342">
            <v>-260.87390000000005</v>
          </cell>
        </row>
        <row r="1343">
          <cell r="H1343">
            <v>-260.59090000000003</v>
          </cell>
        </row>
        <row r="1344">
          <cell r="H1344">
            <v>-260.30759999999998</v>
          </cell>
        </row>
        <row r="1345">
          <cell r="H1345">
            <v>-260.02449999999999</v>
          </cell>
        </row>
        <row r="1346">
          <cell r="H1346">
            <v>-259.74119999999999</v>
          </cell>
        </row>
        <row r="1347">
          <cell r="H1347">
            <v>-259.4581</v>
          </cell>
        </row>
        <row r="1348">
          <cell r="H1348">
            <v>-259.1748</v>
          </cell>
        </row>
        <row r="1349">
          <cell r="H1349">
            <v>-258.89170000000001</v>
          </cell>
        </row>
        <row r="1350">
          <cell r="H1350">
            <v>-258.60839999999996</v>
          </cell>
        </row>
        <row r="1351">
          <cell r="H1351">
            <v>-258.3252</v>
          </cell>
        </row>
        <row r="1352">
          <cell r="H1352">
            <v>-258.04200000000003</v>
          </cell>
        </row>
        <row r="1353">
          <cell r="H1353">
            <v>-257.75880000000001</v>
          </cell>
        </row>
        <row r="1354">
          <cell r="H1354">
            <v>-257.47539999999998</v>
          </cell>
        </row>
        <row r="1355">
          <cell r="H1355">
            <v>-257.19220000000001</v>
          </cell>
        </row>
        <row r="1356">
          <cell r="H1356">
            <v>-256.90899999999999</v>
          </cell>
        </row>
        <row r="1357">
          <cell r="H1357">
            <v>-256.62560000000002</v>
          </cell>
        </row>
        <row r="1358">
          <cell r="H1358">
            <v>-256.34230000000002</v>
          </cell>
        </row>
        <row r="1359">
          <cell r="H1359">
            <v>-256.05900000000003</v>
          </cell>
        </row>
        <row r="1360">
          <cell r="H1360">
            <v>-255.77569999999997</v>
          </cell>
        </row>
        <row r="1361">
          <cell r="H1361">
            <v>-255.4923</v>
          </cell>
        </row>
        <row r="1362">
          <cell r="H1362">
            <v>-255.209</v>
          </cell>
        </row>
        <row r="1363">
          <cell r="H1363">
            <v>-254.92559999999997</v>
          </cell>
        </row>
        <row r="1364">
          <cell r="H1364">
            <v>-254.6422</v>
          </cell>
        </row>
        <row r="1365">
          <cell r="H1365">
            <v>-254.35879999999997</v>
          </cell>
        </row>
        <row r="1366">
          <cell r="H1366">
            <v>-254.07550000000003</v>
          </cell>
        </row>
        <row r="1367">
          <cell r="H1367">
            <v>-253.792</v>
          </cell>
        </row>
        <row r="1368">
          <cell r="H1368">
            <v>-253.50869999999998</v>
          </cell>
        </row>
        <row r="1369">
          <cell r="H1369">
            <v>-253.22520000000003</v>
          </cell>
        </row>
        <row r="1370">
          <cell r="H1370">
            <v>-252.9418</v>
          </cell>
        </row>
        <row r="1371">
          <cell r="H1371">
            <v>-252.6583</v>
          </cell>
        </row>
        <row r="1372">
          <cell r="H1372">
            <v>-252.37479999999999</v>
          </cell>
        </row>
        <row r="1373">
          <cell r="H1373">
            <v>-252.09129999999999</v>
          </cell>
        </row>
        <row r="1374">
          <cell r="H1374">
            <v>-251.80799999999999</v>
          </cell>
        </row>
        <row r="1375">
          <cell r="H1375">
            <v>-251.52440000000001</v>
          </cell>
        </row>
        <row r="1376">
          <cell r="H1376">
            <v>-251.24090000000001</v>
          </cell>
        </row>
        <row r="1377">
          <cell r="H1377">
            <v>-250.9573</v>
          </cell>
        </row>
        <row r="1378">
          <cell r="H1378">
            <v>-250.6739</v>
          </cell>
        </row>
        <row r="1379">
          <cell r="H1379">
            <v>-250.39030000000002</v>
          </cell>
        </row>
        <row r="1380">
          <cell r="H1380">
            <v>-250.1069</v>
          </cell>
        </row>
        <row r="1381">
          <cell r="H1381">
            <v>-249.82319999999999</v>
          </cell>
        </row>
        <row r="1382">
          <cell r="H1382">
            <v>-249.53970000000001</v>
          </cell>
        </row>
        <row r="1383">
          <cell r="H1383">
            <v>-249.2561</v>
          </cell>
        </row>
        <row r="1384">
          <cell r="H1384">
            <v>-248.9725</v>
          </cell>
        </row>
        <row r="1385">
          <cell r="H1385">
            <v>-248.68890000000002</v>
          </cell>
        </row>
        <row r="1386">
          <cell r="H1386">
            <v>-248.40519999999998</v>
          </cell>
        </row>
        <row r="1387">
          <cell r="H1387">
            <v>-248.1215</v>
          </cell>
        </row>
        <row r="1388">
          <cell r="H1388">
            <v>-247.83789999999999</v>
          </cell>
        </row>
        <row r="1389">
          <cell r="H1389">
            <v>-247.55440000000002</v>
          </cell>
        </row>
        <row r="1390">
          <cell r="H1390">
            <v>-247.2706</v>
          </cell>
        </row>
        <row r="1391">
          <cell r="H1391">
            <v>-246.98699999999999</v>
          </cell>
        </row>
        <row r="1392">
          <cell r="H1392">
            <v>-246.70319999999998</v>
          </cell>
        </row>
        <row r="1393">
          <cell r="H1393">
            <v>-246.4196</v>
          </cell>
        </row>
        <row r="1394">
          <cell r="H1394">
            <v>-246.13589999999999</v>
          </cell>
        </row>
        <row r="1395">
          <cell r="H1395">
            <v>-245.85229999999999</v>
          </cell>
        </row>
        <row r="1396">
          <cell r="H1396">
            <v>-245.56830000000002</v>
          </cell>
        </row>
        <row r="1397">
          <cell r="H1397">
            <v>-245.28469999999999</v>
          </cell>
        </row>
        <row r="1398">
          <cell r="H1398">
            <v>-245.0009</v>
          </cell>
        </row>
        <row r="1399">
          <cell r="H1399">
            <v>-244.71719999999999</v>
          </cell>
        </row>
        <row r="1400">
          <cell r="H1400">
            <v>-244.4333</v>
          </cell>
        </row>
        <row r="1401">
          <cell r="H1401">
            <v>-244.1497</v>
          </cell>
        </row>
        <row r="1402">
          <cell r="H1402">
            <v>-243.86590000000001</v>
          </cell>
        </row>
        <row r="1403">
          <cell r="H1403">
            <v>-243.58199999999999</v>
          </cell>
        </row>
        <row r="1404">
          <cell r="H1404">
            <v>-243.29820000000001</v>
          </cell>
        </row>
        <row r="1405">
          <cell r="H1405">
            <v>-243.01440000000002</v>
          </cell>
        </row>
        <row r="1406">
          <cell r="H1406">
            <v>-242.73050000000001</v>
          </cell>
        </row>
        <row r="1407">
          <cell r="H1407">
            <v>-242.4468</v>
          </cell>
        </row>
        <row r="1408">
          <cell r="H1408">
            <v>-242.1628</v>
          </cell>
        </row>
        <row r="1409">
          <cell r="H1409">
            <v>-241.87900000000002</v>
          </cell>
        </row>
        <row r="1410">
          <cell r="H1410">
            <v>-241.595</v>
          </cell>
        </row>
        <row r="1411">
          <cell r="H1411">
            <v>-241.31119999999999</v>
          </cell>
        </row>
        <row r="1412">
          <cell r="H1412">
            <v>-241.02720000000002</v>
          </cell>
        </row>
        <row r="1413">
          <cell r="H1413">
            <v>-240.74339999999998</v>
          </cell>
        </row>
        <row r="1414">
          <cell r="H1414">
            <v>-240.45940000000002</v>
          </cell>
        </row>
        <row r="1415">
          <cell r="H1415">
            <v>-240.1756</v>
          </cell>
        </row>
        <row r="1416">
          <cell r="H1416">
            <v>-239.89150000000001</v>
          </cell>
        </row>
        <row r="1417">
          <cell r="H1417">
            <v>-239.60759999999999</v>
          </cell>
        </row>
        <row r="1418">
          <cell r="H1418">
            <v>-239.32369999999997</v>
          </cell>
        </row>
        <row r="1419">
          <cell r="H1419">
            <v>-239.03960000000001</v>
          </cell>
        </row>
        <row r="1420">
          <cell r="H1420">
            <v>-238.75560000000002</v>
          </cell>
        </row>
        <row r="1421">
          <cell r="H1421">
            <v>-238.47159999999997</v>
          </cell>
        </row>
        <row r="1422">
          <cell r="H1422">
            <v>-238.18760000000003</v>
          </cell>
        </row>
        <row r="1423">
          <cell r="H1423">
            <v>-237.90359999999998</v>
          </cell>
        </row>
        <row r="1424">
          <cell r="H1424">
            <v>-237.61949999999999</v>
          </cell>
        </row>
        <row r="1425">
          <cell r="H1425">
            <v>-237.33549999999997</v>
          </cell>
        </row>
        <row r="1426">
          <cell r="H1426">
            <v>-237.0515</v>
          </cell>
        </row>
        <row r="1427">
          <cell r="H1427">
            <v>-236.76740000000001</v>
          </cell>
        </row>
        <row r="1428">
          <cell r="H1428">
            <v>-236.48340000000002</v>
          </cell>
        </row>
        <row r="1429">
          <cell r="H1429">
            <v>-236.19929999999999</v>
          </cell>
        </row>
        <row r="1430">
          <cell r="H1430">
            <v>-235.91519999999997</v>
          </cell>
        </row>
        <row r="1431">
          <cell r="H1431">
            <v>-235.6311</v>
          </cell>
        </row>
        <row r="1432">
          <cell r="H1432">
            <v>-235.34690000000001</v>
          </cell>
        </row>
        <row r="1433">
          <cell r="H1433">
            <v>-235.06279999999998</v>
          </cell>
        </row>
        <row r="1434">
          <cell r="H1434">
            <v>-234.77859999999998</v>
          </cell>
        </row>
        <row r="1435">
          <cell r="H1435">
            <v>-234.49439999999998</v>
          </cell>
        </row>
        <row r="1436">
          <cell r="H1436">
            <v>-234.21010000000001</v>
          </cell>
        </row>
        <row r="1437">
          <cell r="H1437">
            <v>-233.92610000000002</v>
          </cell>
        </row>
        <row r="1438">
          <cell r="H1438">
            <v>-233.64190000000002</v>
          </cell>
        </row>
        <row r="1439">
          <cell r="H1439">
            <v>-233.35759999999999</v>
          </cell>
        </row>
        <row r="1440">
          <cell r="H1440">
            <v>-233.07350000000002</v>
          </cell>
        </row>
        <row r="1441">
          <cell r="H1441">
            <v>-232.78929999999997</v>
          </cell>
        </row>
        <row r="1442">
          <cell r="H1442">
            <v>-232.505</v>
          </cell>
        </row>
        <row r="1443">
          <cell r="H1443">
            <v>-232.2208</v>
          </cell>
        </row>
        <row r="1444">
          <cell r="H1444">
            <v>-231.9366</v>
          </cell>
        </row>
        <row r="1445">
          <cell r="H1445">
            <v>-231.6523</v>
          </cell>
        </row>
        <row r="1446">
          <cell r="H1446">
            <v>-231.36790000000002</v>
          </cell>
        </row>
        <row r="1447">
          <cell r="H1447">
            <v>-231.08369999999996</v>
          </cell>
        </row>
        <row r="1448">
          <cell r="H1448">
            <v>-230.79930000000002</v>
          </cell>
        </row>
        <row r="1449">
          <cell r="H1449">
            <v>-230.51510000000002</v>
          </cell>
        </row>
        <row r="1450">
          <cell r="H1450">
            <v>-230.23070000000001</v>
          </cell>
        </row>
        <row r="1451">
          <cell r="H1451">
            <v>-229.94639999999998</v>
          </cell>
        </row>
        <row r="1452">
          <cell r="H1452">
            <v>-229.66210000000001</v>
          </cell>
        </row>
        <row r="1453">
          <cell r="H1453">
            <v>-229.3777</v>
          </cell>
        </row>
        <row r="1454">
          <cell r="H1454">
            <v>-229.0933</v>
          </cell>
        </row>
        <row r="1455">
          <cell r="H1455">
            <v>-228.80889999999999</v>
          </cell>
        </row>
        <row r="1456">
          <cell r="H1456">
            <v>-228.52460000000002</v>
          </cell>
        </row>
        <row r="1457">
          <cell r="H1457">
            <v>-228.24009999999998</v>
          </cell>
        </row>
        <row r="1458">
          <cell r="H1458">
            <v>-227.95579999999998</v>
          </cell>
        </row>
        <row r="1459">
          <cell r="H1459">
            <v>-227.67130000000003</v>
          </cell>
        </row>
        <row r="1460">
          <cell r="H1460">
            <v>-227.38689999999997</v>
          </cell>
        </row>
        <row r="1461">
          <cell r="H1461">
            <v>-227.10249999999999</v>
          </cell>
        </row>
        <row r="1462">
          <cell r="H1462">
            <v>-226.81799999999998</v>
          </cell>
        </row>
        <row r="1463">
          <cell r="H1463">
            <v>-226.53339999999997</v>
          </cell>
        </row>
        <row r="1464">
          <cell r="H1464">
            <v>-226.249</v>
          </cell>
        </row>
        <row r="1465">
          <cell r="H1465">
            <v>-225.96449999999999</v>
          </cell>
        </row>
        <row r="1466">
          <cell r="H1466">
            <v>-225.68</v>
          </cell>
        </row>
        <row r="1467">
          <cell r="H1467">
            <v>-225.3954</v>
          </cell>
        </row>
        <row r="1468">
          <cell r="H1468">
            <v>-225.11089999999999</v>
          </cell>
        </row>
        <row r="1469">
          <cell r="H1469">
            <v>-224.82640000000001</v>
          </cell>
        </row>
        <row r="1470">
          <cell r="H1470">
            <v>-224.5419</v>
          </cell>
        </row>
        <row r="1471">
          <cell r="H1471">
            <v>-224.25740000000002</v>
          </cell>
        </row>
        <row r="1472">
          <cell r="H1472">
            <v>-223.97279999999998</v>
          </cell>
        </row>
        <row r="1473">
          <cell r="H1473">
            <v>-223.68819999999999</v>
          </cell>
        </row>
        <row r="1474">
          <cell r="H1474">
            <v>-223.40369999999999</v>
          </cell>
        </row>
        <row r="1475">
          <cell r="H1475">
            <v>-223.11899999999997</v>
          </cell>
        </row>
        <row r="1476">
          <cell r="H1476">
            <v>-222.83450000000002</v>
          </cell>
        </row>
        <row r="1477">
          <cell r="H1477">
            <v>-222.5498</v>
          </cell>
        </row>
        <row r="1478">
          <cell r="H1478">
            <v>-222.26519999999999</v>
          </cell>
        </row>
        <row r="1479">
          <cell r="H1479">
            <v>-221.98039999999997</v>
          </cell>
        </row>
        <row r="1480">
          <cell r="H1480">
            <v>-221.69579999999999</v>
          </cell>
        </row>
        <row r="1481">
          <cell r="H1481">
            <v>-221.41120000000001</v>
          </cell>
        </row>
        <row r="1482">
          <cell r="H1482">
            <v>-221.12639999999999</v>
          </cell>
        </row>
        <row r="1483">
          <cell r="H1483">
            <v>-220.8417</v>
          </cell>
        </row>
        <row r="1484">
          <cell r="H1484">
            <v>-220.55709999999999</v>
          </cell>
        </row>
        <row r="1485">
          <cell r="H1485">
            <v>-220.2724</v>
          </cell>
        </row>
        <row r="1486">
          <cell r="H1486">
            <v>-219.98760000000001</v>
          </cell>
        </row>
        <row r="1487">
          <cell r="H1487">
            <v>-219.7029</v>
          </cell>
        </row>
        <row r="1488">
          <cell r="H1488">
            <v>-219.41809999999998</v>
          </cell>
        </row>
        <row r="1489">
          <cell r="H1489">
            <v>-219.13350000000003</v>
          </cell>
        </row>
        <row r="1490">
          <cell r="H1490">
            <v>-218.84859999999998</v>
          </cell>
        </row>
        <row r="1491">
          <cell r="H1491">
            <v>-218.56390000000002</v>
          </cell>
        </row>
        <row r="1492">
          <cell r="H1492">
            <v>-218.2791</v>
          </cell>
        </row>
        <row r="1493">
          <cell r="H1493">
            <v>-217.99419999999998</v>
          </cell>
        </row>
        <row r="1494">
          <cell r="H1494">
            <v>-217.70939999999999</v>
          </cell>
        </row>
        <row r="1495">
          <cell r="H1495">
            <v>-217.4246</v>
          </cell>
        </row>
        <row r="1496">
          <cell r="H1496">
            <v>-217.13979999999998</v>
          </cell>
        </row>
        <row r="1497">
          <cell r="H1497">
            <v>-216.85490000000001</v>
          </cell>
        </row>
        <row r="1498">
          <cell r="H1498">
            <v>-216.57</v>
          </cell>
        </row>
        <row r="1499">
          <cell r="H1499">
            <v>-216.2852</v>
          </cell>
        </row>
        <row r="1500">
          <cell r="H1500">
            <v>-216.00039999999998</v>
          </cell>
        </row>
        <row r="1501">
          <cell r="H1501">
            <v>-215.71539999999999</v>
          </cell>
        </row>
        <row r="1502">
          <cell r="H1502">
            <v>-215.43059999999997</v>
          </cell>
        </row>
        <row r="1503">
          <cell r="H1503">
            <v>-215.14569999999998</v>
          </cell>
        </row>
        <row r="1504">
          <cell r="H1504">
            <v>-214.86060000000001</v>
          </cell>
        </row>
        <row r="1505">
          <cell r="H1505">
            <v>-214.57580000000002</v>
          </cell>
        </row>
        <row r="1506">
          <cell r="H1506">
            <v>-214.29079999999999</v>
          </cell>
        </row>
        <row r="1507">
          <cell r="H1507">
            <v>-214.00590000000003</v>
          </cell>
        </row>
        <row r="1508">
          <cell r="H1508">
            <v>-213.7209</v>
          </cell>
        </row>
        <row r="1509">
          <cell r="H1509">
            <v>-213.43599999999998</v>
          </cell>
        </row>
        <row r="1510">
          <cell r="H1510">
            <v>-213.15089999999998</v>
          </cell>
        </row>
        <row r="1511">
          <cell r="H1511">
            <v>-212.86589999999998</v>
          </cell>
        </row>
        <row r="1512">
          <cell r="H1512">
            <v>-212.58080000000001</v>
          </cell>
        </row>
        <row r="1513">
          <cell r="H1513">
            <v>-212.29590000000002</v>
          </cell>
        </row>
        <row r="1514">
          <cell r="H1514">
            <v>-212.01089999999999</v>
          </cell>
        </row>
        <row r="1515">
          <cell r="H1515">
            <v>-211.72580000000002</v>
          </cell>
        </row>
        <row r="1516">
          <cell r="H1516">
            <v>-211.44070000000002</v>
          </cell>
        </row>
        <row r="1517">
          <cell r="H1517">
            <v>-211.15570000000002</v>
          </cell>
        </row>
        <row r="1518">
          <cell r="H1518">
            <v>-210.8706</v>
          </cell>
        </row>
        <row r="1519">
          <cell r="H1519">
            <v>-210.5855</v>
          </cell>
        </row>
        <row r="1520">
          <cell r="H1520">
            <v>-210.3005</v>
          </cell>
        </row>
        <row r="1521">
          <cell r="H1521">
            <v>-210.0154</v>
          </cell>
        </row>
        <row r="1522">
          <cell r="H1522">
            <v>-209.7302</v>
          </cell>
        </row>
        <row r="1523">
          <cell r="H1523">
            <v>-209.4451</v>
          </cell>
        </row>
        <row r="1524">
          <cell r="H1524">
            <v>-209.16</v>
          </cell>
        </row>
        <row r="1525">
          <cell r="H1525">
            <v>-208.87479999999999</v>
          </cell>
        </row>
        <row r="1526">
          <cell r="H1526">
            <v>-208.58949999999999</v>
          </cell>
        </row>
        <row r="1527">
          <cell r="H1527">
            <v>-208.30430000000001</v>
          </cell>
        </row>
        <row r="1528">
          <cell r="H1528">
            <v>-208.01920000000001</v>
          </cell>
        </row>
        <row r="1529">
          <cell r="H1529">
            <v>-207.73399999999998</v>
          </cell>
        </row>
        <row r="1530">
          <cell r="H1530">
            <v>-207.44880000000001</v>
          </cell>
        </row>
        <row r="1531">
          <cell r="H1531">
            <v>-207.1635</v>
          </cell>
        </row>
        <row r="1532">
          <cell r="H1532">
            <v>-206.87829999999997</v>
          </cell>
        </row>
        <row r="1533">
          <cell r="H1533">
            <v>-206.59300000000002</v>
          </cell>
        </row>
        <row r="1534">
          <cell r="H1534">
            <v>-206.30779999999999</v>
          </cell>
        </row>
        <row r="1535">
          <cell r="H1535">
            <v>-206.02249999999998</v>
          </cell>
        </row>
        <row r="1536">
          <cell r="H1536">
            <v>-205.73739999999998</v>
          </cell>
        </row>
        <row r="1537">
          <cell r="H1537">
            <v>-205.45190000000002</v>
          </cell>
        </row>
        <row r="1538">
          <cell r="H1538">
            <v>-205.16680000000002</v>
          </cell>
        </row>
        <row r="1539">
          <cell r="H1539">
            <v>-204.88130000000001</v>
          </cell>
        </row>
        <row r="1540">
          <cell r="H1540">
            <v>-204.59609999999998</v>
          </cell>
        </row>
        <row r="1541">
          <cell r="H1541">
            <v>-204.3107</v>
          </cell>
        </row>
        <row r="1542">
          <cell r="H1542">
            <v>-204.02539999999999</v>
          </cell>
        </row>
        <row r="1543">
          <cell r="H1543">
            <v>-203.74009999999998</v>
          </cell>
        </row>
        <row r="1544">
          <cell r="H1544">
            <v>-203.4547</v>
          </cell>
        </row>
        <row r="1545">
          <cell r="H1545">
            <v>-203.16929999999999</v>
          </cell>
        </row>
        <row r="1546">
          <cell r="H1546">
            <v>-202.88399999999999</v>
          </cell>
        </row>
        <row r="1547">
          <cell r="H1547">
            <v>-202.5984</v>
          </cell>
        </row>
        <row r="1548">
          <cell r="H1548">
            <v>-202.31299999999999</v>
          </cell>
        </row>
        <row r="1549">
          <cell r="H1549">
            <v>-202.02769999999998</v>
          </cell>
        </row>
        <row r="1550">
          <cell r="H1550">
            <v>-201.7423</v>
          </cell>
        </row>
        <row r="1551">
          <cell r="H1551">
            <v>-201.45669999999998</v>
          </cell>
        </row>
        <row r="1552">
          <cell r="H1552">
            <v>-201.17140000000001</v>
          </cell>
        </row>
        <row r="1553">
          <cell r="H1553">
            <v>-200.88589999999999</v>
          </cell>
        </row>
        <row r="1554">
          <cell r="H1554">
            <v>-200.60040000000001</v>
          </cell>
        </row>
        <row r="1555">
          <cell r="H1555">
            <v>-200.31489999999999</v>
          </cell>
        </row>
        <row r="1556">
          <cell r="H1556">
            <v>-200.02940000000001</v>
          </cell>
        </row>
        <row r="1557">
          <cell r="H1557">
            <v>-199.7439</v>
          </cell>
        </row>
        <row r="1558">
          <cell r="H1558">
            <v>-199.45839999999998</v>
          </cell>
        </row>
        <row r="1559">
          <cell r="H1559">
            <v>-199.1728</v>
          </cell>
        </row>
        <row r="1560">
          <cell r="H1560">
            <v>-198.88729999999998</v>
          </cell>
        </row>
        <row r="1561">
          <cell r="H1561">
            <v>-198.60169999999999</v>
          </cell>
        </row>
        <row r="1562">
          <cell r="H1562">
            <v>-198.31609999999998</v>
          </cell>
        </row>
        <row r="1563">
          <cell r="H1563">
            <v>-198.03060000000002</v>
          </cell>
        </row>
        <row r="1564">
          <cell r="H1564">
            <v>-197.745</v>
          </cell>
        </row>
        <row r="1565">
          <cell r="H1565">
            <v>-197.45940000000002</v>
          </cell>
        </row>
        <row r="1566">
          <cell r="H1566">
            <v>-197.1737</v>
          </cell>
        </row>
        <row r="1567">
          <cell r="H1567">
            <v>-196.88810000000001</v>
          </cell>
        </row>
        <row r="1568">
          <cell r="H1568">
            <v>-196.6026</v>
          </cell>
        </row>
        <row r="1569">
          <cell r="H1569">
            <v>-196.31700000000001</v>
          </cell>
        </row>
        <row r="1570">
          <cell r="H1570">
            <v>-196.03119999999998</v>
          </cell>
        </row>
        <row r="1571">
          <cell r="H1571">
            <v>-195.7456</v>
          </cell>
        </row>
        <row r="1572">
          <cell r="H1572">
            <v>-195.4598</v>
          </cell>
        </row>
        <row r="1573">
          <cell r="H1573">
            <v>-195.17420000000001</v>
          </cell>
        </row>
        <row r="1574">
          <cell r="H1574">
            <v>-194.88850000000002</v>
          </cell>
        </row>
        <row r="1575">
          <cell r="H1575">
            <v>-194.6027</v>
          </cell>
        </row>
        <row r="1576">
          <cell r="H1576">
            <v>-194.31709999999998</v>
          </cell>
        </row>
        <row r="1577">
          <cell r="H1577">
            <v>-194.03129999999999</v>
          </cell>
        </row>
        <row r="1578">
          <cell r="H1578">
            <v>-193.7456</v>
          </cell>
        </row>
        <row r="1579">
          <cell r="H1579">
            <v>-193.45979999999997</v>
          </cell>
        </row>
        <row r="1580">
          <cell r="H1580">
            <v>-193.17400000000001</v>
          </cell>
        </row>
        <row r="1581">
          <cell r="H1581">
            <v>-192.88820000000001</v>
          </cell>
        </row>
        <row r="1582">
          <cell r="H1582">
            <v>-192.60250000000002</v>
          </cell>
        </row>
        <row r="1583">
          <cell r="H1583">
            <v>-192.3167</v>
          </cell>
        </row>
        <row r="1584">
          <cell r="H1584">
            <v>-192.03089999999997</v>
          </cell>
        </row>
        <row r="1585">
          <cell r="H1585">
            <v>-191.7449</v>
          </cell>
        </row>
        <row r="1586">
          <cell r="H1586">
            <v>-191.45920000000001</v>
          </cell>
        </row>
        <row r="1587">
          <cell r="H1587">
            <v>-191.17329999999998</v>
          </cell>
        </row>
        <row r="1588">
          <cell r="H1588">
            <v>-190.88749999999999</v>
          </cell>
        </row>
        <row r="1589">
          <cell r="H1589">
            <v>-190.60149999999999</v>
          </cell>
        </row>
        <row r="1590">
          <cell r="H1590">
            <v>-190.3158</v>
          </cell>
        </row>
        <row r="1591">
          <cell r="H1591">
            <v>-190.02990000000003</v>
          </cell>
        </row>
        <row r="1592">
          <cell r="H1592">
            <v>-189.74399999999997</v>
          </cell>
        </row>
        <row r="1593">
          <cell r="H1593">
            <v>-189.4581</v>
          </cell>
        </row>
        <row r="1594">
          <cell r="H1594">
            <v>-189.1721</v>
          </cell>
        </row>
        <row r="1595">
          <cell r="H1595">
            <v>-188.8862</v>
          </cell>
        </row>
        <row r="1596">
          <cell r="H1596">
            <v>-188.6002</v>
          </cell>
        </row>
        <row r="1597">
          <cell r="H1597">
            <v>-188.31429999999997</v>
          </cell>
        </row>
        <row r="1598">
          <cell r="H1598">
            <v>-188.0283</v>
          </cell>
        </row>
        <row r="1599">
          <cell r="H1599">
            <v>-187.7423</v>
          </cell>
        </row>
        <row r="1600">
          <cell r="H1600">
            <v>-187.4564</v>
          </cell>
        </row>
        <row r="1601">
          <cell r="H1601">
            <v>-187.1703</v>
          </cell>
        </row>
        <row r="1602">
          <cell r="H1602">
            <v>-186.8844</v>
          </cell>
        </row>
        <row r="1603">
          <cell r="H1603">
            <v>-186.5984</v>
          </cell>
        </row>
        <row r="1604">
          <cell r="H1604">
            <v>-186.31230000000002</v>
          </cell>
        </row>
        <row r="1605">
          <cell r="H1605">
            <v>-186.02629999999999</v>
          </cell>
        </row>
        <row r="1606">
          <cell r="H1606">
            <v>-185.74019999999999</v>
          </cell>
        </row>
        <row r="1607">
          <cell r="H1607">
            <v>-185.45400000000001</v>
          </cell>
        </row>
        <row r="1608">
          <cell r="H1608">
            <v>-185.16809999999998</v>
          </cell>
        </row>
        <row r="1609">
          <cell r="H1609">
            <v>-184.88199999999998</v>
          </cell>
        </row>
        <row r="1610">
          <cell r="H1610">
            <v>-184.5958</v>
          </cell>
        </row>
        <row r="1611">
          <cell r="H1611">
            <v>-184.30980000000002</v>
          </cell>
        </row>
        <row r="1612">
          <cell r="H1612">
            <v>-184.02350000000001</v>
          </cell>
        </row>
        <row r="1613">
          <cell r="H1613">
            <v>-183.73740000000001</v>
          </cell>
        </row>
        <row r="1614">
          <cell r="H1614">
            <v>-183.4512</v>
          </cell>
        </row>
        <row r="1615">
          <cell r="H1615">
            <v>-183.1651</v>
          </cell>
        </row>
        <row r="1616">
          <cell r="H1616">
            <v>-182.87889999999999</v>
          </cell>
        </row>
        <row r="1617">
          <cell r="H1617">
            <v>-182.59280000000001</v>
          </cell>
        </row>
        <row r="1618">
          <cell r="H1618">
            <v>-182.3065</v>
          </cell>
        </row>
        <row r="1619">
          <cell r="H1619">
            <v>-182.0204</v>
          </cell>
        </row>
        <row r="1620">
          <cell r="H1620">
            <v>-181.73430000000002</v>
          </cell>
        </row>
        <row r="1621">
          <cell r="H1621">
            <v>-181.44800000000001</v>
          </cell>
        </row>
        <row r="1622">
          <cell r="H1622">
            <v>-181.16180000000003</v>
          </cell>
        </row>
        <row r="1623">
          <cell r="H1623">
            <v>-180.87549999999999</v>
          </cell>
        </row>
        <row r="1624">
          <cell r="H1624">
            <v>-180.58920000000001</v>
          </cell>
        </row>
        <row r="1625">
          <cell r="H1625">
            <v>-180.303</v>
          </cell>
        </row>
        <row r="1626">
          <cell r="H1626">
            <v>-180.01669999999999</v>
          </cell>
        </row>
        <row r="1627">
          <cell r="H1627">
            <v>-179.73050000000001</v>
          </cell>
        </row>
        <row r="1628">
          <cell r="H1628">
            <v>-179.44409999999999</v>
          </cell>
        </row>
        <row r="1629">
          <cell r="H1629">
            <v>-179.15780000000001</v>
          </cell>
        </row>
        <row r="1630">
          <cell r="H1630">
            <v>-178.87150000000003</v>
          </cell>
        </row>
        <row r="1631">
          <cell r="H1631">
            <v>-178.58519999999999</v>
          </cell>
        </row>
        <row r="1632">
          <cell r="H1632">
            <v>-178.2988</v>
          </cell>
        </row>
        <row r="1633">
          <cell r="H1633">
            <v>-178.01249999999999</v>
          </cell>
        </row>
        <row r="1634">
          <cell r="H1634">
            <v>-177.72609999999997</v>
          </cell>
        </row>
        <row r="1635">
          <cell r="H1635">
            <v>-177.43979999999999</v>
          </cell>
        </row>
        <row r="1636">
          <cell r="H1636">
            <v>-177.1533</v>
          </cell>
        </row>
        <row r="1637">
          <cell r="H1637">
            <v>-176.86680000000001</v>
          </cell>
        </row>
        <row r="1638">
          <cell r="H1638">
            <v>-176.58050000000003</v>
          </cell>
        </row>
        <row r="1639">
          <cell r="H1639">
            <v>-176.29409999999999</v>
          </cell>
        </row>
        <row r="1640">
          <cell r="H1640">
            <v>-176.0076</v>
          </cell>
        </row>
        <row r="1641">
          <cell r="H1641">
            <v>-175.72109999999998</v>
          </cell>
        </row>
        <row r="1642">
          <cell r="H1642">
            <v>-175.43469999999999</v>
          </cell>
        </row>
        <row r="1643">
          <cell r="H1643">
            <v>-175.14830000000001</v>
          </cell>
        </row>
        <row r="1644">
          <cell r="H1644">
            <v>-174.86179999999999</v>
          </cell>
        </row>
        <row r="1645">
          <cell r="H1645">
            <v>-174.5753</v>
          </cell>
        </row>
        <row r="1646">
          <cell r="H1646">
            <v>-174.28870000000001</v>
          </cell>
        </row>
        <row r="1647">
          <cell r="H1647">
            <v>-174.00219999999999</v>
          </cell>
        </row>
        <row r="1648">
          <cell r="H1648">
            <v>-173.71569999999997</v>
          </cell>
        </row>
        <row r="1649">
          <cell r="H1649">
            <v>-173.42910000000001</v>
          </cell>
        </row>
        <row r="1650">
          <cell r="H1650">
            <v>-173.14260000000002</v>
          </cell>
        </row>
        <row r="1651">
          <cell r="H1651">
            <v>-172.8563</v>
          </cell>
        </row>
        <row r="1652">
          <cell r="H1652">
            <v>-172.56950000000001</v>
          </cell>
        </row>
        <row r="1653">
          <cell r="H1653">
            <v>-172.28289999999998</v>
          </cell>
        </row>
        <row r="1654">
          <cell r="H1654">
            <v>-171.99629999999999</v>
          </cell>
        </row>
        <row r="1655">
          <cell r="H1655">
            <v>-171.7097</v>
          </cell>
        </row>
        <row r="1656">
          <cell r="H1656">
            <v>-171.42319999999998</v>
          </cell>
        </row>
        <row r="1657">
          <cell r="H1657">
            <v>-171.18549999999999</v>
          </cell>
        </row>
        <row r="1658">
          <cell r="H1658">
            <v>-170.95750000000001</v>
          </cell>
        </row>
        <row r="1659">
          <cell r="H1659">
            <v>-170.72929999999999</v>
          </cell>
        </row>
        <row r="1660">
          <cell r="H1660">
            <v>-170.50130000000001</v>
          </cell>
        </row>
        <row r="1661">
          <cell r="H1661">
            <v>-170.27330000000001</v>
          </cell>
        </row>
        <row r="1662">
          <cell r="H1662">
            <v>-170.04509999999999</v>
          </cell>
        </row>
        <row r="1663">
          <cell r="H1663">
            <v>-169.81709999999998</v>
          </cell>
        </row>
        <row r="1664">
          <cell r="H1664">
            <v>-169.589</v>
          </cell>
        </row>
        <row r="1665">
          <cell r="H1665">
            <v>-169.36100000000002</v>
          </cell>
        </row>
        <row r="1666">
          <cell r="H1666">
            <v>-169.1328</v>
          </cell>
        </row>
        <row r="1667">
          <cell r="H1667">
            <v>-168.90469999999999</v>
          </cell>
        </row>
        <row r="1668">
          <cell r="H1668">
            <v>-168.6765</v>
          </cell>
        </row>
        <row r="1669">
          <cell r="H1669">
            <v>-168.44839999999999</v>
          </cell>
        </row>
        <row r="1670">
          <cell r="H1670">
            <v>-168.29829999999998</v>
          </cell>
        </row>
        <row r="1671">
          <cell r="H1671">
            <v>-168.1876</v>
          </cell>
        </row>
        <row r="1672">
          <cell r="H1672">
            <v>-168.07670000000002</v>
          </cell>
        </row>
        <row r="1673">
          <cell r="H1673">
            <v>-167.9658</v>
          </cell>
        </row>
        <row r="1674">
          <cell r="H1674">
            <v>-167.85490000000001</v>
          </cell>
        </row>
        <row r="1675">
          <cell r="H1675">
            <v>-167.7441</v>
          </cell>
        </row>
        <row r="1676">
          <cell r="H1676">
            <v>-167.65879999999999</v>
          </cell>
        </row>
        <row r="1677">
          <cell r="H1677">
            <v>-167.64830000000001</v>
          </cell>
        </row>
        <row r="1678">
          <cell r="H1678">
            <v>-167.6377</v>
          </cell>
        </row>
        <row r="1679">
          <cell r="H1679">
            <v>-167.62719999999999</v>
          </cell>
        </row>
        <row r="1680">
          <cell r="H1680">
            <v>-167.61669999999998</v>
          </cell>
        </row>
        <row r="1681">
          <cell r="H1681">
            <v>-167.60599999999999</v>
          </cell>
        </row>
        <row r="1682">
          <cell r="H1682">
            <v>-167.59560000000002</v>
          </cell>
        </row>
        <row r="1683">
          <cell r="H1683">
            <v>-167.58509999999998</v>
          </cell>
        </row>
        <row r="1684">
          <cell r="H1684">
            <v>-167.5745</v>
          </cell>
        </row>
        <row r="1685">
          <cell r="H1685">
            <v>-167.56389999999999</v>
          </cell>
        </row>
        <row r="1686">
          <cell r="H1686">
            <v>-167.55350000000001</v>
          </cell>
        </row>
        <row r="1687">
          <cell r="H1687">
            <v>-167.54300000000001</v>
          </cell>
        </row>
        <row r="1688">
          <cell r="H1688">
            <v>-167.53229999999999</v>
          </cell>
        </row>
        <row r="1689">
          <cell r="H1689">
            <v>-167.52180000000001</v>
          </cell>
        </row>
        <row r="1690">
          <cell r="H1690">
            <v>-167.51130000000001</v>
          </cell>
        </row>
        <row r="1691">
          <cell r="H1691">
            <v>-167.5008</v>
          </cell>
        </row>
        <row r="1692">
          <cell r="H1692">
            <v>-167.49020000000002</v>
          </cell>
        </row>
        <row r="1693">
          <cell r="H1693">
            <v>-167.4796</v>
          </cell>
        </row>
        <row r="1694">
          <cell r="H1694">
            <v>-167.4692</v>
          </cell>
        </row>
        <row r="1695">
          <cell r="H1695">
            <v>-167.45859999999999</v>
          </cell>
        </row>
        <row r="1696">
          <cell r="H1696">
            <v>-167.44799999999998</v>
          </cell>
        </row>
        <row r="1697">
          <cell r="H1697">
            <v>-167.4374</v>
          </cell>
        </row>
        <row r="1698">
          <cell r="H1698">
            <v>-167.42699999999999</v>
          </cell>
        </row>
        <row r="1699">
          <cell r="H1699">
            <v>-167.41640000000001</v>
          </cell>
        </row>
        <row r="1700">
          <cell r="H1700">
            <v>-167.4058</v>
          </cell>
        </row>
        <row r="1701">
          <cell r="H1701">
            <v>-167.39529999999999</v>
          </cell>
        </row>
        <row r="1702">
          <cell r="H1702">
            <v>-167.38489999999999</v>
          </cell>
        </row>
        <row r="1703">
          <cell r="H1703">
            <v>-167.37430000000001</v>
          </cell>
        </row>
        <row r="1704">
          <cell r="H1704">
            <v>-167.36369999999999</v>
          </cell>
        </row>
        <row r="1705">
          <cell r="H1705">
            <v>-167.35329999999999</v>
          </cell>
        </row>
        <row r="1706">
          <cell r="H1706">
            <v>-167.34270000000001</v>
          </cell>
        </row>
        <row r="1707">
          <cell r="H1707">
            <v>-167.3321</v>
          </cell>
        </row>
        <row r="1708">
          <cell r="H1708">
            <v>-167.32160000000002</v>
          </cell>
        </row>
        <row r="1709">
          <cell r="H1709">
            <v>-167.31110000000001</v>
          </cell>
        </row>
        <row r="1710">
          <cell r="H1710">
            <v>-167.3005</v>
          </cell>
        </row>
        <row r="1711">
          <cell r="H1711">
            <v>-167.29</v>
          </cell>
        </row>
        <row r="1712">
          <cell r="H1712">
            <v>-167.27940000000001</v>
          </cell>
        </row>
        <row r="1713">
          <cell r="H1713">
            <v>-167.2689</v>
          </cell>
        </row>
        <row r="1714">
          <cell r="H1714">
            <v>-167.25829999999999</v>
          </cell>
        </row>
        <row r="1715">
          <cell r="H1715">
            <v>-167.24780000000001</v>
          </cell>
        </row>
        <row r="1716">
          <cell r="H1716">
            <v>-167.2372</v>
          </cell>
        </row>
        <row r="1717">
          <cell r="H1717">
            <v>-167.22669999999999</v>
          </cell>
        </row>
        <row r="1718">
          <cell r="H1718">
            <v>-167.21619999999999</v>
          </cell>
        </row>
        <row r="1719">
          <cell r="H1719">
            <v>-167.2056</v>
          </cell>
        </row>
        <row r="1720">
          <cell r="H1720">
            <v>-167.1951</v>
          </cell>
        </row>
        <row r="1721">
          <cell r="H1721">
            <v>-167.18459999999999</v>
          </cell>
        </row>
        <row r="1722">
          <cell r="H1722">
            <v>-167.17410000000001</v>
          </cell>
        </row>
        <row r="1723">
          <cell r="H1723">
            <v>-167.1635</v>
          </cell>
        </row>
        <row r="1724">
          <cell r="H1724">
            <v>-167.15299999999999</v>
          </cell>
        </row>
        <row r="1725">
          <cell r="H1725">
            <v>-167.14249999999998</v>
          </cell>
        </row>
        <row r="1726">
          <cell r="H1726">
            <v>-167.1319</v>
          </cell>
        </row>
        <row r="1727">
          <cell r="H1727">
            <v>-167.12139999999999</v>
          </cell>
        </row>
        <row r="1728">
          <cell r="H1728">
            <v>-167.11079999999998</v>
          </cell>
        </row>
        <row r="1729">
          <cell r="H1729">
            <v>-167.1003</v>
          </cell>
        </row>
        <row r="1730">
          <cell r="H1730">
            <v>-167.08969999999999</v>
          </cell>
        </row>
        <row r="1731">
          <cell r="H1731">
            <v>-167.07919999999999</v>
          </cell>
        </row>
        <row r="1732">
          <cell r="H1732">
            <v>-167.06870000000001</v>
          </cell>
        </row>
        <row r="1733">
          <cell r="H1733">
            <v>-167.05799999999999</v>
          </cell>
        </row>
        <row r="1734">
          <cell r="H1734">
            <v>-167.04759999999999</v>
          </cell>
        </row>
        <row r="1735">
          <cell r="H1735">
            <v>-167.03699999999998</v>
          </cell>
        </row>
        <row r="1736">
          <cell r="H1736">
            <v>-167.0264</v>
          </cell>
        </row>
        <row r="1737">
          <cell r="H1737">
            <v>-167.01589999999999</v>
          </cell>
        </row>
        <row r="1738">
          <cell r="H1738">
            <v>-167.00540000000001</v>
          </cell>
        </row>
        <row r="1739">
          <cell r="H1739">
            <v>-166.9949</v>
          </cell>
        </row>
        <row r="1740">
          <cell r="H1740">
            <v>-166.98429999999999</v>
          </cell>
        </row>
        <row r="1741">
          <cell r="H1741">
            <v>-166.97390000000001</v>
          </cell>
        </row>
        <row r="1742">
          <cell r="H1742">
            <v>-166.9633</v>
          </cell>
        </row>
        <row r="1743">
          <cell r="H1743">
            <v>-166.95269999999999</v>
          </cell>
        </row>
        <row r="1744">
          <cell r="H1744">
            <v>-166.94229999999999</v>
          </cell>
        </row>
        <row r="1745">
          <cell r="H1745">
            <v>-166.93170000000001</v>
          </cell>
        </row>
        <row r="1746">
          <cell r="H1746">
            <v>-166.92110000000002</v>
          </cell>
        </row>
        <row r="1747">
          <cell r="H1747">
            <v>-166.91059999999999</v>
          </cell>
        </row>
        <row r="1748">
          <cell r="H1748">
            <v>-166.90010000000001</v>
          </cell>
        </row>
        <row r="1749">
          <cell r="H1749">
            <v>-166.8895</v>
          </cell>
        </row>
        <row r="1750">
          <cell r="H1750">
            <v>-166.87889999999999</v>
          </cell>
        </row>
        <row r="1751">
          <cell r="H1751">
            <v>-166.86850000000001</v>
          </cell>
        </row>
        <row r="1752">
          <cell r="H1752">
            <v>-166.8578</v>
          </cell>
        </row>
        <row r="1753">
          <cell r="H1753">
            <v>-166.84730000000002</v>
          </cell>
        </row>
        <row r="1754">
          <cell r="H1754">
            <v>-166.83679999999998</v>
          </cell>
        </row>
        <row r="1755">
          <cell r="H1755">
            <v>-166.82620000000003</v>
          </cell>
        </row>
        <row r="1756">
          <cell r="H1756">
            <v>-166.81569999999999</v>
          </cell>
        </row>
        <row r="1757">
          <cell r="H1757">
            <v>-166.80519999999999</v>
          </cell>
        </row>
        <row r="1758">
          <cell r="H1758">
            <v>-166.79470000000001</v>
          </cell>
        </row>
        <row r="1759">
          <cell r="H1759">
            <v>-166.7841</v>
          </cell>
        </row>
        <row r="1760">
          <cell r="H1760">
            <v>-166.77360000000002</v>
          </cell>
        </row>
        <row r="1761">
          <cell r="H1761">
            <v>-166.76310000000001</v>
          </cell>
        </row>
        <row r="1762">
          <cell r="H1762">
            <v>-166.7525</v>
          </cell>
        </row>
        <row r="1763">
          <cell r="H1763">
            <v>-166.74200000000002</v>
          </cell>
        </row>
        <row r="1764">
          <cell r="H1764">
            <v>-166.73140000000001</v>
          </cell>
        </row>
        <row r="1765">
          <cell r="H1765">
            <v>-166.7209</v>
          </cell>
        </row>
        <row r="1766">
          <cell r="H1766">
            <v>-166.71039999999999</v>
          </cell>
        </row>
        <row r="1767">
          <cell r="H1767">
            <v>-166.69980000000001</v>
          </cell>
        </row>
        <row r="1768">
          <cell r="H1768">
            <v>-166.6893</v>
          </cell>
        </row>
        <row r="1769">
          <cell r="H1769">
            <v>-166.67869999999999</v>
          </cell>
        </row>
        <row r="1770">
          <cell r="H1770">
            <v>-166.66819999999998</v>
          </cell>
        </row>
        <row r="1771">
          <cell r="H1771">
            <v>-166.65769999999998</v>
          </cell>
        </row>
        <row r="1772">
          <cell r="H1772">
            <v>-166.64710000000002</v>
          </cell>
        </row>
        <row r="1773">
          <cell r="H1773">
            <v>-166.63660000000002</v>
          </cell>
        </row>
        <row r="1774">
          <cell r="H1774">
            <v>-166.626</v>
          </cell>
        </row>
        <row r="1775">
          <cell r="H1775">
            <v>-166.6156</v>
          </cell>
        </row>
        <row r="1776">
          <cell r="H1776">
            <v>-166.60500000000002</v>
          </cell>
        </row>
        <row r="1777">
          <cell r="H1777">
            <v>-166.59440000000001</v>
          </cell>
        </row>
        <row r="1778">
          <cell r="H1778">
            <v>-166.58399999999997</v>
          </cell>
        </row>
        <row r="1779">
          <cell r="H1779">
            <v>-166.57339999999999</v>
          </cell>
        </row>
        <row r="1780">
          <cell r="H1780">
            <v>-166.56279999999998</v>
          </cell>
        </row>
        <row r="1781">
          <cell r="H1781">
            <v>-166.5523</v>
          </cell>
        </row>
        <row r="1782">
          <cell r="H1782">
            <v>-166.54179999999999</v>
          </cell>
        </row>
        <row r="1783">
          <cell r="H1783">
            <v>-166.53119999999998</v>
          </cell>
        </row>
        <row r="1784">
          <cell r="H1784">
            <v>-166.52070000000001</v>
          </cell>
        </row>
        <row r="1785">
          <cell r="H1785">
            <v>-166.51009999999999</v>
          </cell>
        </row>
        <row r="1786">
          <cell r="H1786">
            <v>-166.49950000000001</v>
          </cell>
        </row>
        <row r="1787">
          <cell r="H1787">
            <v>-166.48910000000001</v>
          </cell>
        </row>
        <row r="1788">
          <cell r="H1788">
            <v>-166.47839999999999</v>
          </cell>
        </row>
        <row r="1789">
          <cell r="H1789">
            <v>-166.46789999999999</v>
          </cell>
        </row>
        <row r="1790">
          <cell r="H1790">
            <v>-166.45740000000001</v>
          </cell>
        </row>
        <row r="1791">
          <cell r="H1791">
            <v>-166.44680000000002</v>
          </cell>
        </row>
        <row r="1792">
          <cell r="H1792">
            <v>-166.43639999999999</v>
          </cell>
        </row>
        <row r="1793">
          <cell r="H1793">
            <v>-166.42580000000001</v>
          </cell>
        </row>
        <row r="1794">
          <cell r="H1794">
            <v>-166.4153</v>
          </cell>
        </row>
        <row r="1795">
          <cell r="H1795">
            <v>-166.40479999999999</v>
          </cell>
        </row>
        <row r="1796">
          <cell r="H1796">
            <v>-166.39420000000001</v>
          </cell>
        </row>
        <row r="1797">
          <cell r="H1797">
            <v>-166.38369999999998</v>
          </cell>
        </row>
        <row r="1798">
          <cell r="H1798">
            <v>-166.37310000000002</v>
          </cell>
        </row>
        <row r="1799">
          <cell r="H1799">
            <v>-166.36259999999999</v>
          </cell>
        </row>
        <row r="1800">
          <cell r="H1800">
            <v>-166.352</v>
          </cell>
        </row>
        <row r="1801">
          <cell r="H1801">
            <v>-166.3415</v>
          </cell>
        </row>
        <row r="1802">
          <cell r="H1802">
            <v>-166.33100000000002</v>
          </cell>
        </row>
        <row r="1803">
          <cell r="H1803">
            <v>-166.3203</v>
          </cell>
        </row>
        <row r="1804">
          <cell r="H1804">
            <v>-166.3099</v>
          </cell>
        </row>
        <row r="1805">
          <cell r="H1805">
            <v>-166.29929999999999</v>
          </cell>
        </row>
        <row r="1806">
          <cell r="H1806">
            <v>-166.28870000000001</v>
          </cell>
        </row>
        <row r="1807">
          <cell r="H1807">
            <v>-166.2783</v>
          </cell>
        </row>
        <row r="1808">
          <cell r="H1808">
            <v>-166.26760000000002</v>
          </cell>
        </row>
        <row r="1809">
          <cell r="H1809">
            <v>-166.25730000000001</v>
          </cell>
        </row>
        <row r="1810">
          <cell r="H1810">
            <v>-166.2467</v>
          </cell>
        </row>
        <row r="1811">
          <cell r="H1811">
            <v>-166.23609999999999</v>
          </cell>
        </row>
        <row r="1812">
          <cell r="H1812">
            <v>-166.22570000000002</v>
          </cell>
        </row>
        <row r="1813">
          <cell r="H1813">
            <v>-166.215</v>
          </cell>
        </row>
        <row r="1814">
          <cell r="H1814">
            <v>-166.2045</v>
          </cell>
        </row>
        <row r="1815">
          <cell r="H1815">
            <v>-166.19399999999999</v>
          </cell>
        </row>
        <row r="1816">
          <cell r="H1816">
            <v>-166.18340000000001</v>
          </cell>
        </row>
        <row r="1817">
          <cell r="H1817">
            <v>-166.17289999999997</v>
          </cell>
        </row>
        <row r="1818">
          <cell r="H1818">
            <v>-166.16230000000002</v>
          </cell>
        </row>
        <row r="1819">
          <cell r="H1819">
            <v>-166.15179999999998</v>
          </cell>
        </row>
        <row r="1820">
          <cell r="H1820">
            <v>-166.1412</v>
          </cell>
        </row>
        <row r="1821">
          <cell r="H1821">
            <v>-166.13069999999999</v>
          </cell>
        </row>
        <row r="1822">
          <cell r="H1822">
            <v>-166.12010000000001</v>
          </cell>
        </row>
        <row r="1823">
          <cell r="H1823">
            <v>-166.1096</v>
          </cell>
        </row>
        <row r="1824">
          <cell r="H1824">
            <v>-166.09909999999999</v>
          </cell>
        </row>
        <row r="1825">
          <cell r="H1825">
            <v>-166.08859999999999</v>
          </cell>
        </row>
        <row r="1826">
          <cell r="H1826">
            <v>-166.07810000000001</v>
          </cell>
        </row>
        <row r="1827">
          <cell r="H1827">
            <v>-166.0675</v>
          </cell>
        </row>
        <row r="1828">
          <cell r="H1828">
            <v>-166.05699999999999</v>
          </cell>
        </row>
        <row r="1829">
          <cell r="H1829">
            <v>-166.04650000000001</v>
          </cell>
        </row>
        <row r="1830">
          <cell r="H1830">
            <v>-166.0359</v>
          </cell>
        </row>
        <row r="1831">
          <cell r="H1831">
            <v>-166.02539999999999</v>
          </cell>
        </row>
        <row r="1832">
          <cell r="H1832">
            <v>-166.0147</v>
          </cell>
        </row>
        <row r="1833">
          <cell r="H1833">
            <v>-166.0043</v>
          </cell>
        </row>
        <row r="1834">
          <cell r="H1834">
            <v>-165.99369999999999</v>
          </cell>
        </row>
        <row r="1835">
          <cell r="H1835">
            <v>-165.98320000000001</v>
          </cell>
        </row>
        <row r="1836">
          <cell r="H1836">
            <v>-165.9727</v>
          </cell>
        </row>
        <row r="1837">
          <cell r="H1837">
            <v>-165.96200000000002</v>
          </cell>
        </row>
        <row r="1838">
          <cell r="H1838">
            <v>-165.95159999999998</v>
          </cell>
        </row>
        <row r="1839">
          <cell r="H1839">
            <v>-165.9409</v>
          </cell>
        </row>
        <row r="1840">
          <cell r="H1840">
            <v>-165.93049999999999</v>
          </cell>
        </row>
        <row r="1841">
          <cell r="H1841">
            <v>-165.91990000000001</v>
          </cell>
        </row>
        <row r="1842">
          <cell r="H1842">
            <v>-165.90939999999998</v>
          </cell>
        </row>
        <row r="1843">
          <cell r="H1843">
            <v>-165.899</v>
          </cell>
        </row>
        <row r="1844">
          <cell r="H1844">
            <v>-165.88830000000002</v>
          </cell>
        </row>
        <row r="1845">
          <cell r="H1845">
            <v>-165.87790000000001</v>
          </cell>
        </row>
        <row r="1846">
          <cell r="H1846">
            <v>-165.8673</v>
          </cell>
        </row>
        <row r="1847">
          <cell r="H1847">
            <v>-165.85669999999999</v>
          </cell>
        </row>
        <row r="1848">
          <cell r="H1848">
            <v>-165.84620000000001</v>
          </cell>
        </row>
        <row r="1849">
          <cell r="H1849">
            <v>-165.8356</v>
          </cell>
        </row>
        <row r="1850">
          <cell r="H1850">
            <v>-165.82509999999999</v>
          </cell>
        </row>
        <row r="1851">
          <cell r="H1851">
            <v>-165.81459999999998</v>
          </cell>
        </row>
        <row r="1852">
          <cell r="H1852">
            <v>-165.804</v>
          </cell>
        </row>
        <row r="1853">
          <cell r="H1853">
            <v>-165.79349999999999</v>
          </cell>
        </row>
        <row r="1854">
          <cell r="H1854">
            <v>-165.78289999999998</v>
          </cell>
        </row>
        <row r="1855">
          <cell r="H1855">
            <v>-165.7724</v>
          </cell>
        </row>
        <row r="1856">
          <cell r="H1856">
            <v>-165.76179999999999</v>
          </cell>
        </row>
        <row r="1857">
          <cell r="H1857">
            <v>-165.75129999999999</v>
          </cell>
        </row>
        <row r="1858">
          <cell r="H1858">
            <v>-165.74090000000001</v>
          </cell>
        </row>
        <row r="1859">
          <cell r="H1859">
            <v>-165.7302</v>
          </cell>
        </row>
        <row r="1860">
          <cell r="H1860">
            <v>-165.71979999999999</v>
          </cell>
        </row>
        <row r="1861">
          <cell r="H1861">
            <v>-165.70909999999998</v>
          </cell>
        </row>
        <row r="1862">
          <cell r="H1862">
            <v>-165.6987</v>
          </cell>
        </row>
        <row r="1863">
          <cell r="H1863">
            <v>-165.68810000000002</v>
          </cell>
        </row>
        <row r="1864">
          <cell r="H1864">
            <v>-165.67759999999998</v>
          </cell>
        </row>
        <row r="1865">
          <cell r="H1865">
            <v>-165.6671</v>
          </cell>
        </row>
        <row r="1866">
          <cell r="H1866">
            <v>-165.65639999999999</v>
          </cell>
        </row>
        <row r="1867">
          <cell r="H1867">
            <v>-165.64600000000002</v>
          </cell>
        </row>
        <row r="1868">
          <cell r="H1868">
            <v>-165.6354</v>
          </cell>
        </row>
        <row r="1869">
          <cell r="H1869">
            <v>-165.6249</v>
          </cell>
        </row>
        <row r="1870">
          <cell r="H1870">
            <v>-165.61429999999999</v>
          </cell>
        </row>
        <row r="1871">
          <cell r="H1871">
            <v>-165.60380000000001</v>
          </cell>
        </row>
        <row r="1872">
          <cell r="H1872">
            <v>-165.59320000000002</v>
          </cell>
        </row>
        <row r="1873">
          <cell r="H1873">
            <v>-165.58269999999999</v>
          </cell>
        </row>
        <row r="1874">
          <cell r="H1874">
            <v>-165.57220000000001</v>
          </cell>
        </row>
        <row r="1875">
          <cell r="H1875">
            <v>-165.5617</v>
          </cell>
        </row>
        <row r="1876">
          <cell r="H1876">
            <v>-165.55109999999999</v>
          </cell>
        </row>
        <row r="1877">
          <cell r="H1877">
            <v>-165.54060000000001</v>
          </cell>
        </row>
        <row r="1878">
          <cell r="H1878">
            <v>-165.53000000000003</v>
          </cell>
        </row>
        <row r="1879">
          <cell r="H1879">
            <v>-165.51949999999999</v>
          </cell>
        </row>
        <row r="1880">
          <cell r="H1880">
            <v>-165.50899999999999</v>
          </cell>
        </row>
        <row r="1881">
          <cell r="H1881">
            <v>-165.4984</v>
          </cell>
        </row>
        <row r="1882">
          <cell r="H1882">
            <v>-165.48779999999999</v>
          </cell>
        </row>
        <row r="1883">
          <cell r="H1883">
            <v>-165.47729999999999</v>
          </cell>
        </row>
        <row r="1884">
          <cell r="H1884">
            <v>-165.4667</v>
          </cell>
        </row>
        <row r="1885">
          <cell r="H1885">
            <v>-165.4563</v>
          </cell>
        </row>
        <row r="1886">
          <cell r="H1886">
            <v>-165.44560000000001</v>
          </cell>
        </row>
        <row r="1887">
          <cell r="H1887">
            <v>-165.43520000000001</v>
          </cell>
        </row>
        <row r="1888">
          <cell r="H1888">
            <v>-165.42449999999999</v>
          </cell>
        </row>
        <row r="1889">
          <cell r="H1889">
            <v>-165.41419999999999</v>
          </cell>
        </row>
        <row r="1890">
          <cell r="H1890">
            <v>-165.40360000000001</v>
          </cell>
        </row>
        <row r="1891">
          <cell r="H1891">
            <v>-165.393</v>
          </cell>
        </row>
        <row r="1892">
          <cell r="H1892">
            <v>-165.38249999999999</v>
          </cell>
        </row>
        <row r="1893">
          <cell r="H1893">
            <v>-165.37189999999998</v>
          </cell>
        </row>
        <row r="1894">
          <cell r="H1894">
            <v>-165.3614</v>
          </cell>
        </row>
        <row r="1895">
          <cell r="H1895">
            <v>-165.3509</v>
          </cell>
        </row>
        <row r="1896">
          <cell r="H1896">
            <v>-165.34030000000001</v>
          </cell>
        </row>
        <row r="1897">
          <cell r="H1897">
            <v>-165.32980000000001</v>
          </cell>
        </row>
        <row r="1898">
          <cell r="H1898">
            <v>-165.3192</v>
          </cell>
        </row>
        <row r="1899">
          <cell r="H1899">
            <v>-165.30869999999999</v>
          </cell>
        </row>
        <row r="1900">
          <cell r="H1900">
            <v>-165.29820000000001</v>
          </cell>
        </row>
        <row r="1901">
          <cell r="H1901">
            <v>-165.2876</v>
          </cell>
        </row>
        <row r="1902">
          <cell r="H1902">
            <v>-165.27710000000002</v>
          </cell>
        </row>
        <row r="1903">
          <cell r="H1903">
            <v>-165.26650000000001</v>
          </cell>
        </row>
        <row r="1904">
          <cell r="H1904">
            <v>-165.2559</v>
          </cell>
        </row>
        <row r="1905">
          <cell r="H1905">
            <v>-165.24560000000002</v>
          </cell>
        </row>
        <row r="1906">
          <cell r="H1906">
            <v>-165.23490000000001</v>
          </cell>
        </row>
        <row r="1907">
          <cell r="H1907">
            <v>-165.22449999999998</v>
          </cell>
        </row>
        <row r="1908">
          <cell r="H1908">
            <v>-165.21379999999999</v>
          </cell>
        </row>
        <row r="1909">
          <cell r="H1909">
            <v>-165.20339999999999</v>
          </cell>
        </row>
        <row r="1910">
          <cell r="H1910">
            <v>-165.1927</v>
          </cell>
        </row>
        <row r="1911">
          <cell r="H1911">
            <v>-165.1823</v>
          </cell>
        </row>
        <row r="1912">
          <cell r="H1912">
            <v>-165.17169999999999</v>
          </cell>
        </row>
        <row r="1913">
          <cell r="H1913">
            <v>-165.16120000000001</v>
          </cell>
        </row>
        <row r="1914">
          <cell r="H1914">
            <v>-165.1506</v>
          </cell>
        </row>
        <row r="1915">
          <cell r="H1915">
            <v>-165.14010000000002</v>
          </cell>
        </row>
        <row r="1916">
          <cell r="H1916">
            <v>-165.12950000000001</v>
          </cell>
        </row>
        <row r="1917">
          <cell r="H1917">
            <v>-165.1191</v>
          </cell>
        </row>
        <row r="1918">
          <cell r="H1918">
            <v>-165.10839999999999</v>
          </cell>
        </row>
        <row r="1919">
          <cell r="H1919">
            <v>-165.09800000000001</v>
          </cell>
        </row>
        <row r="1920">
          <cell r="H1920">
            <v>-165.0874</v>
          </cell>
        </row>
        <row r="1921">
          <cell r="H1921">
            <v>-165.07689999999999</v>
          </cell>
        </row>
        <row r="1922">
          <cell r="H1922">
            <v>-165.06639999999999</v>
          </cell>
        </row>
        <row r="1923">
          <cell r="H1923">
            <v>-165.05579999999998</v>
          </cell>
        </row>
        <row r="1924">
          <cell r="H1924">
            <v>-165.0453</v>
          </cell>
        </row>
        <row r="1925">
          <cell r="H1925">
            <v>-165.03470000000002</v>
          </cell>
        </row>
        <row r="1926">
          <cell r="H1926">
            <v>-165.02420000000001</v>
          </cell>
        </row>
        <row r="1927">
          <cell r="H1927">
            <v>-165.0137</v>
          </cell>
        </row>
        <row r="1928">
          <cell r="H1928">
            <v>-165.00310000000002</v>
          </cell>
        </row>
        <row r="1929">
          <cell r="H1929">
            <v>-164.99260000000001</v>
          </cell>
        </row>
        <row r="1930">
          <cell r="H1930">
            <v>-164.982</v>
          </cell>
        </row>
        <row r="1931">
          <cell r="H1931">
            <v>-164.97149999999999</v>
          </cell>
        </row>
        <row r="1932">
          <cell r="H1932">
            <v>-164.96099999999998</v>
          </cell>
        </row>
        <row r="1933">
          <cell r="H1933">
            <v>-164.9504</v>
          </cell>
        </row>
        <row r="1934">
          <cell r="H1934">
            <v>-164.93979999999999</v>
          </cell>
        </row>
        <row r="1935">
          <cell r="H1935">
            <v>-164.92939999999999</v>
          </cell>
        </row>
        <row r="1936">
          <cell r="H1936">
            <v>-164.9188</v>
          </cell>
        </row>
        <row r="1937">
          <cell r="H1937">
            <v>-164.9084</v>
          </cell>
        </row>
        <row r="1938">
          <cell r="H1938">
            <v>-164.89770000000001</v>
          </cell>
        </row>
        <row r="1939">
          <cell r="H1939">
            <v>-164.88730000000001</v>
          </cell>
        </row>
        <row r="1940">
          <cell r="H1940">
            <v>-164.8766</v>
          </cell>
        </row>
        <row r="1941">
          <cell r="H1941">
            <v>-164.86619999999999</v>
          </cell>
        </row>
        <row r="1942">
          <cell r="H1942">
            <v>-164.85559999999998</v>
          </cell>
        </row>
        <row r="1943">
          <cell r="H1943">
            <v>-164.845</v>
          </cell>
        </row>
        <row r="1944">
          <cell r="H1944">
            <v>-164.83449999999999</v>
          </cell>
        </row>
        <row r="1945">
          <cell r="H1945">
            <v>-164.82389999999998</v>
          </cell>
        </row>
        <row r="1946">
          <cell r="H1946">
            <v>-164.8134</v>
          </cell>
        </row>
        <row r="1947">
          <cell r="H1947">
            <v>-164.80289999999999</v>
          </cell>
        </row>
        <row r="1948">
          <cell r="H1948">
            <v>-164.79230000000001</v>
          </cell>
        </row>
        <row r="1949">
          <cell r="H1949">
            <v>-164.7818</v>
          </cell>
        </row>
        <row r="1950">
          <cell r="H1950">
            <v>-164.77119999999999</v>
          </cell>
        </row>
        <row r="1951">
          <cell r="H1951">
            <v>-164.76079999999999</v>
          </cell>
        </row>
        <row r="1952">
          <cell r="H1952">
            <v>-164.75020000000001</v>
          </cell>
        </row>
        <row r="1953">
          <cell r="H1953">
            <v>-164.7397</v>
          </cell>
        </row>
        <row r="1954">
          <cell r="H1954">
            <v>-164.72910000000002</v>
          </cell>
        </row>
        <row r="1955">
          <cell r="H1955">
            <v>-164.71859999999998</v>
          </cell>
        </row>
        <row r="1956">
          <cell r="H1956">
            <v>-164.708</v>
          </cell>
        </row>
        <row r="1957">
          <cell r="H1957">
            <v>-164.69749999999999</v>
          </cell>
        </row>
        <row r="1958">
          <cell r="H1958">
            <v>-164.68690000000001</v>
          </cell>
        </row>
        <row r="1959">
          <cell r="H1959">
            <v>-164.6764</v>
          </cell>
        </row>
        <row r="1960">
          <cell r="H1960">
            <v>-164.66579999999999</v>
          </cell>
        </row>
        <row r="1961">
          <cell r="H1961">
            <v>-164.65529999999998</v>
          </cell>
        </row>
        <row r="1962">
          <cell r="H1962">
            <v>-164.6448</v>
          </cell>
        </row>
        <row r="1963">
          <cell r="H1963">
            <v>-164.63419999999999</v>
          </cell>
        </row>
        <row r="1964">
          <cell r="H1964">
            <v>-164.62360000000001</v>
          </cell>
        </row>
        <row r="1965">
          <cell r="H1965">
            <v>-164.61320000000001</v>
          </cell>
        </row>
        <row r="1966">
          <cell r="H1966">
            <v>-164.60269999999997</v>
          </cell>
        </row>
        <row r="1967">
          <cell r="H1967">
            <v>-164.59210000000002</v>
          </cell>
        </row>
        <row r="1968">
          <cell r="H1968">
            <v>-164.58160000000001</v>
          </cell>
        </row>
        <row r="1969">
          <cell r="H1969">
            <v>-164.571</v>
          </cell>
        </row>
        <row r="1970">
          <cell r="H1970">
            <v>-164.56049999999999</v>
          </cell>
        </row>
        <row r="1971">
          <cell r="H1971">
            <v>-164.54989999999998</v>
          </cell>
        </row>
        <row r="1972">
          <cell r="H1972">
            <v>-164.5394</v>
          </cell>
        </row>
        <row r="1973">
          <cell r="H1973">
            <v>-164.52879999999999</v>
          </cell>
        </row>
        <row r="1974">
          <cell r="H1974">
            <v>-164.51839999999999</v>
          </cell>
        </row>
        <row r="1975">
          <cell r="H1975">
            <v>-164.5077</v>
          </cell>
        </row>
        <row r="1976">
          <cell r="H1976">
            <v>-164.49719999999999</v>
          </cell>
        </row>
        <row r="1977">
          <cell r="H1977">
            <v>-164.48660000000001</v>
          </cell>
        </row>
        <row r="1978">
          <cell r="H1978">
            <v>-164.4761</v>
          </cell>
        </row>
        <row r="1979">
          <cell r="H1979">
            <v>-164.4658</v>
          </cell>
        </row>
        <row r="1980">
          <cell r="H1980">
            <v>-164.4461</v>
          </cell>
        </row>
        <row r="1981">
          <cell r="H1981">
            <v>-164.42100000000002</v>
          </cell>
        </row>
        <row r="1982">
          <cell r="H1982">
            <v>-164.39609999999999</v>
          </cell>
        </row>
        <row r="1983">
          <cell r="H1983">
            <v>-164.37099999999998</v>
          </cell>
        </row>
        <row r="1984">
          <cell r="H1984">
            <v>-164.3458</v>
          </cell>
        </row>
        <row r="1985">
          <cell r="H1985">
            <v>-164.32080000000002</v>
          </cell>
        </row>
        <row r="1986">
          <cell r="H1986">
            <v>-164.29579999999999</v>
          </cell>
        </row>
        <row r="1987">
          <cell r="H1987">
            <v>-164.27070000000001</v>
          </cell>
        </row>
        <row r="1988">
          <cell r="H1988">
            <v>-164.2457</v>
          </cell>
        </row>
        <row r="1989">
          <cell r="H1989">
            <v>-164.22059999999999</v>
          </cell>
        </row>
        <row r="1990">
          <cell r="H1990">
            <v>-164.19549999999998</v>
          </cell>
        </row>
        <row r="1991">
          <cell r="H1991">
            <v>-164.1704</v>
          </cell>
        </row>
        <row r="1992">
          <cell r="H1992">
            <v>-164.1454</v>
          </cell>
        </row>
        <row r="1993">
          <cell r="H1993">
            <v>-164.12040000000002</v>
          </cell>
        </row>
        <row r="1994">
          <cell r="H1994">
            <v>-164.09539999999998</v>
          </cell>
        </row>
        <row r="1995">
          <cell r="H1995">
            <v>-164.0702</v>
          </cell>
        </row>
        <row r="1996">
          <cell r="H1996">
            <v>-164.04509999999999</v>
          </cell>
        </row>
        <row r="1997">
          <cell r="H1997">
            <v>-164.02020000000002</v>
          </cell>
        </row>
        <row r="1998">
          <cell r="H1998">
            <v>-163.99509999999998</v>
          </cell>
        </row>
        <row r="1999">
          <cell r="H1999">
            <v>-163.97</v>
          </cell>
        </row>
        <row r="2000">
          <cell r="H2000">
            <v>-163.94499999999999</v>
          </cell>
        </row>
        <row r="2001">
          <cell r="H2001">
            <v>-163.91980000000001</v>
          </cell>
        </row>
        <row r="2002">
          <cell r="H2002">
            <v>-163.89490000000001</v>
          </cell>
        </row>
        <row r="2003">
          <cell r="H2003">
            <v>-163.8698</v>
          </cell>
        </row>
        <row r="2004">
          <cell r="H2004">
            <v>-163.84469999999999</v>
          </cell>
        </row>
        <row r="2005">
          <cell r="H2005">
            <v>-163.81970000000001</v>
          </cell>
        </row>
        <row r="2006">
          <cell r="H2006">
            <v>-163.7946</v>
          </cell>
        </row>
        <row r="2007">
          <cell r="H2007">
            <v>-163.76959999999997</v>
          </cell>
        </row>
        <row r="2008">
          <cell r="H2008">
            <v>-163.74449999999999</v>
          </cell>
        </row>
        <row r="2009">
          <cell r="H2009">
            <v>-163.71950000000001</v>
          </cell>
        </row>
        <row r="2010">
          <cell r="H2010">
            <v>-163.69440000000003</v>
          </cell>
        </row>
        <row r="2011">
          <cell r="H2011">
            <v>-163.66919999999999</v>
          </cell>
        </row>
        <row r="2012">
          <cell r="H2012">
            <v>-163.64420000000001</v>
          </cell>
        </row>
        <row r="2013">
          <cell r="H2013">
            <v>-163.61929999999998</v>
          </cell>
        </row>
        <row r="2014">
          <cell r="H2014">
            <v>-163.5942</v>
          </cell>
        </row>
        <row r="2015">
          <cell r="H2015">
            <v>-163.56909999999999</v>
          </cell>
        </row>
        <row r="2016">
          <cell r="H2016">
            <v>-163.54399999999998</v>
          </cell>
        </row>
        <row r="2017">
          <cell r="H2017">
            <v>-163.51900000000001</v>
          </cell>
        </row>
        <row r="2018">
          <cell r="H2018">
            <v>-163.494</v>
          </cell>
        </row>
        <row r="2019">
          <cell r="H2019">
            <v>-163.46890000000002</v>
          </cell>
        </row>
        <row r="2020">
          <cell r="H2020">
            <v>-163.44379999999998</v>
          </cell>
        </row>
        <row r="2021">
          <cell r="H2021">
            <v>-163.4188</v>
          </cell>
        </row>
        <row r="2022">
          <cell r="H2022">
            <v>-163.39359999999999</v>
          </cell>
        </row>
        <row r="2023">
          <cell r="H2023">
            <v>-163.36870000000002</v>
          </cell>
        </row>
        <row r="2024">
          <cell r="H2024">
            <v>-163.34369999999998</v>
          </cell>
        </row>
        <row r="2025">
          <cell r="H2025">
            <v>-163.3185</v>
          </cell>
        </row>
        <row r="2026">
          <cell r="H2026">
            <v>-163.29339999999999</v>
          </cell>
        </row>
        <row r="2027">
          <cell r="H2027">
            <v>-163.26840000000001</v>
          </cell>
        </row>
        <row r="2028">
          <cell r="H2028">
            <v>-163.24340000000001</v>
          </cell>
        </row>
        <row r="2029">
          <cell r="H2029">
            <v>-163.21830000000003</v>
          </cell>
        </row>
        <row r="2030">
          <cell r="H2030">
            <v>-163.19319999999999</v>
          </cell>
        </row>
        <row r="2031">
          <cell r="H2031">
            <v>-163.16820000000001</v>
          </cell>
        </row>
        <row r="2032">
          <cell r="H2032">
            <v>-163.14319999999998</v>
          </cell>
        </row>
        <row r="2033">
          <cell r="H2033">
            <v>-163.1181</v>
          </cell>
        </row>
        <row r="2034">
          <cell r="H2034">
            <v>-163.09289999999999</v>
          </cell>
        </row>
        <row r="2035">
          <cell r="H2035">
            <v>-163.06800000000001</v>
          </cell>
        </row>
        <row r="2036">
          <cell r="H2036">
            <v>-163.0429</v>
          </cell>
        </row>
        <row r="2037">
          <cell r="H2037">
            <v>-163.0179</v>
          </cell>
        </row>
        <row r="2038">
          <cell r="H2038">
            <v>-162.99279999999999</v>
          </cell>
        </row>
        <row r="2039">
          <cell r="H2039">
            <v>-162.9676</v>
          </cell>
        </row>
        <row r="2040">
          <cell r="H2040">
            <v>-162.9427</v>
          </cell>
        </row>
        <row r="2041">
          <cell r="H2041">
            <v>-162.9177</v>
          </cell>
        </row>
        <row r="2042">
          <cell r="H2042">
            <v>-162.89260000000002</v>
          </cell>
        </row>
        <row r="2043">
          <cell r="H2043">
            <v>-162.86750000000001</v>
          </cell>
        </row>
        <row r="2044">
          <cell r="H2044">
            <v>-162.84240000000003</v>
          </cell>
        </row>
        <row r="2045">
          <cell r="H2045">
            <v>-162.81729999999999</v>
          </cell>
        </row>
        <row r="2046">
          <cell r="H2046">
            <v>-162.79240000000001</v>
          </cell>
        </row>
        <row r="2047">
          <cell r="H2047">
            <v>-162.76740000000001</v>
          </cell>
        </row>
        <row r="2048">
          <cell r="H2048">
            <v>-162.74219999999997</v>
          </cell>
        </row>
        <row r="2049">
          <cell r="H2049">
            <v>-162.71710000000002</v>
          </cell>
        </row>
        <row r="2050">
          <cell r="H2050">
            <v>-162.69210000000001</v>
          </cell>
        </row>
        <row r="2051">
          <cell r="H2051">
            <v>-162.66699999999997</v>
          </cell>
        </row>
        <row r="2052">
          <cell r="H2052">
            <v>-162.6421</v>
          </cell>
        </row>
        <row r="2053">
          <cell r="H2053">
            <v>-162.61699999999999</v>
          </cell>
        </row>
        <row r="2054">
          <cell r="H2054">
            <v>-162.59180000000001</v>
          </cell>
        </row>
        <row r="2055">
          <cell r="H2055">
            <v>-162.5668</v>
          </cell>
        </row>
        <row r="2056">
          <cell r="H2056">
            <v>-162.54169999999999</v>
          </cell>
        </row>
        <row r="2057">
          <cell r="H2057">
            <v>-162.51670000000001</v>
          </cell>
        </row>
        <row r="2058">
          <cell r="H2058">
            <v>-162.49180000000001</v>
          </cell>
        </row>
        <row r="2059">
          <cell r="H2059">
            <v>-162.4665</v>
          </cell>
        </row>
        <row r="2060">
          <cell r="H2060">
            <v>-162.44149999999999</v>
          </cell>
        </row>
        <row r="2061">
          <cell r="H2061">
            <v>-162.41649999999998</v>
          </cell>
        </row>
        <row r="2062">
          <cell r="H2062">
            <v>-162.3914</v>
          </cell>
        </row>
        <row r="2063">
          <cell r="H2063">
            <v>-162.3664</v>
          </cell>
        </row>
        <row r="2064">
          <cell r="H2064">
            <v>-162.34129999999999</v>
          </cell>
        </row>
        <row r="2065">
          <cell r="H2065">
            <v>-162.31630000000001</v>
          </cell>
        </row>
        <row r="2066">
          <cell r="H2066">
            <v>-162.2912</v>
          </cell>
        </row>
        <row r="2067">
          <cell r="H2067">
            <v>-162.26609999999999</v>
          </cell>
        </row>
        <row r="2068">
          <cell r="H2068">
            <v>-162.24109999999999</v>
          </cell>
        </row>
        <row r="2069">
          <cell r="H2069">
            <v>-162.21600000000001</v>
          </cell>
        </row>
        <row r="2070">
          <cell r="H2070">
            <v>-162.1909</v>
          </cell>
        </row>
        <row r="2071">
          <cell r="H2071">
            <v>-162.15939999999998</v>
          </cell>
        </row>
        <row r="2072">
          <cell r="H2072">
            <v>-162.12810000000002</v>
          </cell>
        </row>
        <row r="2073">
          <cell r="H2073">
            <v>-162.09660000000002</v>
          </cell>
        </row>
        <row r="2074">
          <cell r="H2074">
            <v>-162.0651</v>
          </cell>
        </row>
        <row r="2075">
          <cell r="H2075">
            <v>-162.02909999999997</v>
          </cell>
        </row>
        <row r="2076">
          <cell r="H2076">
            <v>-161.9915</v>
          </cell>
        </row>
        <row r="2077">
          <cell r="H2077">
            <v>-161.9538</v>
          </cell>
        </row>
        <row r="2078">
          <cell r="H2078">
            <v>-161.916</v>
          </cell>
        </row>
        <row r="2079">
          <cell r="H2079">
            <v>-161.8783</v>
          </cell>
        </row>
        <row r="2080">
          <cell r="H2080">
            <v>-161.84070000000003</v>
          </cell>
        </row>
        <row r="2081">
          <cell r="H2081">
            <v>-161.80289999999999</v>
          </cell>
        </row>
        <row r="2082">
          <cell r="H2082">
            <v>-161.7653</v>
          </cell>
        </row>
        <row r="2083">
          <cell r="H2083">
            <v>-161.7276</v>
          </cell>
        </row>
        <row r="2084">
          <cell r="H2084">
            <v>-161.68970000000002</v>
          </cell>
        </row>
        <row r="2085">
          <cell r="H2085">
            <v>-161.65209999999999</v>
          </cell>
        </row>
        <row r="2086">
          <cell r="H2086">
            <v>-161.61439999999999</v>
          </cell>
        </row>
        <row r="2087">
          <cell r="H2087">
            <v>-161.57670000000002</v>
          </cell>
        </row>
        <row r="2088">
          <cell r="H2088">
            <v>-161.53899999999999</v>
          </cell>
        </row>
        <row r="2089">
          <cell r="H2089">
            <v>-161.50130000000001</v>
          </cell>
        </row>
        <row r="2090">
          <cell r="H2090">
            <v>-161.46349999999998</v>
          </cell>
        </row>
        <row r="2091">
          <cell r="H2091">
            <v>-161.42590000000001</v>
          </cell>
        </row>
        <row r="2092">
          <cell r="H2092">
            <v>-161.38820000000001</v>
          </cell>
        </row>
        <row r="2093">
          <cell r="H2093">
            <v>-161.35050000000001</v>
          </cell>
        </row>
        <row r="2094">
          <cell r="H2094">
            <v>-161.31279999999998</v>
          </cell>
        </row>
        <row r="2095">
          <cell r="H2095">
            <v>-161.27500000000001</v>
          </cell>
        </row>
        <row r="2096">
          <cell r="H2096">
            <v>-161.23740000000001</v>
          </cell>
        </row>
        <row r="2097">
          <cell r="H2097">
            <v>-161.1996</v>
          </cell>
        </row>
        <row r="2098">
          <cell r="H2098">
            <v>-161.16200000000001</v>
          </cell>
        </row>
        <row r="2099">
          <cell r="H2099">
            <v>-161.12429999999998</v>
          </cell>
        </row>
        <row r="2100">
          <cell r="H2100">
            <v>-161.0866</v>
          </cell>
        </row>
        <row r="2101">
          <cell r="H2101">
            <v>-161.0489</v>
          </cell>
        </row>
        <row r="2102">
          <cell r="H2102">
            <v>-161.0111</v>
          </cell>
        </row>
        <row r="2103">
          <cell r="H2103">
            <v>-160.9735</v>
          </cell>
        </row>
        <row r="2104">
          <cell r="H2104">
            <v>-160.9357</v>
          </cell>
        </row>
        <row r="2105">
          <cell r="H2105">
            <v>-160.898</v>
          </cell>
        </row>
        <row r="2106">
          <cell r="H2106">
            <v>-160.86030000000002</v>
          </cell>
        </row>
        <row r="2107">
          <cell r="H2107">
            <v>-160.8227</v>
          </cell>
        </row>
        <row r="2108">
          <cell r="H2108">
            <v>-160.78489999999999</v>
          </cell>
        </row>
        <row r="2109">
          <cell r="H2109">
            <v>-160.74719999999999</v>
          </cell>
        </row>
        <row r="2110">
          <cell r="H2110">
            <v>-160.70959999999999</v>
          </cell>
        </row>
        <row r="2111">
          <cell r="H2111">
            <v>-160.67180000000002</v>
          </cell>
        </row>
        <row r="2112">
          <cell r="H2112">
            <v>-160.63409999999999</v>
          </cell>
        </row>
        <row r="2113">
          <cell r="H2113">
            <v>-160.59649999999999</v>
          </cell>
        </row>
        <row r="2114">
          <cell r="H2114">
            <v>-160.55879999999999</v>
          </cell>
        </row>
        <row r="2115">
          <cell r="H2115">
            <v>-160.52100000000002</v>
          </cell>
        </row>
        <row r="2116">
          <cell r="H2116">
            <v>-160.48339999999999</v>
          </cell>
        </row>
        <row r="2117">
          <cell r="H2117">
            <v>-160.44330000000002</v>
          </cell>
        </row>
        <row r="2118">
          <cell r="H2118">
            <v>-160.40049999999999</v>
          </cell>
        </row>
        <row r="2119">
          <cell r="H2119">
            <v>-160.3554</v>
          </cell>
        </row>
        <row r="2120">
          <cell r="H2120">
            <v>-160.31029999999998</v>
          </cell>
        </row>
        <row r="2121">
          <cell r="H2121">
            <v>-160.26519999999999</v>
          </cell>
        </row>
        <row r="2122">
          <cell r="H2122">
            <v>-160.22</v>
          </cell>
        </row>
        <row r="2123">
          <cell r="H2123">
            <v>-160.17500000000001</v>
          </cell>
        </row>
        <row r="2124">
          <cell r="H2124">
            <v>-160.12979999999999</v>
          </cell>
        </row>
        <row r="2125">
          <cell r="H2125">
            <v>-160.08459999999999</v>
          </cell>
        </row>
        <row r="2126">
          <cell r="H2126">
            <v>-160.0395</v>
          </cell>
        </row>
        <row r="2127">
          <cell r="H2127">
            <v>-159.99430000000001</v>
          </cell>
        </row>
        <row r="2128">
          <cell r="H2128">
            <v>-159.94919999999999</v>
          </cell>
        </row>
        <row r="2129">
          <cell r="H2129">
            <v>-159.904</v>
          </cell>
        </row>
        <row r="2130">
          <cell r="H2130">
            <v>-159.85900000000001</v>
          </cell>
        </row>
        <row r="2131">
          <cell r="H2131">
            <v>-159.81380000000001</v>
          </cell>
        </row>
        <row r="2132">
          <cell r="H2132">
            <v>-159.76870000000002</v>
          </cell>
        </row>
        <row r="2133">
          <cell r="H2133">
            <v>-159.7235</v>
          </cell>
        </row>
        <row r="2134">
          <cell r="H2134">
            <v>-159.67829999999998</v>
          </cell>
        </row>
        <row r="2135">
          <cell r="H2135">
            <v>-159.63320000000002</v>
          </cell>
        </row>
        <row r="2136">
          <cell r="H2136">
            <v>-159.5881</v>
          </cell>
        </row>
        <row r="2137">
          <cell r="H2137">
            <v>-159.54299999999998</v>
          </cell>
        </row>
        <row r="2138">
          <cell r="H2138">
            <v>-159.49780000000001</v>
          </cell>
        </row>
        <row r="2139">
          <cell r="H2139">
            <v>-159.45260000000002</v>
          </cell>
        </row>
        <row r="2140">
          <cell r="H2140">
            <v>-159.4076</v>
          </cell>
        </row>
        <row r="2141">
          <cell r="H2141">
            <v>-159.3623</v>
          </cell>
        </row>
        <row r="2142">
          <cell r="H2142">
            <v>-159.31720000000001</v>
          </cell>
        </row>
        <row r="2143">
          <cell r="H2143">
            <v>-159.27209999999999</v>
          </cell>
        </row>
        <row r="2144">
          <cell r="H2144">
            <v>-159.2269</v>
          </cell>
        </row>
        <row r="2145">
          <cell r="H2145">
            <v>-159.18179999999998</v>
          </cell>
        </row>
        <row r="2146">
          <cell r="H2146">
            <v>-159.13669999999999</v>
          </cell>
        </row>
        <row r="2147">
          <cell r="H2147">
            <v>-159.0915</v>
          </cell>
        </row>
        <row r="2148">
          <cell r="H2148">
            <v>-159.0463</v>
          </cell>
        </row>
        <row r="2149">
          <cell r="H2149">
            <v>-159.00130000000001</v>
          </cell>
        </row>
        <row r="2150">
          <cell r="H2150">
            <v>-158.95620000000002</v>
          </cell>
        </row>
        <row r="2151">
          <cell r="H2151">
            <v>-158.911</v>
          </cell>
        </row>
        <row r="2152">
          <cell r="H2152">
            <v>-158.86590000000001</v>
          </cell>
        </row>
        <row r="2153">
          <cell r="H2153">
            <v>-158.82079999999999</v>
          </cell>
        </row>
        <row r="2154">
          <cell r="H2154">
            <v>-158.7756</v>
          </cell>
        </row>
        <row r="2155">
          <cell r="H2155">
            <v>-158.7303</v>
          </cell>
        </row>
        <row r="2156">
          <cell r="H2156">
            <v>-158.68540000000002</v>
          </cell>
        </row>
        <row r="2157">
          <cell r="H2157">
            <v>-158.64019999999999</v>
          </cell>
        </row>
        <row r="2158">
          <cell r="H2158">
            <v>-158.59500000000003</v>
          </cell>
        </row>
        <row r="2159">
          <cell r="H2159">
            <v>-158.54990000000001</v>
          </cell>
        </row>
        <row r="2160">
          <cell r="H2160">
            <v>-158.50480000000002</v>
          </cell>
        </row>
        <row r="2161">
          <cell r="H2161">
            <v>-158.4597</v>
          </cell>
        </row>
        <row r="2162">
          <cell r="H2162">
            <v>-158.4145</v>
          </cell>
        </row>
        <row r="2163">
          <cell r="H2163">
            <v>-158.36930000000001</v>
          </cell>
        </row>
        <row r="2164">
          <cell r="H2164">
            <v>-158.32410000000002</v>
          </cell>
        </row>
        <row r="2165">
          <cell r="H2165">
            <v>-158.27910000000003</v>
          </cell>
        </row>
        <row r="2166">
          <cell r="H2166">
            <v>-158.23400000000001</v>
          </cell>
        </row>
        <row r="2167">
          <cell r="H2167">
            <v>-158.18880000000001</v>
          </cell>
        </row>
        <row r="2168">
          <cell r="H2168">
            <v>-158.1437</v>
          </cell>
        </row>
        <row r="2169">
          <cell r="H2169">
            <v>-158.0986</v>
          </cell>
        </row>
        <row r="2170">
          <cell r="H2170">
            <v>-158.05340000000001</v>
          </cell>
        </row>
        <row r="2171">
          <cell r="H2171">
            <v>-158.00829999999999</v>
          </cell>
        </row>
        <row r="2172">
          <cell r="H2172">
            <v>-157.9631</v>
          </cell>
        </row>
        <row r="2173">
          <cell r="H2173">
            <v>-157.91800000000001</v>
          </cell>
        </row>
        <row r="2174">
          <cell r="H2174">
            <v>-157.87289999999999</v>
          </cell>
        </row>
        <row r="2175">
          <cell r="H2175">
            <v>-157.82770000000002</v>
          </cell>
        </row>
        <row r="2176">
          <cell r="H2176">
            <v>-157.7826</v>
          </cell>
        </row>
        <row r="2177">
          <cell r="H2177">
            <v>-157.73750000000001</v>
          </cell>
        </row>
        <row r="2178">
          <cell r="H2178">
            <v>-157.69229999999999</v>
          </cell>
        </row>
        <row r="2179">
          <cell r="H2179">
            <v>-157.64730000000003</v>
          </cell>
        </row>
        <row r="2180">
          <cell r="H2180">
            <v>-157.60210000000001</v>
          </cell>
        </row>
        <row r="2181">
          <cell r="H2181">
            <v>-157.55690000000001</v>
          </cell>
        </row>
        <row r="2182">
          <cell r="H2182">
            <v>-157.51179999999999</v>
          </cell>
        </row>
        <row r="2183">
          <cell r="H2183">
            <v>-157.4666</v>
          </cell>
        </row>
        <row r="2184">
          <cell r="H2184">
            <v>-157.42150000000001</v>
          </cell>
        </row>
        <row r="2185">
          <cell r="H2185">
            <v>-157.37630000000001</v>
          </cell>
        </row>
        <row r="2186">
          <cell r="H2186">
            <v>-157.33120000000002</v>
          </cell>
        </row>
        <row r="2187">
          <cell r="H2187">
            <v>-157.286</v>
          </cell>
        </row>
        <row r="2188">
          <cell r="H2188">
            <v>-157.24100000000001</v>
          </cell>
        </row>
        <row r="2189">
          <cell r="H2189">
            <v>-157.19569999999999</v>
          </cell>
        </row>
        <row r="2190">
          <cell r="H2190">
            <v>-157.1507</v>
          </cell>
        </row>
        <row r="2191">
          <cell r="H2191">
            <v>-157.10550000000001</v>
          </cell>
        </row>
        <row r="2192">
          <cell r="H2192">
            <v>-157.06050000000002</v>
          </cell>
        </row>
        <row r="2193">
          <cell r="H2193">
            <v>-157.01530000000002</v>
          </cell>
        </row>
        <row r="2194">
          <cell r="H2194">
            <v>-156.97020000000001</v>
          </cell>
        </row>
        <row r="2195">
          <cell r="H2195">
            <v>-156.92509999999999</v>
          </cell>
        </row>
        <row r="2196">
          <cell r="H2196">
            <v>-156.87990000000002</v>
          </cell>
        </row>
        <row r="2197">
          <cell r="H2197">
            <v>-156.8347</v>
          </cell>
        </row>
        <row r="2198">
          <cell r="H2198">
            <v>-156.7895</v>
          </cell>
        </row>
        <row r="2199">
          <cell r="H2199">
            <v>-156.74439999999998</v>
          </cell>
        </row>
        <row r="2200">
          <cell r="H2200">
            <v>-156.69929999999999</v>
          </cell>
        </row>
        <row r="2201">
          <cell r="H2201">
            <v>-156.6541</v>
          </cell>
        </row>
        <row r="2202">
          <cell r="H2202">
            <v>-156.60910000000001</v>
          </cell>
        </row>
        <row r="2203">
          <cell r="H2203">
            <v>-156.56389999999999</v>
          </cell>
        </row>
        <row r="2204">
          <cell r="H2204">
            <v>-156.5188</v>
          </cell>
        </row>
        <row r="2205">
          <cell r="H2205">
            <v>-156.47359999999998</v>
          </cell>
        </row>
        <row r="2206">
          <cell r="H2206">
            <v>-156.42859999999999</v>
          </cell>
        </row>
        <row r="2207">
          <cell r="H2207">
            <v>-156.38329999999999</v>
          </cell>
        </row>
        <row r="2208">
          <cell r="H2208">
            <v>-156.3383</v>
          </cell>
        </row>
        <row r="2209">
          <cell r="H2209">
            <v>-156.29309999999998</v>
          </cell>
        </row>
        <row r="2210">
          <cell r="H2210">
            <v>-156.24799999999999</v>
          </cell>
        </row>
        <row r="2211">
          <cell r="H2211">
            <v>-156.2028</v>
          </cell>
        </row>
        <row r="2212">
          <cell r="H2212">
            <v>-156.15780000000001</v>
          </cell>
        </row>
        <row r="2213">
          <cell r="H2213">
            <v>-156.11250000000001</v>
          </cell>
        </row>
        <row r="2214">
          <cell r="H2214">
            <v>-156.06740000000002</v>
          </cell>
        </row>
        <row r="2215">
          <cell r="H2215">
            <v>-156.0223</v>
          </cell>
        </row>
        <row r="2216">
          <cell r="H2216">
            <v>-155.97710000000001</v>
          </cell>
        </row>
        <row r="2217">
          <cell r="H2217">
            <v>-155.93200000000002</v>
          </cell>
        </row>
        <row r="2218">
          <cell r="H2218">
            <v>-155.887</v>
          </cell>
        </row>
        <row r="2219">
          <cell r="H2219">
            <v>-155.8417</v>
          </cell>
        </row>
        <row r="2220">
          <cell r="H2220">
            <v>-155.79660000000001</v>
          </cell>
        </row>
        <row r="2221">
          <cell r="H2221">
            <v>-155.75129999999999</v>
          </cell>
        </row>
        <row r="2222">
          <cell r="H2222">
            <v>-155.7063</v>
          </cell>
        </row>
        <row r="2223">
          <cell r="H2223">
            <v>-155.66129999999998</v>
          </cell>
        </row>
        <row r="2224">
          <cell r="H2224">
            <v>-155.61599999999999</v>
          </cell>
        </row>
        <row r="2225">
          <cell r="H2225">
            <v>-155.57089999999999</v>
          </cell>
        </row>
        <row r="2226">
          <cell r="H2226">
            <v>-155.5257</v>
          </cell>
        </row>
        <row r="2227">
          <cell r="H2227">
            <v>-155.48060000000001</v>
          </cell>
        </row>
        <row r="2228">
          <cell r="H2228">
            <v>-155.43560000000002</v>
          </cell>
        </row>
        <row r="2229">
          <cell r="H2229">
            <v>-155.3904</v>
          </cell>
        </row>
        <row r="2230">
          <cell r="H2230">
            <v>-155.34520000000001</v>
          </cell>
        </row>
        <row r="2231">
          <cell r="H2231">
            <v>-155.30000000000001</v>
          </cell>
        </row>
        <row r="2232">
          <cell r="H2232">
            <v>-155.255</v>
          </cell>
        </row>
        <row r="2233">
          <cell r="H2233">
            <v>-155.2099</v>
          </cell>
        </row>
        <row r="2234">
          <cell r="H2234">
            <v>-155.16460000000001</v>
          </cell>
        </row>
        <row r="2235">
          <cell r="H2235">
            <v>-155.11959999999999</v>
          </cell>
        </row>
        <row r="2236">
          <cell r="H2236">
            <v>-155.0744</v>
          </cell>
        </row>
        <row r="2237">
          <cell r="H2237">
            <v>-155.02930000000001</v>
          </cell>
        </row>
        <row r="2238">
          <cell r="H2238">
            <v>-154.98409999999998</v>
          </cell>
        </row>
        <row r="2239">
          <cell r="H2239">
            <v>-154.93900000000002</v>
          </cell>
        </row>
        <row r="2240">
          <cell r="H2240">
            <v>-154.8938</v>
          </cell>
        </row>
        <row r="2241">
          <cell r="H2241">
            <v>-154.84870000000001</v>
          </cell>
        </row>
        <row r="2242">
          <cell r="H2242">
            <v>-154.80360000000002</v>
          </cell>
        </row>
        <row r="2243">
          <cell r="H2243">
            <v>-154.75840000000002</v>
          </cell>
        </row>
        <row r="2244">
          <cell r="H2244">
            <v>-154.7133</v>
          </cell>
        </row>
        <row r="2245">
          <cell r="H2245">
            <v>-154.66819999999998</v>
          </cell>
        </row>
        <row r="2246">
          <cell r="H2246">
            <v>-154.6232</v>
          </cell>
        </row>
        <row r="2247">
          <cell r="H2247">
            <v>-154.5778</v>
          </cell>
        </row>
        <row r="2248">
          <cell r="H2248">
            <v>-154.53280000000001</v>
          </cell>
        </row>
        <row r="2249">
          <cell r="H2249">
            <v>-154.48770000000002</v>
          </cell>
        </row>
        <row r="2250">
          <cell r="H2250">
            <v>-154.4426</v>
          </cell>
        </row>
        <row r="2251">
          <cell r="H2251">
            <v>-154.3973</v>
          </cell>
        </row>
        <row r="2252">
          <cell r="H2252">
            <v>-154.35230000000001</v>
          </cell>
        </row>
        <row r="2253">
          <cell r="H2253">
            <v>-154.30710000000002</v>
          </cell>
        </row>
        <row r="2254">
          <cell r="H2254">
            <v>-154.2621</v>
          </cell>
        </row>
        <row r="2255">
          <cell r="H2255">
            <v>-154.2167</v>
          </cell>
        </row>
        <row r="2256">
          <cell r="H2256">
            <v>-154.17159999999998</v>
          </cell>
        </row>
        <row r="2257">
          <cell r="H2257">
            <v>-154.1266</v>
          </cell>
        </row>
        <row r="2258">
          <cell r="H2258">
            <v>-154.0814</v>
          </cell>
        </row>
        <row r="2259">
          <cell r="H2259">
            <v>-154.03630000000001</v>
          </cell>
        </row>
        <row r="2260">
          <cell r="H2260">
            <v>-153.99099999999999</v>
          </cell>
        </row>
        <row r="2261">
          <cell r="H2261">
            <v>-153.946</v>
          </cell>
        </row>
        <row r="2262">
          <cell r="H2262">
            <v>-153.9008</v>
          </cell>
        </row>
        <row r="2263">
          <cell r="H2263">
            <v>-153.85580000000002</v>
          </cell>
        </row>
        <row r="2264">
          <cell r="H2264">
            <v>-153.81060000000002</v>
          </cell>
        </row>
        <row r="2265">
          <cell r="H2265">
            <v>-153.7655</v>
          </cell>
        </row>
        <row r="2266">
          <cell r="H2266">
            <v>-153.72020000000001</v>
          </cell>
        </row>
        <row r="2267">
          <cell r="H2267">
            <v>-153.67510000000001</v>
          </cell>
        </row>
        <row r="2268">
          <cell r="H2268">
            <v>-153.6301</v>
          </cell>
        </row>
        <row r="2269">
          <cell r="H2269">
            <v>-153.5849</v>
          </cell>
        </row>
        <row r="2270">
          <cell r="H2270">
            <v>-153.53989999999999</v>
          </cell>
        </row>
        <row r="2271">
          <cell r="H2271">
            <v>-153.49460000000002</v>
          </cell>
        </row>
        <row r="2272">
          <cell r="H2272">
            <v>-153.4495</v>
          </cell>
        </row>
        <row r="2273">
          <cell r="H2273">
            <v>-153.40440000000001</v>
          </cell>
        </row>
        <row r="2274">
          <cell r="H2274">
            <v>-153.35910000000001</v>
          </cell>
        </row>
        <row r="2275">
          <cell r="H2275">
            <v>-153.3141</v>
          </cell>
        </row>
        <row r="2276">
          <cell r="H2276">
            <v>-153.26889999999997</v>
          </cell>
        </row>
        <row r="2277">
          <cell r="H2277">
            <v>-153.22380000000001</v>
          </cell>
        </row>
        <row r="2278">
          <cell r="H2278">
            <v>-153.17869999999999</v>
          </cell>
        </row>
        <row r="2279">
          <cell r="H2279">
            <v>-153.1336</v>
          </cell>
        </row>
        <row r="2280">
          <cell r="H2280">
            <v>-153.08840000000001</v>
          </cell>
        </row>
        <row r="2281">
          <cell r="H2281">
            <v>-153.04329999999999</v>
          </cell>
        </row>
        <row r="2282">
          <cell r="H2282">
            <v>-152.99809999999999</v>
          </cell>
        </row>
        <row r="2283">
          <cell r="H2283">
            <v>-152.953</v>
          </cell>
        </row>
        <row r="2284">
          <cell r="H2284">
            <v>-152.90780000000001</v>
          </cell>
        </row>
        <row r="2285">
          <cell r="H2285">
            <v>-152.86259999999999</v>
          </cell>
        </row>
        <row r="2286">
          <cell r="H2286">
            <v>-152.81760000000003</v>
          </cell>
        </row>
        <row r="2287">
          <cell r="H2287">
            <v>-152.7724</v>
          </cell>
        </row>
        <row r="2288">
          <cell r="H2288">
            <v>-152.72719999999998</v>
          </cell>
        </row>
        <row r="2289">
          <cell r="H2289">
            <v>-152.68219999999999</v>
          </cell>
        </row>
        <row r="2290">
          <cell r="H2290">
            <v>-152.637</v>
          </cell>
        </row>
        <row r="2291">
          <cell r="H2291">
            <v>-152.59180000000001</v>
          </cell>
        </row>
        <row r="2292">
          <cell r="H2292">
            <v>-152.54680000000002</v>
          </cell>
        </row>
        <row r="2293">
          <cell r="H2293">
            <v>-152.5016</v>
          </cell>
        </row>
        <row r="2294">
          <cell r="H2294">
            <v>-152.45650000000001</v>
          </cell>
        </row>
        <row r="2295">
          <cell r="H2295">
            <v>-152.41140000000001</v>
          </cell>
        </row>
        <row r="2296">
          <cell r="H2296">
            <v>-152.36619999999999</v>
          </cell>
        </row>
        <row r="2297">
          <cell r="H2297">
            <v>-152.3211</v>
          </cell>
        </row>
        <row r="2298">
          <cell r="H2298">
            <v>-152.27600000000001</v>
          </cell>
        </row>
        <row r="2299">
          <cell r="H2299">
            <v>-152.23079999999999</v>
          </cell>
        </row>
        <row r="2300">
          <cell r="H2300">
            <v>-152.18559999999999</v>
          </cell>
        </row>
        <row r="2301">
          <cell r="H2301">
            <v>-152.14049999999997</v>
          </cell>
        </row>
        <row r="2302">
          <cell r="H2302">
            <v>-152.09539999999998</v>
          </cell>
        </row>
        <row r="2303">
          <cell r="H2303">
            <v>-152.05019999999999</v>
          </cell>
        </row>
        <row r="2304">
          <cell r="H2304">
            <v>-152.0051</v>
          </cell>
        </row>
        <row r="2305">
          <cell r="H2305">
            <v>-151.96</v>
          </cell>
        </row>
        <row r="2306">
          <cell r="H2306">
            <v>-151.91480000000001</v>
          </cell>
        </row>
        <row r="2307">
          <cell r="H2307">
            <v>-151.86959999999999</v>
          </cell>
        </row>
        <row r="2308">
          <cell r="H2308">
            <v>-151.8245</v>
          </cell>
        </row>
        <row r="2309">
          <cell r="H2309">
            <v>-151.77949999999998</v>
          </cell>
        </row>
        <row r="2310">
          <cell r="H2310">
            <v>-151.73439999999999</v>
          </cell>
        </row>
        <row r="2311">
          <cell r="H2311">
            <v>-151.6892</v>
          </cell>
        </row>
        <row r="2312">
          <cell r="H2312">
            <v>-151.64410000000001</v>
          </cell>
        </row>
        <row r="2313">
          <cell r="H2313">
            <v>-151.59900000000002</v>
          </cell>
        </row>
        <row r="2314">
          <cell r="H2314">
            <v>-151.5538</v>
          </cell>
        </row>
        <row r="2315">
          <cell r="H2315">
            <v>-151.5086</v>
          </cell>
        </row>
        <row r="2316">
          <cell r="H2316">
            <v>-151.46340000000001</v>
          </cell>
        </row>
        <row r="2317">
          <cell r="H2317">
            <v>-151.41830000000002</v>
          </cell>
        </row>
        <row r="2318">
          <cell r="H2318">
            <v>-151.37330000000003</v>
          </cell>
        </row>
        <row r="2319">
          <cell r="H2319">
            <v>-151.32810000000001</v>
          </cell>
        </row>
        <row r="2320">
          <cell r="H2320">
            <v>-151.28289999999998</v>
          </cell>
        </row>
        <row r="2321">
          <cell r="H2321">
            <v>-151.23779999999999</v>
          </cell>
        </row>
        <row r="2322">
          <cell r="H2322">
            <v>-151.19260000000003</v>
          </cell>
        </row>
        <row r="2323">
          <cell r="H2323">
            <v>-151.14760000000001</v>
          </cell>
        </row>
        <row r="2324">
          <cell r="H2324">
            <v>-151.10249999999999</v>
          </cell>
        </row>
        <row r="2325">
          <cell r="H2325">
            <v>-151.0573</v>
          </cell>
        </row>
        <row r="2326">
          <cell r="H2326">
            <v>-151.01209999999998</v>
          </cell>
        </row>
        <row r="2327">
          <cell r="H2327">
            <v>-150.96690000000001</v>
          </cell>
        </row>
        <row r="2328">
          <cell r="H2328">
            <v>-150.92180000000002</v>
          </cell>
        </row>
        <row r="2329">
          <cell r="H2329">
            <v>-150.8768</v>
          </cell>
        </row>
        <row r="2330">
          <cell r="H2330">
            <v>-150.83159999999998</v>
          </cell>
        </row>
        <row r="2331">
          <cell r="H2331">
            <v>-150.78639999999999</v>
          </cell>
        </row>
        <row r="2332">
          <cell r="H2332">
            <v>-150.7413</v>
          </cell>
        </row>
        <row r="2333">
          <cell r="H2333">
            <v>-150.6961</v>
          </cell>
        </row>
        <row r="2334">
          <cell r="H2334">
            <v>-150.65109999999999</v>
          </cell>
        </row>
        <row r="2335">
          <cell r="H2335">
            <v>-150.60599999999999</v>
          </cell>
        </row>
        <row r="2336">
          <cell r="H2336">
            <v>-150.56079999999997</v>
          </cell>
        </row>
        <row r="2337">
          <cell r="H2337">
            <v>-150.51560000000001</v>
          </cell>
        </row>
        <row r="2338">
          <cell r="H2338">
            <v>-150.47050000000002</v>
          </cell>
        </row>
        <row r="2339">
          <cell r="H2339">
            <v>-150.42529999999999</v>
          </cell>
        </row>
        <row r="2340">
          <cell r="H2340">
            <v>-150.3802</v>
          </cell>
        </row>
        <row r="2341">
          <cell r="H2341">
            <v>-150.33500000000001</v>
          </cell>
        </row>
        <row r="2342">
          <cell r="H2342">
            <v>-150.28989999999999</v>
          </cell>
        </row>
        <row r="2343">
          <cell r="H2343">
            <v>-150.2448</v>
          </cell>
        </row>
        <row r="2344">
          <cell r="H2344">
            <v>-150.19970000000001</v>
          </cell>
        </row>
        <row r="2345">
          <cell r="H2345">
            <v>-150.15459999999999</v>
          </cell>
        </row>
        <row r="2346">
          <cell r="H2346">
            <v>-150.10939999999999</v>
          </cell>
        </row>
        <row r="2347">
          <cell r="H2347">
            <v>-150.0642</v>
          </cell>
        </row>
        <row r="2348">
          <cell r="H2348">
            <v>-150.01910000000001</v>
          </cell>
        </row>
        <row r="2349">
          <cell r="H2349">
            <v>-149.97400000000002</v>
          </cell>
        </row>
        <row r="2350">
          <cell r="H2350">
            <v>-149.92880000000002</v>
          </cell>
        </row>
        <row r="2351">
          <cell r="H2351">
            <v>-149.8836</v>
          </cell>
        </row>
        <row r="2352">
          <cell r="H2352">
            <v>-149.83860000000001</v>
          </cell>
        </row>
        <row r="2353">
          <cell r="H2353">
            <v>-149.79339999999999</v>
          </cell>
        </row>
        <row r="2354">
          <cell r="H2354">
            <v>-149.7483</v>
          </cell>
        </row>
        <row r="2355">
          <cell r="H2355">
            <v>-149.70319999999998</v>
          </cell>
        </row>
        <row r="2356">
          <cell r="H2356">
            <v>-149.65810000000002</v>
          </cell>
        </row>
        <row r="2357">
          <cell r="H2357">
            <v>-149.613</v>
          </cell>
        </row>
        <row r="2358">
          <cell r="H2358">
            <v>-149.56769999999997</v>
          </cell>
        </row>
        <row r="2359">
          <cell r="H2359">
            <v>-149.52260000000001</v>
          </cell>
        </row>
        <row r="2360">
          <cell r="H2360">
            <v>-149.47750000000002</v>
          </cell>
        </row>
        <row r="2361">
          <cell r="H2361">
            <v>-149.4323</v>
          </cell>
        </row>
        <row r="2362">
          <cell r="H2362">
            <v>-149.38729999999998</v>
          </cell>
        </row>
        <row r="2363">
          <cell r="H2363">
            <v>-149.34210000000002</v>
          </cell>
        </row>
        <row r="2364">
          <cell r="H2364">
            <v>-149.29689999999999</v>
          </cell>
        </row>
        <row r="2365">
          <cell r="H2365">
            <v>-149.25190000000001</v>
          </cell>
        </row>
        <row r="2366">
          <cell r="H2366">
            <v>-149.20669999999998</v>
          </cell>
        </row>
        <row r="2367">
          <cell r="H2367">
            <v>-149.16149999999999</v>
          </cell>
        </row>
        <row r="2368">
          <cell r="H2368">
            <v>-149.1164</v>
          </cell>
        </row>
        <row r="2369">
          <cell r="H2369">
            <v>-149.0712</v>
          </cell>
        </row>
        <row r="2370">
          <cell r="H2370">
            <v>-149.02609999999999</v>
          </cell>
        </row>
        <row r="2371">
          <cell r="H2371">
            <v>-148.98099999999999</v>
          </cell>
        </row>
        <row r="2372">
          <cell r="H2372">
            <v>-148.9359</v>
          </cell>
        </row>
        <row r="2373">
          <cell r="H2373">
            <v>-148.89070000000001</v>
          </cell>
        </row>
        <row r="2374">
          <cell r="H2374">
            <v>-148.84559999999999</v>
          </cell>
        </row>
        <row r="2375">
          <cell r="H2375">
            <v>-148.8004</v>
          </cell>
        </row>
        <row r="2376">
          <cell r="H2376">
            <v>-148.75539999999998</v>
          </cell>
        </row>
        <row r="2377">
          <cell r="H2377">
            <v>-148.71019999999999</v>
          </cell>
        </row>
        <row r="2378">
          <cell r="H2378">
            <v>-148.66499999999999</v>
          </cell>
        </row>
        <row r="2379">
          <cell r="H2379">
            <v>-148.6199</v>
          </cell>
        </row>
        <row r="2380">
          <cell r="H2380">
            <v>-148.57480000000001</v>
          </cell>
        </row>
        <row r="2381">
          <cell r="H2381">
            <v>-148.52969999999999</v>
          </cell>
        </row>
        <row r="2382">
          <cell r="H2382">
            <v>-148.48449999999997</v>
          </cell>
        </row>
        <row r="2383">
          <cell r="H2383">
            <v>-148.4393</v>
          </cell>
        </row>
        <row r="2384">
          <cell r="H2384">
            <v>-148.39420000000001</v>
          </cell>
        </row>
        <row r="2385">
          <cell r="H2385">
            <v>-148.34899999999999</v>
          </cell>
        </row>
        <row r="2386">
          <cell r="H2386">
            <v>-148.3039</v>
          </cell>
        </row>
        <row r="2387">
          <cell r="H2387">
            <v>-148.2587</v>
          </cell>
        </row>
        <row r="2388">
          <cell r="H2388">
            <v>-148.21370000000002</v>
          </cell>
        </row>
        <row r="2389">
          <cell r="H2389">
            <v>-148.16839999999999</v>
          </cell>
        </row>
        <row r="2390">
          <cell r="H2390">
            <v>-148.12339999999998</v>
          </cell>
        </row>
        <row r="2391">
          <cell r="H2391">
            <v>-148.07830000000001</v>
          </cell>
        </row>
        <row r="2392">
          <cell r="H2392">
            <v>-148.03319999999999</v>
          </cell>
        </row>
        <row r="2393">
          <cell r="H2393">
            <v>-147.988</v>
          </cell>
        </row>
        <row r="2394">
          <cell r="H2394">
            <v>-147.94290000000001</v>
          </cell>
        </row>
        <row r="2395">
          <cell r="H2395">
            <v>-147.89770000000001</v>
          </cell>
        </row>
        <row r="2396">
          <cell r="H2396">
            <v>-147.85249999999999</v>
          </cell>
        </row>
        <row r="2397">
          <cell r="H2397">
            <v>-147.8074</v>
          </cell>
        </row>
        <row r="2398">
          <cell r="H2398">
            <v>-147.76240000000001</v>
          </cell>
        </row>
        <row r="2399">
          <cell r="H2399">
            <v>-147.71710000000002</v>
          </cell>
        </row>
        <row r="2400">
          <cell r="H2400">
            <v>-147.6721</v>
          </cell>
        </row>
        <row r="2401">
          <cell r="H2401">
            <v>-147.62690000000001</v>
          </cell>
        </row>
        <row r="2402">
          <cell r="H2402">
            <v>-147.58180000000002</v>
          </cell>
        </row>
        <row r="2403">
          <cell r="H2403">
            <v>-147.53660000000002</v>
          </cell>
        </row>
        <row r="2404">
          <cell r="H2404">
            <v>-147.4914</v>
          </cell>
        </row>
        <row r="2405">
          <cell r="H2405">
            <v>-147.44630000000001</v>
          </cell>
        </row>
        <row r="2406">
          <cell r="H2406">
            <v>-147.40129999999999</v>
          </cell>
        </row>
        <row r="2407">
          <cell r="H2407">
            <v>-147.35599999999999</v>
          </cell>
        </row>
        <row r="2408">
          <cell r="H2408">
            <v>-147.31100000000001</v>
          </cell>
        </row>
        <row r="2409">
          <cell r="H2409">
            <v>-147.2647</v>
          </cell>
        </row>
        <row r="2410">
          <cell r="H2410">
            <v>-147.21609999999998</v>
          </cell>
        </row>
        <row r="2411">
          <cell r="H2411">
            <v>-147.16740000000001</v>
          </cell>
        </row>
        <row r="2412">
          <cell r="H2412">
            <v>-147.1189</v>
          </cell>
        </row>
        <row r="2413">
          <cell r="H2413">
            <v>-147.0702</v>
          </cell>
        </row>
        <row r="2414">
          <cell r="H2414">
            <v>-147.0215</v>
          </cell>
        </row>
        <row r="2415">
          <cell r="H2415">
            <v>-146.97300000000001</v>
          </cell>
        </row>
        <row r="2416">
          <cell r="H2416">
            <v>-146.92429999999999</v>
          </cell>
        </row>
        <row r="2417">
          <cell r="H2417">
            <v>-146.87570000000002</v>
          </cell>
        </row>
        <row r="2418">
          <cell r="H2418">
            <v>-146.82710000000003</v>
          </cell>
        </row>
        <row r="2419">
          <cell r="H2419">
            <v>-146.77850000000001</v>
          </cell>
        </row>
        <row r="2420">
          <cell r="H2420">
            <v>-146.72980000000001</v>
          </cell>
        </row>
        <row r="2421">
          <cell r="H2421">
            <v>-146.68110000000001</v>
          </cell>
        </row>
        <row r="2422">
          <cell r="H2422">
            <v>-146.6326</v>
          </cell>
        </row>
        <row r="2423">
          <cell r="H2423">
            <v>-146.58410000000001</v>
          </cell>
        </row>
        <row r="2424">
          <cell r="H2424">
            <v>-146.53540000000001</v>
          </cell>
        </row>
        <row r="2425">
          <cell r="H2425">
            <v>-146.48680000000002</v>
          </cell>
        </row>
        <row r="2426">
          <cell r="H2426">
            <v>-146.43819999999999</v>
          </cell>
        </row>
        <row r="2427">
          <cell r="H2427">
            <v>-146.3895</v>
          </cell>
        </row>
        <row r="2428">
          <cell r="H2428">
            <v>-146.34100000000001</v>
          </cell>
        </row>
        <row r="2429">
          <cell r="H2429">
            <v>-146.29230000000001</v>
          </cell>
        </row>
        <row r="2430">
          <cell r="H2430">
            <v>-146.24360000000001</v>
          </cell>
        </row>
        <row r="2431">
          <cell r="H2431">
            <v>-146.19499999999999</v>
          </cell>
        </row>
        <row r="2432">
          <cell r="H2432">
            <v>-146.14389999999997</v>
          </cell>
        </row>
        <row r="2433">
          <cell r="H2433">
            <v>-146.09180000000001</v>
          </cell>
        </row>
        <row r="2434">
          <cell r="H2434">
            <v>-146.03969999999998</v>
          </cell>
        </row>
        <row r="2435">
          <cell r="H2435">
            <v>-145.98750000000001</v>
          </cell>
        </row>
        <row r="2436">
          <cell r="H2436">
            <v>-145.93529999999998</v>
          </cell>
        </row>
        <row r="2437">
          <cell r="H2437">
            <v>-145.88320000000002</v>
          </cell>
        </row>
        <row r="2438">
          <cell r="H2438">
            <v>-145.83109999999999</v>
          </cell>
        </row>
        <row r="2439">
          <cell r="H2439">
            <v>-145.77890000000002</v>
          </cell>
        </row>
        <row r="2440">
          <cell r="H2440">
            <v>-145.7268</v>
          </cell>
        </row>
        <row r="2441">
          <cell r="H2441">
            <v>-145.67470000000003</v>
          </cell>
        </row>
        <row r="2442">
          <cell r="H2442">
            <v>-145.6224</v>
          </cell>
        </row>
        <row r="2443">
          <cell r="H2443">
            <v>-145.57040000000001</v>
          </cell>
        </row>
        <row r="2444">
          <cell r="H2444">
            <v>-145.51830000000001</v>
          </cell>
        </row>
        <row r="2445">
          <cell r="H2445">
            <v>-145.46620000000001</v>
          </cell>
        </row>
        <row r="2446">
          <cell r="H2446">
            <v>-145.41399999999999</v>
          </cell>
        </row>
        <row r="2447">
          <cell r="H2447">
            <v>-145.36180000000002</v>
          </cell>
        </row>
        <row r="2448">
          <cell r="H2448">
            <v>-145.30969999999999</v>
          </cell>
        </row>
        <row r="2449">
          <cell r="H2449">
            <v>-145.25749999999999</v>
          </cell>
        </row>
        <row r="2450">
          <cell r="H2450">
            <v>-145.2054</v>
          </cell>
        </row>
        <row r="2451">
          <cell r="H2451">
            <v>-145.1534</v>
          </cell>
        </row>
        <row r="2452">
          <cell r="H2452">
            <v>-145.1011</v>
          </cell>
        </row>
        <row r="2453">
          <cell r="H2453">
            <v>-145.04900000000001</v>
          </cell>
        </row>
        <row r="2454">
          <cell r="H2454">
            <v>-144.99690000000001</v>
          </cell>
        </row>
        <row r="2455">
          <cell r="H2455">
            <v>-144.94479999999999</v>
          </cell>
        </row>
        <row r="2456">
          <cell r="H2456">
            <v>-144.89259999999999</v>
          </cell>
        </row>
        <row r="2457">
          <cell r="H2457">
            <v>-144.84050000000002</v>
          </cell>
        </row>
        <row r="2458">
          <cell r="H2458">
            <v>-144.78829999999999</v>
          </cell>
        </row>
        <row r="2459">
          <cell r="H2459">
            <v>-144.73610000000002</v>
          </cell>
        </row>
        <row r="2460">
          <cell r="H2460">
            <v>-144.6841</v>
          </cell>
        </row>
        <row r="2461">
          <cell r="H2461">
            <v>-144.6319</v>
          </cell>
        </row>
        <row r="2462">
          <cell r="H2462">
            <v>-144.57979999999998</v>
          </cell>
        </row>
        <row r="2463">
          <cell r="H2463">
            <v>-144.52770000000001</v>
          </cell>
        </row>
        <row r="2464">
          <cell r="H2464">
            <v>-144.47549999999998</v>
          </cell>
        </row>
        <row r="2465">
          <cell r="H2465">
            <v>-144.42349999999999</v>
          </cell>
        </row>
        <row r="2466">
          <cell r="H2466">
            <v>-144.37119999999999</v>
          </cell>
        </row>
        <row r="2467">
          <cell r="H2467">
            <v>-144.31909999999999</v>
          </cell>
        </row>
        <row r="2468">
          <cell r="H2468">
            <v>-144.267</v>
          </cell>
        </row>
        <row r="2469">
          <cell r="H2469">
            <v>-144.2148</v>
          </cell>
        </row>
        <row r="2470">
          <cell r="H2470">
            <v>-144.1627</v>
          </cell>
        </row>
        <row r="2471">
          <cell r="H2471">
            <v>-144.11060000000001</v>
          </cell>
        </row>
        <row r="2472">
          <cell r="H2472">
            <v>-144.05840000000001</v>
          </cell>
        </row>
        <row r="2473">
          <cell r="H2473">
            <v>-144.00629999999998</v>
          </cell>
        </row>
        <row r="2474">
          <cell r="H2474">
            <v>-143.95420000000001</v>
          </cell>
        </row>
        <row r="2475">
          <cell r="H2475">
            <v>-143.90189999999998</v>
          </cell>
        </row>
        <row r="2476">
          <cell r="H2476">
            <v>-143.84989999999999</v>
          </cell>
        </row>
        <row r="2477">
          <cell r="H2477">
            <v>-143.79769999999999</v>
          </cell>
        </row>
        <row r="2478">
          <cell r="H2478">
            <v>-143.74560000000002</v>
          </cell>
        </row>
        <row r="2479">
          <cell r="H2479">
            <v>-143.6934</v>
          </cell>
        </row>
        <row r="2480">
          <cell r="H2480">
            <v>-143.6413</v>
          </cell>
        </row>
        <row r="2481">
          <cell r="H2481">
            <v>-143.58920000000001</v>
          </cell>
        </row>
        <row r="2482">
          <cell r="H2482">
            <v>-143.53710000000001</v>
          </cell>
        </row>
        <row r="2483">
          <cell r="H2483">
            <v>-143.48490000000001</v>
          </cell>
        </row>
        <row r="2484">
          <cell r="H2484">
            <v>-143.43270000000001</v>
          </cell>
        </row>
        <row r="2485">
          <cell r="H2485">
            <v>-143.38069999999999</v>
          </cell>
        </row>
        <row r="2486">
          <cell r="H2486">
            <v>-143.32849999999999</v>
          </cell>
        </row>
        <row r="2487">
          <cell r="H2487">
            <v>-143.2764</v>
          </cell>
        </row>
        <row r="2488">
          <cell r="H2488">
            <v>-143.2242</v>
          </cell>
        </row>
        <row r="2489">
          <cell r="H2489">
            <v>-143.1721</v>
          </cell>
        </row>
        <row r="2490">
          <cell r="H2490">
            <v>-143.12</v>
          </cell>
        </row>
        <row r="2491">
          <cell r="H2491">
            <v>-143.06780000000001</v>
          </cell>
        </row>
        <row r="2492">
          <cell r="H2492">
            <v>-143.01580000000001</v>
          </cell>
        </row>
        <row r="2493">
          <cell r="H2493">
            <v>-142.96359999999999</v>
          </cell>
        </row>
        <row r="2494">
          <cell r="H2494">
            <v>-142.91140000000001</v>
          </cell>
        </row>
        <row r="2495">
          <cell r="H2495">
            <v>-142.85929999999999</v>
          </cell>
        </row>
        <row r="2496">
          <cell r="H2496">
            <v>-142.80719999999999</v>
          </cell>
        </row>
        <row r="2497">
          <cell r="H2497">
            <v>-142.755</v>
          </cell>
        </row>
        <row r="2498">
          <cell r="H2498">
            <v>-142.7029</v>
          </cell>
        </row>
        <row r="2499">
          <cell r="H2499">
            <v>-142.6507</v>
          </cell>
        </row>
        <row r="2500">
          <cell r="H2500">
            <v>-142.5986</v>
          </cell>
        </row>
        <row r="2501">
          <cell r="H2501">
            <v>-142.54640000000001</v>
          </cell>
        </row>
        <row r="2502">
          <cell r="H2502">
            <v>-142.49439999999998</v>
          </cell>
        </row>
        <row r="2503">
          <cell r="H2503">
            <v>-142.44209999999998</v>
          </cell>
        </row>
        <row r="2504">
          <cell r="H2504">
            <v>-142.38999999999999</v>
          </cell>
        </row>
        <row r="2505">
          <cell r="H2505">
            <v>-142.33780000000002</v>
          </cell>
        </row>
        <row r="2506">
          <cell r="H2506">
            <v>-142.28579999999999</v>
          </cell>
        </row>
        <row r="2507">
          <cell r="H2507">
            <v>-142.2336</v>
          </cell>
        </row>
        <row r="2508">
          <cell r="H2508">
            <v>-142.18149999999997</v>
          </cell>
        </row>
        <row r="2509">
          <cell r="H2509">
            <v>-142.1293</v>
          </cell>
        </row>
        <row r="2510">
          <cell r="H2510">
            <v>-142.0772</v>
          </cell>
        </row>
        <row r="2511">
          <cell r="H2511">
            <v>-142.02500000000001</v>
          </cell>
        </row>
        <row r="2512">
          <cell r="H2512">
            <v>-141.97290000000001</v>
          </cell>
        </row>
        <row r="2513">
          <cell r="H2513">
            <v>-141.92070000000001</v>
          </cell>
        </row>
        <row r="2514">
          <cell r="H2514">
            <v>-141.86859999999999</v>
          </cell>
        </row>
        <row r="2515">
          <cell r="H2515">
            <v>-141.81639999999999</v>
          </cell>
        </row>
        <row r="2516">
          <cell r="H2516">
            <v>-141.7645</v>
          </cell>
        </row>
        <row r="2517">
          <cell r="H2517">
            <v>-141.7123</v>
          </cell>
        </row>
        <row r="2518">
          <cell r="H2518">
            <v>-141.6602</v>
          </cell>
        </row>
        <row r="2519">
          <cell r="H2519">
            <v>-141.608</v>
          </cell>
        </row>
        <row r="2520">
          <cell r="H2520">
            <v>-141.55590000000001</v>
          </cell>
        </row>
        <row r="2521">
          <cell r="H2521">
            <v>-141.50369999999998</v>
          </cell>
        </row>
        <row r="2522">
          <cell r="H2522">
            <v>-141.45160000000001</v>
          </cell>
        </row>
        <row r="2523">
          <cell r="H2523">
            <v>-141.39940000000001</v>
          </cell>
        </row>
        <row r="2524">
          <cell r="H2524">
            <v>-141.34729999999999</v>
          </cell>
        </row>
        <row r="2525">
          <cell r="H2525">
            <v>-141.29520000000002</v>
          </cell>
        </row>
        <row r="2526">
          <cell r="H2526">
            <v>-141.2431</v>
          </cell>
        </row>
        <row r="2527">
          <cell r="H2527">
            <v>-141.191</v>
          </cell>
        </row>
        <row r="2528">
          <cell r="H2528">
            <v>-141.1388</v>
          </cell>
        </row>
        <row r="2529">
          <cell r="H2529">
            <v>-141.08670000000001</v>
          </cell>
        </row>
        <row r="2530">
          <cell r="H2530">
            <v>-141.03450000000001</v>
          </cell>
        </row>
        <row r="2531">
          <cell r="H2531">
            <v>-140.98230000000001</v>
          </cell>
        </row>
        <row r="2532">
          <cell r="H2532">
            <v>-140.93020000000001</v>
          </cell>
        </row>
        <row r="2533">
          <cell r="H2533">
            <v>-140.87810000000002</v>
          </cell>
        </row>
        <row r="2534">
          <cell r="H2534">
            <v>-140.82599999999999</v>
          </cell>
        </row>
        <row r="2535">
          <cell r="H2535">
            <v>-140.77379999999999</v>
          </cell>
        </row>
        <row r="2536">
          <cell r="H2536">
            <v>-140.7217</v>
          </cell>
        </row>
        <row r="2537">
          <cell r="H2537">
            <v>-140.6695</v>
          </cell>
        </row>
        <row r="2538">
          <cell r="H2538">
            <v>-140.6173</v>
          </cell>
        </row>
        <row r="2539">
          <cell r="H2539">
            <v>-140.56530000000001</v>
          </cell>
        </row>
        <row r="2540">
          <cell r="H2540">
            <v>-140.51310000000001</v>
          </cell>
        </row>
        <row r="2541">
          <cell r="H2541">
            <v>-140.46090000000001</v>
          </cell>
        </row>
        <row r="2542">
          <cell r="H2542">
            <v>-140.40889999999999</v>
          </cell>
        </row>
        <row r="2543">
          <cell r="H2543">
            <v>-140.35669999999999</v>
          </cell>
        </row>
        <row r="2544">
          <cell r="H2544">
            <v>-140.30459999999999</v>
          </cell>
        </row>
        <row r="2545">
          <cell r="H2545">
            <v>-140.25239999999999</v>
          </cell>
        </row>
        <row r="2546">
          <cell r="H2546">
            <v>-140.2002</v>
          </cell>
        </row>
        <row r="2547">
          <cell r="H2547">
            <v>-140.1481</v>
          </cell>
        </row>
        <row r="2548">
          <cell r="H2548">
            <v>-140.0959</v>
          </cell>
        </row>
        <row r="2549">
          <cell r="H2549">
            <v>-140.04390000000001</v>
          </cell>
        </row>
        <row r="2550">
          <cell r="H2550">
            <v>-139.99179999999998</v>
          </cell>
        </row>
        <row r="2551">
          <cell r="H2551">
            <v>-139.93959999999998</v>
          </cell>
        </row>
        <row r="2552">
          <cell r="H2552">
            <v>-139.88740000000001</v>
          </cell>
        </row>
        <row r="2553">
          <cell r="H2553">
            <v>-139.83529999999999</v>
          </cell>
        </row>
        <row r="2554">
          <cell r="H2554">
            <v>-139.78319999999999</v>
          </cell>
        </row>
        <row r="2555">
          <cell r="H2555">
            <v>-139.73110000000003</v>
          </cell>
        </row>
        <row r="2556">
          <cell r="H2556">
            <v>-139.6789</v>
          </cell>
        </row>
        <row r="2557">
          <cell r="H2557">
            <v>-139.6268</v>
          </cell>
        </row>
        <row r="2558">
          <cell r="H2558">
            <v>-139.57470000000001</v>
          </cell>
        </row>
        <row r="2559">
          <cell r="H2559">
            <v>-139.52250000000001</v>
          </cell>
        </row>
        <row r="2560">
          <cell r="H2560">
            <v>-139.47030000000001</v>
          </cell>
        </row>
        <row r="2561">
          <cell r="H2561">
            <v>-139.41830000000002</v>
          </cell>
        </row>
        <row r="2562">
          <cell r="H2562">
            <v>-139.36609999999999</v>
          </cell>
        </row>
        <row r="2563">
          <cell r="H2563">
            <v>-139.31389999999999</v>
          </cell>
        </row>
        <row r="2564">
          <cell r="H2564">
            <v>-139.26170000000002</v>
          </cell>
        </row>
        <row r="2565">
          <cell r="H2565">
            <v>-139.2097</v>
          </cell>
        </row>
        <row r="2566">
          <cell r="H2566">
            <v>-139.1575</v>
          </cell>
        </row>
        <row r="2567">
          <cell r="H2567">
            <v>-139.1053</v>
          </cell>
        </row>
        <row r="2568">
          <cell r="H2568">
            <v>-139.05330000000001</v>
          </cell>
        </row>
        <row r="2569">
          <cell r="H2569">
            <v>-139.00119999999998</v>
          </cell>
        </row>
        <row r="2570">
          <cell r="H2570">
            <v>-138.94889999999998</v>
          </cell>
        </row>
        <row r="2571">
          <cell r="H2571">
            <v>-138.89679999999998</v>
          </cell>
        </row>
        <row r="2572">
          <cell r="H2572">
            <v>-138.84480000000002</v>
          </cell>
        </row>
        <row r="2573">
          <cell r="H2573">
            <v>-138.79250000000002</v>
          </cell>
        </row>
        <row r="2574">
          <cell r="H2574">
            <v>-138.74039999999999</v>
          </cell>
        </row>
        <row r="2575">
          <cell r="H2575">
            <v>-138.6884</v>
          </cell>
        </row>
        <row r="2576">
          <cell r="H2576">
            <v>-138.6361</v>
          </cell>
        </row>
        <row r="2577">
          <cell r="H2577">
            <v>-138.584</v>
          </cell>
        </row>
        <row r="2578">
          <cell r="H2578">
            <v>-138.53190000000001</v>
          </cell>
        </row>
        <row r="2579">
          <cell r="H2579">
            <v>-138.47970000000001</v>
          </cell>
        </row>
        <row r="2580">
          <cell r="H2580">
            <v>-138.42759999999998</v>
          </cell>
        </row>
        <row r="2581">
          <cell r="H2581">
            <v>-138.37539999999998</v>
          </cell>
        </row>
        <row r="2582">
          <cell r="H2582">
            <v>-138.32339999999999</v>
          </cell>
        </row>
        <row r="2583">
          <cell r="H2583">
            <v>-138.27119999999999</v>
          </cell>
        </row>
        <row r="2584">
          <cell r="H2584">
            <v>-138.2191</v>
          </cell>
        </row>
        <row r="2585">
          <cell r="H2585">
            <v>-138.1669</v>
          </cell>
        </row>
        <row r="2586">
          <cell r="H2586">
            <v>-138.1148</v>
          </cell>
        </row>
        <row r="2587">
          <cell r="H2587">
            <v>-138.06270000000001</v>
          </cell>
        </row>
        <row r="2588">
          <cell r="H2588">
            <v>-138.0104</v>
          </cell>
        </row>
        <row r="2589">
          <cell r="H2589">
            <v>-137.95840000000001</v>
          </cell>
        </row>
        <row r="2590">
          <cell r="H2590">
            <v>-137.90619999999998</v>
          </cell>
        </row>
        <row r="2591">
          <cell r="H2591">
            <v>-137.85419999999999</v>
          </cell>
        </row>
        <row r="2592">
          <cell r="H2592">
            <v>-137.80189999999999</v>
          </cell>
        </row>
        <row r="2593">
          <cell r="H2593">
            <v>-137.74979999999999</v>
          </cell>
        </row>
        <row r="2594">
          <cell r="H2594">
            <v>-137.69759999999999</v>
          </cell>
        </row>
        <row r="2595">
          <cell r="H2595">
            <v>-137.6456</v>
          </cell>
        </row>
        <row r="2596">
          <cell r="H2596">
            <v>-137.5934</v>
          </cell>
        </row>
        <row r="2597">
          <cell r="H2597">
            <v>-137.54130000000001</v>
          </cell>
        </row>
        <row r="2598">
          <cell r="H2598">
            <v>-137.48910000000001</v>
          </cell>
        </row>
        <row r="2599">
          <cell r="H2599">
            <v>-137.43700000000001</v>
          </cell>
        </row>
        <row r="2600">
          <cell r="H2600">
            <v>-137.38489999999999</v>
          </cell>
        </row>
        <row r="2601">
          <cell r="H2601">
            <v>-137.33269999999999</v>
          </cell>
        </row>
        <row r="2602">
          <cell r="H2602">
            <v>-137.28060000000002</v>
          </cell>
        </row>
        <row r="2603">
          <cell r="H2603">
            <v>-137.22839999999999</v>
          </cell>
        </row>
        <row r="2604">
          <cell r="H2604">
            <v>-137.1763</v>
          </cell>
        </row>
        <row r="2605">
          <cell r="H2605">
            <v>-137.12430000000001</v>
          </cell>
        </row>
        <row r="2606">
          <cell r="H2606">
            <v>-137.07210000000001</v>
          </cell>
        </row>
        <row r="2607">
          <cell r="H2607">
            <v>-137.01990000000001</v>
          </cell>
        </row>
        <row r="2608">
          <cell r="H2608">
            <v>-136.96770000000001</v>
          </cell>
        </row>
        <row r="2609">
          <cell r="H2609">
            <v>-136.91560000000001</v>
          </cell>
        </row>
        <row r="2610">
          <cell r="H2610">
            <v>-136.86349999999999</v>
          </cell>
        </row>
        <row r="2611">
          <cell r="H2611">
            <v>-136.81129999999999</v>
          </cell>
        </row>
        <row r="2612">
          <cell r="H2612">
            <v>-136.7593</v>
          </cell>
        </row>
        <row r="2613">
          <cell r="H2613">
            <v>-136.7071</v>
          </cell>
        </row>
        <row r="2614">
          <cell r="H2614">
            <v>-136.6549</v>
          </cell>
        </row>
        <row r="2615">
          <cell r="H2615">
            <v>-136.6028</v>
          </cell>
        </row>
        <row r="2616">
          <cell r="H2616">
            <v>-136.55070000000001</v>
          </cell>
        </row>
        <row r="2617">
          <cell r="H2617">
            <v>-136.4984</v>
          </cell>
        </row>
        <row r="2618">
          <cell r="H2618">
            <v>-136.44639999999998</v>
          </cell>
        </row>
        <row r="2619">
          <cell r="H2619">
            <v>-136.39429999999999</v>
          </cell>
        </row>
        <row r="2620">
          <cell r="H2620">
            <v>-136.34219999999999</v>
          </cell>
        </row>
        <row r="2621">
          <cell r="H2621">
            <v>-136.28989999999999</v>
          </cell>
        </row>
        <row r="2622">
          <cell r="H2622">
            <v>-136.23779999999999</v>
          </cell>
        </row>
        <row r="2623">
          <cell r="H2623">
            <v>-136.1857</v>
          </cell>
        </row>
        <row r="2624">
          <cell r="H2624">
            <v>-136.1335</v>
          </cell>
        </row>
        <row r="2625">
          <cell r="H2625">
            <v>-136.0813</v>
          </cell>
        </row>
        <row r="2626">
          <cell r="H2626">
            <v>-136.02929999999998</v>
          </cell>
        </row>
        <row r="2627">
          <cell r="H2627">
            <v>-135.97720000000001</v>
          </cell>
        </row>
        <row r="2628">
          <cell r="H2628">
            <v>-135.92510000000001</v>
          </cell>
        </row>
        <row r="2629">
          <cell r="H2629">
            <v>-135.87289999999999</v>
          </cell>
        </row>
        <row r="2630">
          <cell r="H2630">
            <v>-135.82069999999999</v>
          </cell>
        </row>
        <row r="2631">
          <cell r="H2631">
            <v>-135.76859999999999</v>
          </cell>
        </row>
        <row r="2632">
          <cell r="H2632">
            <v>-135.7165</v>
          </cell>
        </row>
        <row r="2633">
          <cell r="H2633">
            <v>-135.6644</v>
          </cell>
        </row>
        <row r="2634">
          <cell r="H2634">
            <v>-135.6121</v>
          </cell>
        </row>
        <row r="2635">
          <cell r="H2635">
            <v>-135.56</v>
          </cell>
        </row>
        <row r="2636">
          <cell r="H2636">
            <v>-135.50800000000001</v>
          </cell>
        </row>
        <row r="2637">
          <cell r="H2637">
            <v>-135.45580000000001</v>
          </cell>
        </row>
        <row r="2638">
          <cell r="H2638">
            <v>-135.40369999999999</v>
          </cell>
        </row>
        <row r="2639">
          <cell r="H2639">
            <v>-135.35149999999999</v>
          </cell>
        </row>
        <row r="2640">
          <cell r="H2640">
            <v>-135.29940000000002</v>
          </cell>
        </row>
        <row r="2641">
          <cell r="H2641">
            <v>-135.2473</v>
          </cell>
        </row>
        <row r="2642">
          <cell r="H2642">
            <v>-135.1951</v>
          </cell>
        </row>
        <row r="2643">
          <cell r="H2643">
            <v>-135.143</v>
          </cell>
        </row>
        <row r="2644">
          <cell r="H2644">
            <v>-135.0908</v>
          </cell>
        </row>
        <row r="2645">
          <cell r="H2645">
            <v>-135.03870000000001</v>
          </cell>
        </row>
        <row r="2646">
          <cell r="H2646">
            <v>-134.98660000000001</v>
          </cell>
        </row>
        <row r="2647">
          <cell r="H2647">
            <v>-134.93439999999998</v>
          </cell>
        </row>
        <row r="2648">
          <cell r="H2648">
            <v>-134.88229999999999</v>
          </cell>
        </row>
        <row r="2649">
          <cell r="H2649">
            <v>-134.83010000000002</v>
          </cell>
        </row>
        <row r="2650">
          <cell r="H2650">
            <v>-134.77800000000002</v>
          </cell>
        </row>
        <row r="2651">
          <cell r="H2651">
            <v>-134.7259</v>
          </cell>
        </row>
        <row r="2652">
          <cell r="H2652">
            <v>-134.67359999999999</v>
          </cell>
        </row>
        <row r="2653">
          <cell r="H2653">
            <v>-134.62150000000003</v>
          </cell>
        </row>
        <row r="2654">
          <cell r="H2654">
            <v>-134.5694</v>
          </cell>
        </row>
        <row r="2655">
          <cell r="H2655">
            <v>-134.5172</v>
          </cell>
        </row>
        <row r="2656">
          <cell r="H2656">
            <v>-134.46519999999998</v>
          </cell>
        </row>
        <row r="2657">
          <cell r="H2657">
            <v>-134.41309999999999</v>
          </cell>
        </row>
        <row r="2658">
          <cell r="H2658">
            <v>-134.36090000000002</v>
          </cell>
        </row>
        <row r="2659">
          <cell r="H2659">
            <v>-134.30879999999999</v>
          </cell>
        </row>
        <row r="2660">
          <cell r="H2660">
            <v>-134.2567</v>
          </cell>
        </row>
        <row r="2661">
          <cell r="H2661">
            <v>-134.2045</v>
          </cell>
        </row>
        <row r="2662">
          <cell r="H2662">
            <v>-134.1524</v>
          </cell>
        </row>
        <row r="2663">
          <cell r="H2663">
            <v>-134.1003</v>
          </cell>
        </row>
        <row r="2664">
          <cell r="H2664">
            <v>-134.04810000000001</v>
          </cell>
        </row>
        <row r="2665">
          <cell r="H2665">
            <v>-133.99599999999998</v>
          </cell>
        </row>
        <row r="2666">
          <cell r="H2666">
            <v>-133.94380000000001</v>
          </cell>
        </row>
        <row r="2667">
          <cell r="H2667">
            <v>-133.89169999999999</v>
          </cell>
        </row>
        <row r="2668">
          <cell r="H2668">
            <v>-133.83949999999999</v>
          </cell>
        </row>
        <row r="2669">
          <cell r="H2669">
            <v>-133.78739999999999</v>
          </cell>
        </row>
        <row r="2670">
          <cell r="H2670">
            <v>-133.73519999999999</v>
          </cell>
        </row>
        <row r="2671">
          <cell r="H2671">
            <v>-133.68299999999999</v>
          </cell>
        </row>
        <row r="2672">
          <cell r="H2672">
            <v>-133.6309</v>
          </cell>
        </row>
        <row r="2673">
          <cell r="H2673">
            <v>-133.5788</v>
          </cell>
        </row>
        <row r="2674">
          <cell r="H2674">
            <v>-133.52680000000001</v>
          </cell>
        </row>
        <row r="2675">
          <cell r="H2675">
            <v>-133.47450000000001</v>
          </cell>
        </row>
        <row r="2676">
          <cell r="H2676">
            <v>-133.42239999999998</v>
          </cell>
        </row>
        <row r="2677">
          <cell r="H2677">
            <v>-133.37029999999999</v>
          </cell>
        </row>
        <row r="2678">
          <cell r="H2678">
            <v>-133.31819999999999</v>
          </cell>
        </row>
        <row r="2679">
          <cell r="H2679">
            <v>-133.26600000000002</v>
          </cell>
        </row>
        <row r="2680">
          <cell r="H2680">
            <v>-133.21380000000002</v>
          </cell>
        </row>
        <row r="2681">
          <cell r="H2681">
            <v>-133.1618</v>
          </cell>
        </row>
        <row r="2682">
          <cell r="H2682">
            <v>-133.10969999999998</v>
          </cell>
        </row>
        <row r="2683">
          <cell r="H2683">
            <v>-133.0574</v>
          </cell>
        </row>
        <row r="2684">
          <cell r="H2684">
            <v>-133.00530000000001</v>
          </cell>
        </row>
        <row r="2685">
          <cell r="H2685">
            <v>-132.95319999999998</v>
          </cell>
        </row>
        <row r="2686">
          <cell r="H2686">
            <v>-132.90109999999999</v>
          </cell>
        </row>
        <row r="2687">
          <cell r="H2687">
            <v>-132.84890000000001</v>
          </cell>
        </row>
        <row r="2688">
          <cell r="H2688">
            <v>-132.79669999999999</v>
          </cell>
        </row>
        <row r="2689">
          <cell r="H2689">
            <v>-132.74459999999999</v>
          </cell>
        </row>
        <row r="2690">
          <cell r="H2690">
            <v>-132.6925</v>
          </cell>
        </row>
        <row r="2691">
          <cell r="H2691">
            <v>-132.6404</v>
          </cell>
        </row>
        <row r="2692">
          <cell r="H2692">
            <v>-132.5883</v>
          </cell>
        </row>
        <row r="2693">
          <cell r="H2693">
            <v>-132.536</v>
          </cell>
        </row>
        <row r="2694">
          <cell r="H2694">
            <v>-132.48399999999998</v>
          </cell>
        </row>
        <row r="2695">
          <cell r="H2695">
            <v>-132.43189999999998</v>
          </cell>
        </row>
        <row r="2696">
          <cell r="H2696">
            <v>-132.37970000000001</v>
          </cell>
        </row>
        <row r="2697">
          <cell r="H2697">
            <v>-132.32759999999999</v>
          </cell>
        </row>
        <row r="2698">
          <cell r="H2698">
            <v>-132.27539999999999</v>
          </cell>
        </row>
        <row r="2699">
          <cell r="H2699">
            <v>-132.22320000000002</v>
          </cell>
        </row>
        <row r="2700">
          <cell r="H2700">
            <v>-132.1712</v>
          </cell>
        </row>
        <row r="2701">
          <cell r="H2701">
            <v>-132.119</v>
          </cell>
        </row>
        <row r="2702">
          <cell r="H2702">
            <v>-132.0669</v>
          </cell>
        </row>
        <row r="2703">
          <cell r="H2703">
            <v>-132.01480000000001</v>
          </cell>
        </row>
        <row r="2704">
          <cell r="H2704">
            <v>-131.96270000000001</v>
          </cell>
        </row>
        <row r="2705">
          <cell r="H2705">
            <v>-131.91030000000001</v>
          </cell>
        </row>
        <row r="2706">
          <cell r="H2706">
            <v>-131.85829999999999</v>
          </cell>
        </row>
        <row r="2707">
          <cell r="H2707">
            <v>-131.80609999999999</v>
          </cell>
        </row>
        <row r="2708">
          <cell r="H2708">
            <v>-131.75400000000002</v>
          </cell>
        </row>
        <row r="2709">
          <cell r="H2709">
            <v>-131.70189999999999</v>
          </cell>
        </row>
        <row r="2710">
          <cell r="H2710">
            <v>-131.64980000000003</v>
          </cell>
        </row>
        <row r="2711">
          <cell r="H2711">
            <v>-131.5976</v>
          </cell>
        </row>
        <row r="2712">
          <cell r="H2712">
            <v>-131.5455</v>
          </cell>
        </row>
        <row r="2713">
          <cell r="H2713">
            <v>-131.4933</v>
          </cell>
        </row>
        <row r="2714">
          <cell r="H2714">
            <v>-131.44119999999998</v>
          </cell>
        </row>
        <row r="2715">
          <cell r="H2715">
            <v>-131.38900000000001</v>
          </cell>
        </row>
        <row r="2716">
          <cell r="H2716">
            <v>-131.33699999999999</v>
          </cell>
        </row>
        <row r="2717">
          <cell r="H2717">
            <v>-131.28469999999999</v>
          </cell>
        </row>
        <row r="2718">
          <cell r="H2718">
            <v>-131.23270000000002</v>
          </cell>
        </row>
        <row r="2719">
          <cell r="H2719">
            <v>-131.18049999999999</v>
          </cell>
        </row>
        <row r="2720">
          <cell r="H2720">
            <v>-131.1284</v>
          </cell>
        </row>
        <row r="2721">
          <cell r="H2721">
            <v>-131.0763</v>
          </cell>
        </row>
        <row r="2722">
          <cell r="H2722">
            <v>-131.0241</v>
          </cell>
        </row>
        <row r="2723">
          <cell r="H2723">
            <v>-130.97200000000001</v>
          </cell>
        </row>
        <row r="2724">
          <cell r="H2724">
            <v>-130.91989999999998</v>
          </cell>
        </row>
        <row r="2725">
          <cell r="H2725">
            <v>-130.86769999999999</v>
          </cell>
        </row>
        <row r="2726">
          <cell r="H2726">
            <v>-130.81569999999999</v>
          </cell>
        </row>
        <row r="2727">
          <cell r="H2727">
            <v>-130.76340000000002</v>
          </cell>
        </row>
        <row r="2728">
          <cell r="H2728">
            <v>-130.71129999999999</v>
          </cell>
        </row>
        <row r="2729">
          <cell r="H2729">
            <v>-130.6591</v>
          </cell>
        </row>
        <row r="2730">
          <cell r="H2730">
            <v>-130.607</v>
          </cell>
        </row>
        <row r="2731">
          <cell r="H2731">
            <v>-130.5548</v>
          </cell>
        </row>
        <row r="2732">
          <cell r="H2732">
            <v>-130.5027</v>
          </cell>
        </row>
        <row r="2733">
          <cell r="H2733">
            <v>-130.45060000000001</v>
          </cell>
        </row>
        <row r="2734">
          <cell r="H2734">
            <v>-130.39840000000001</v>
          </cell>
        </row>
        <row r="2735">
          <cell r="H2735">
            <v>-130.34640000000002</v>
          </cell>
        </row>
        <row r="2736">
          <cell r="H2736">
            <v>-130.29409999999999</v>
          </cell>
        </row>
        <row r="2737">
          <cell r="H2737">
            <v>-130.24199999999999</v>
          </cell>
        </row>
        <row r="2738">
          <cell r="H2738">
            <v>-130.18989999999999</v>
          </cell>
        </row>
        <row r="2739">
          <cell r="H2739">
            <v>-130.1378</v>
          </cell>
        </row>
        <row r="2740">
          <cell r="H2740">
            <v>-130.0856</v>
          </cell>
        </row>
        <row r="2741">
          <cell r="H2741">
            <v>-130.0334</v>
          </cell>
        </row>
        <row r="2742">
          <cell r="H2742">
            <v>-129.9813</v>
          </cell>
        </row>
        <row r="2743">
          <cell r="H2743">
            <v>-129.92919999999998</v>
          </cell>
        </row>
        <row r="2744">
          <cell r="H2744">
            <v>-129.87700000000001</v>
          </cell>
        </row>
        <row r="2745">
          <cell r="H2745">
            <v>-129.82490000000001</v>
          </cell>
        </row>
        <row r="2746">
          <cell r="H2746">
            <v>-129.77279999999999</v>
          </cell>
        </row>
        <row r="2747">
          <cell r="H2747">
            <v>-129.72060000000002</v>
          </cell>
        </row>
        <row r="2748">
          <cell r="H2748">
            <v>-129.66849999999999</v>
          </cell>
        </row>
        <row r="2749">
          <cell r="H2749">
            <v>-129.61649999999997</v>
          </cell>
        </row>
        <row r="2750">
          <cell r="H2750">
            <v>-129.56440000000001</v>
          </cell>
        </row>
        <row r="2751">
          <cell r="H2751">
            <v>-129.5121</v>
          </cell>
        </row>
        <row r="2752">
          <cell r="H2752">
            <v>-129.45999999999998</v>
          </cell>
        </row>
        <row r="2753">
          <cell r="H2753">
            <v>-129.40789999999998</v>
          </cell>
        </row>
        <row r="2754">
          <cell r="H2754">
            <v>-129.35559999999998</v>
          </cell>
        </row>
        <row r="2755">
          <cell r="H2755">
            <v>-129.30349999999999</v>
          </cell>
        </row>
        <row r="2756">
          <cell r="H2756">
            <v>-129.25139999999999</v>
          </cell>
        </row>
        <row r="2757">
          <cell r="H2757">
            <v>-129.1994</v>
          </cell>
        </row>
        <row r="2758">
          <cell r="H2758">
            <v>-129.14709999999999</v>
          </cell>
        </row>
        <row r="2759">
          <cell r="H2759">
            <v>-129.095</v>
          </cell>
        </row>
        <row r="2760">
          <cell r="H2760">
            <v>-129.0429</v>
          </cell>
        </row>
        <row r="2761">
          <cell r="H2761">
            <v>-128.9907</v>
          </cell>
        </row>
        <row r="2762">
          <cell r="H2762">
            <v>-128.93870000000001</v>
          </cell>
        </row>
        <row r="2763">
          <cell r="H2763">
            <v>-128.88649999999998</v>
          </cell>
        </row>
        <row r="2764">
          <cell r="H2764">
            <v>-128.83430000000001</v>
          </cell>
        </row>
        <row r="2765">
          <cell r="H2765">
            <v>-128.78219999999999</v>
          </cell>
        </row>
        <row r="2766">
          <cell r="H2766">
            <v>-128.73009999999999</v>
          </cell>
        </row>
        <row r="2767">
          <cell r="H2767">
            <v>-128.67789999999999</v>
          </cell>
        </row>
        <row r="2768">
          <cell r="H2768">
            <v>-128.6258</v>
          </cell>
        </row>
        <row r="2769">
          <cell r="H2769">
            <v>-128.5736</v>
          </cell>
        </row>
        <row r="2770">
          <cell r="H2770">
            <v>-128.5215</v>
          </cell>
        </row>
        <row r="2771">
          <cell r="H2771">
            <v>-128.46940000000001</v>
          </cell>
        </row>
        <row r="2772">
          <cell r="H2772">
            <v>-128.41730000000001</v>
          </cell>
        </row>
        <row r="2773">
          <cell r="H2773">
            <v>-128.36510000000001</v>
          </cell>
        </row>
        <row r="2774">
          <cell r="H2774">
            <v>-128.31299999999999</v>
          </cell>
        </row>
        <row r="2775">
          <cell r="H2775">
            <v>-128.26080000000002</v>
          </cell>
        </row>
        <row r="2776">
          <cell r="H2776">
            <v>-128.20869999999999</v>
          </cell>
        </row>
        <row r="2777">
          <cell r="H2777">
            <v>-128.1566</v>
          </cell>
        </row>
        <row r="2778">
          <cell r="H2778">
            <v>-128.1044</v>
          </cell>
        </row>
        <row r="2779">
          <cell r="H2779">
            <v>-128.0523</v>
          </cell>
        </row>
        <row r="2780">
          <cell r="H2780">
            <v>-128.0001</v>
          </cell>
        </row>
        <row r="2781">
          <cell r="H2781">
            <v>-127.9479</v>
          </cell>
        </row>
        <row r="2782">
          <cell r="H2782">
            <v>-127.89580000000001</v>
          </cell>
        </row>
        <row r="2783">
          <cell r="H2783">
            <v>-127.8437</v>
          </cell>
        </row>
        <row r="2784">
          <cell r="H2784">
            <v>-127.79159999999999</v>
          </cell>
        </row>
        <row r="2785">
          <cell r="H2785">
            <v>-127.73950000000002</v>
          </cell>
        </row>
        <row r="2786">
          <cell r="H2786">
            <v>-127.68729999999999</v>
          </cell>
        </row>
        <row r="2787">
          <cell r="H2787">
            <v>-127.63510000000001</v>
          </cell>
        </row>
        <row r="2788">
          <cell r="H2788">
            <v>-127.583</v>
          </cell>
        </row>
        <row r="2789">
          <cell r="H2789">
            <v>-127.53089999999999</v>
          </cell>
        </row>
        <row r="2790">
          <cell r="H2790">
            <v>-127.47879999999999</v>
          </cell>
        </row>
        <row r="2791">
          <cell r="H2791">
            <v>-127.42660000000001</v>
          </cell>
        </row>
        <row r="2792">
          <cell r="H2792">
            <v>-127.3745</v>
          </cell>
        </row>
        <row r="2793">
          <cell r="H2793">
            <v>-127.3223</v>
          </cell>
        </row>
        <row r="2794">
          <cell r="H2794">
            <v>-127.27019999999999</v>
          </cell>
        </row>
        <row r="2795">
          <cell r="H2795">
            <v>-127.218</v>
          </cell>
        </row>
        <row r="2796">
          <cell r="H2796">
            <v>-127.16590000000001</v>
          </cell>
        </row>
        <row r="2797">
          <cell r="H2797">
            <v>-127.1138</v>
          </cell>
        </row>
        <row r="2798">
          <cell r="H2798">
            <v>-127.0616</v>
          </cell>
        </row>
        <row r="2799">
          <cell r="H2799">
            <v>-127.0095</v>
          </cell>
        </row>
        <row r="2800">
          <cell r="H2800">
            <v>-126.95740000000001</v>
          </cell>
        </row>
        <row r="2801">
          <cell r="H2801">
            <v>-126.90530000000001</v>
          </cell>
        </row>
        <row r="2802">
          <cell r="H2802">
            <v>-126.8531</v>
          </cell>
        </row>
        <row r="2803">
          <cell r="H2803">
            <v>-126.801</v>
          </cell>
        </row>
        <row r="2804">
          <cell r="H2804">
            <v>-126.74880000000002</v>
          </cell>
        </row>
        <row r="2805">
          <cell r="H2805">
            <v>-126.69670000000001</v>
          </cell>
        </row>
        <row r="2806">
          <cell r="H2806">
            <v>-126.64449999999999</v>
          </cell>
        </row>
        <row r="2807">
          <cell r="H2807">
            <v>-126.59229999999999</v>
          </cell>
        </row>
        <row r="2808">
          <cell r="H2808">
            <v>-126.54040000000001</v>
          </cell>
        </row>
        <row r="2809">
          <cell r="H2809">
            <v>-126.48820000000001</v>
          </cell>
        </row>
        <row r="2810">
          <cell r="H2810">
            <v>-126.43600000000001</v>
          </cell>
        </row>
        <row r="2811">
          <cell r="H2811">
            <v>-126.38390000000001</v>
          </cell>
        </row>
        <row r="2812">
          <cell r="H2812">
            <v>-126.33180000000002</v>
          </cell>
        </row>
        <row r="2813">
          <cell r="H2813">
            <v>-126.2795</v>
          </cell>
        </row>
        <row r="2814">
          <cell r="H2814">
            <v>-126.22750000000001</v>
          </cell>
        </row>
        <row r="2815">
          <cell r="H2815">
            <v>-126.17529999999999</v>
          </cell>
        </row>
        <row r="2816">
          <cell r="H2816">
            <v>-126.12320000000001</v>
          </cell>
        </row>
        <row r="2817">
          <cell r="H2817">
            <v>-126.071</v>
          </cell>
        </row>
        <row r="2818">
          <cell r="H2818">
            <v>-126.0189</v>
          </cell>
        </row>
        <row r="2819">
          <cell r="H2819">
            <v>-125.96680000000001</v>
          </cell>
        </row>
        <row r="2820">
          <cell r="H2820">
            <v>-125.91460000000001</v>
          </cell>
        </row>
        <row r="2821">
          <cell r="H2821">
            <v>-125.86250000000001</v>
          </cell>
        </row>
        <row r="2822">
          <cell r="H2822">
            <v>-125.81030000000001</v>
          </cell>
        </row>
        <row r="2823">
          <cell r="H2823">
            <v>-125.75819999999999</v>
          </cell>
        </row>
        <row r="2824">
          <cell r="H2824">
            <v>-125.706</v>
          </cell>
        </row>
        <row r="2825">
          <cell r="H2825">
            <v>-125.65389999999999</v>
          </cell>
        </row>
        <row r="2826">
          <cell r="H2826">
            <v>-125.6018</v>
          </cell>
        </row>
        <row r="2827">
          <cell r="H2827">
            <v>-125.5497</v>
          </cell>
        </row>
        <row r="2828">
          <cell r="H2828">
            <v>-125.4974</v>
          </cell>
        </row>
        <row r="2829">
          <cell r="H2829">
            <v>-125.44540000000001</v>
          </cell>
        </row>
        <row r="2830">
          <cell r="H2830">
            <v>-125.39320000000001</v>
          </cell>
        </row>
        <row r="2831">
          <cell r="H2831">
            <v>-125.3411</v>
          </cell>
        </row>
        <row r="2832">
          <cell r="H2832">
            <v>-125.2889</v>
          </cell>
        </row>
        <row r="2833">
          <cell r="H2833">
            <v>-125.23689999999999</v>
          </cell>
        </row>
        <row r="2834">
          <cell r="H2834">
            <v>-125.18469999999999</v>
          </cell>
        </row>
        <row r="2835">
          <cell r="H2835">
            <v>-125.1326</v>
          </cell>
        </row>
        <row r="2836">
          <cell r="H2836">
            <v>-125.0804</v>
          </cell>
        </row>
        <row r="2837">
          <cell r="H2837">
            <v>-125.0282</v>
          </cell>
        </row>
        <row r="2838">
          <cell r="H2838">
            <v>-124.97619999999998</v>
          </cell>
        </row>
        <row r="2839">
          <cell r="H2839">
            <v>-124.92400000000001</v>
          </cell>
        </row>
        <row r="2840">
          <cell r="H2840">
            <v>-124.8719</v>
          </cell>
        </row>
        <row r="2841">
          <cell r="H2841">
            <v>-124.8198</v>
          </cell>
        </row>
        <row r="2842">
          <cell r="H2842">
            <v>-124.76750000000001</v>
          </cell>
        </row>
        <row r="2843">
          <cell r="H2843">
            <v>-124.71549999999999</v>
          </cell>
        </row>
        <row r="2844">
          <cell r="H2844">
            <v>-124.66330000000001</v>
          </cell>
        </row>
        <row r="2845">
          <cell r="H2845">
            <v>-124.61109999999999</v>
          </cell>
        </row>
        <row r="2846">
          <cell r="H2846">
            <v>-124.5591</v>
          </cell>
        </row>
        <row r="2847">
          <cell r="H2847">
            <v>-124.5069</v>
          </cell>
        </row>
        <row r="2848">
          <cell r="H2848">
            <v>-124.45480000000001</v>
          </cell>
        </row>
        <row r="2849">
          <cell r="H2849">
            <v>-124.40260000000001</v>
          </cell>
        </row>
        <row r="2850">
          <cell r="H2850">
            <v>-124.3506</v>
          </cell>
        </row>
        <row r="2851">
          <cell r="H2851">
            <v>-124.29830000000001</v>
          </cell>
        </row>
        <row r="2852">
          <cell r="H2852">
            <v>-124.24619999999999</v>
          </cell>
        </row>
        <row r="2853">
          <cell r="H2853">
            <v>-124.19410000000001</v>
          </cell>
        </row>
        <row r="2854">
          <cell r="H2854">
            <v>-124.14190000000001</v>
          </cell>
        </row>
        <row r="2855">
          <cell r="H2855">
            <v>-124.0898</v>
          </cell>
        </row>
        <row r="2856">
          <cell r="H2856">
            <v>-124.0377</v>
          </cell>
        </row>
        <row r="2857">
          <cell r="H2857">
            <v>-123.9855</v>
          </cell>
        </row>
        <row r="2858">
          <cell r="H2858">
            <v>-123.93340000000001</v>
          </cell>
        </row>
        <row r="2859">
          <cell r="H2859">
            <v>-123.88119999999999</v>
          </cell>
        </row>
        <row r="2860">
          <cell r="H2860">
            <v>-123.8291</v>
          </cell>
        </row>
        <row r="2861">
          <cell r="H2861">
            <v>-123.77699999999999</v>
          </cell>
        </row>
        <row r="2862">
          <cell r="H2862">
            <v>-123.72479999999999</v>
          </cell>
        </row>
        <row r="2863">
          <cell r="H2863">
            <v>-123.67270000000001</v>
          </cell>
        </row>
        <row r="2864">
          <cell r="H2864">
            <v>-123.62049999999999</v>
          </cell>
        </row>
        <row r="2865">
          <cell r="H2865">
            <v>-123.5685</v>
          </cell>
        </row>
        <row r="2866">
          <cell r="H2866">
            <v>-123.5164</v>
          </cell>
        </row>
        <row r="2867">
          <cell r="H2867">
            <v>-123.46420000000001</v>
          </cell>
        </row>
        <row r="2868">
          <cell r="H2868">
            <v>-123.41200000000001</v>
          </cell>
        </row>
        <row r="2869">
          <cell r="H2869">
            <v>-123.3599</v>
          </cell>
        </row>
        <row r="2870">
          <cell r="H2870">
            <v>-123.3078</v>
          </cell>
        </row>
        <row r="2871">
          <cell r="H2871">
            <v>-123.25550000000001</v>
          </cell>
        </row>
        <row r="2872">
          <cell r="H2872">
            <v>-123.20339999999999</v>
          </cell>
        </row>
        <row r="2873">
          <cell r="H2873">
            <v>-123.1514</v>
          </cell>
        </row>
        <row r="2874">
          <cell r="H2874">
            <v>-123.0992</v>
          </cell>
        </row>
        <row r="2875">
          <cell r="H2875">
            <v>-123.047</v>
          </cell>
        </row>
        <row r="2876">
          <cell r="H2876">
            <v>-122.9949</v>
          </cell>
        </row>
        <row r="2877">
          <cell r="H2877">
            <v>-122.94280000000001</v>
          </cell>
        </row>
        <row r="2878">
          <cell r="H2878">
            <v>-122.89060000000001</v>
          </cell>
        </row>
        <row r="2879">
          <cell r="H2879">
            <v>-122.83859999999999</v>
          </cell>
        </row>
        <row r="2880">
          <cell r="H2880">
            <v>-122.7863</v>
          </cell>
        </row>
        <row r="2881">
          <cell r="H2881">
            <v>-122.7342</v>
          </cell>
        </row>
        <row r="2882">
          <cell r="H2882">
            <v>-122.68219999999999</v>
          </cell>
        </row>
        <row r="2883">
          <cell r="H2883">
            <v>-122.62989999999999</v>
          </cell>
        </row>
        <row r="2884">
          <cell r="H2884">
            <v>-122.5778</v>
          </cell>
        </row>
        <row r="2885">
          <cell r="H2885">
            <v>-122.5256</v>
          </cell>
        </row>
        <row r="2886">
          <cell r="H2886">
            <v>-122.4736</v>
          </cell>
        </row>
        <row r="2887">
          <cell r="H2887">
            <v>-122.42140000000001</v>
          </cell>
        </row>
        <row r="2888">
          <cell r="H2888">
            <v>-122.36920000000001</v>
          </cell>
        </row>
        <row r="2889">
          <cell r="H2889">
            <v>-122.3171</v>
          </cell>
        </row>
        <row r="2890">
          <cell r="H2890">
            <v>-122.26499999999999</v>
          </cell>
        </row>
        <row r="2891">
          <cell r="H2891">
            <v>-122.21279999999999</v>
          </cell>
        </row>
        <row r="2892">
          <cell r="H2892">
            <v>-122.16069999999999</v>
          </cell>
        </row>
        <row r="2893">
          <cell r="H2893">
            <v>-122.10849999999999</v>
          </cell>
        </row>
        <row r="2894">
          <cell r="H2894">
            <v>-122.0565</v>
          </cell>
        </row>
        <row r="2895">
          <cell r="H2895">
            <v>-122.00440000000002</v>
          </cell>
        </row>
        <row r="2896">
          <cell r="H2896">
            <v>-121.95209999999999</v>
          </cell>
        </row>
        <row r="2897">
          <cell r="H2897">
            <v>-121.89989999999999</v>
          </cell>
        </row>
        <row r="2898">
          <cell r="H2898">
            <v>-121.84790000000001</v>
          </cell>
        </row>
        <row r="2899">
          <cell r="H2899">
            <v>-121.79570000000001</v>
          </cell>
        </row>
        <row r="2900">
          <cell r="H2900">
            <v>-121.74360000000001</v>
          </cell>
        </row>
        <row r="2901">
          <cell r="H2901">
            <v>-121.69149999999999</v>
          </cell>
        </row>
        <row r="2902">
          <cell r="H2902">
            <v>-121.63929999999999</v>
          </cell>
        </row>
        <row r="2903">
          <cell r="H2903">
            <v>-121.5872</v>
          </cell>
        </row>
        <row r="2904">
          <cell r="H2904">
            <v>-121.5351</v>
          </cell>
        </row>
        <row r="2905">
          <cell r="H2905">
            <v>-121.4828</v>
          </cell>
        </row>
        <row r="2906">
          <cell r="H2906">
            <v>-121.4307</v>
          </cell>
        </row>
        <row r="2907">
          <cell r="H2907">
            <v>-121.37869999999998</v>
          </cell>
        </row>
        <row r="2908">
          <cell r="H2908">
            <v>-121.32660000000001</v>
          </cell>
        </row>
        <row r="2909">
          <cell r="H2909">
            <v>-121.27439999999999</v>
          </cell>
        </row>
        <row r="2910">
          <cell r="H2910">
            <v>-121.22220000000002</v>
          </cell>
        </row>
        <row r="2911">
          <cell r="H2911">
            <v>-121.17009999999999</v>
          </cell>
        </row>
        <row r="2912">
          <cell r="H2912">
            <v>-121.11800000000001</v>
          </cell>
        </row>
        <row r="2913">
          <cell r="H2913">
            <v>-121.0658</v>
          </cell>
        </row>
        <row r="2914">
          <cell r="H2914">
            <v>-121.0136</v>
          </cell>
        </row>
        <row r="2915">
          <cell r="H2915">
            <v>-120.9615</v>
          </cell>
        </row>
        <row r="2916">
          <cell r="H2916">
            <v>-120.9093</v>
          </cell>
        </row>
        <row r="2917">
          <cell r="H2917">
            <v>-120.85730000000001</v>
          </cell>
        </row>
        <row r="2918">
          <cell r="H2918">
            <v>-120.80510000000001</v>
          </cell>
        </row>
        <row r="2919">
          <cell r="H2919">
            <v>-120.75300000000001</v>
          </cell>
        </row>
        <row r="2920">
          <cell r="H2920">
            <v>-120.7008</v>
          </cell>
        </row>
        <row r="2921">
          <cell r="H2921">
            <v>-120.6486</v>
          </cell>
        </row>
        <row r="2922">
          <cell r="H2922">
            <v>-120.59650000000001</v>
          </cell>
        </row>
        <row r="2923">
          <cell r="H2923">
            <v>-120.5445</v>
          </cell>
        </row>
        <row r="2924">
          <cell r="H2924">
            <v>-120.4922</v>
          </cell>
        </row>
        <row r="2925">
          <cell r="H2925">
            <v>-120.4401</v>
          </cell>
        </row>
        <row r="2926">
          <cell r="H2926">
            <v>-120.38800000000001</v>
          </cell>
        </row>
        <row r="2927">
          <cell r="H2927">
            <v>-120.3359</v>
          </cell>
        </row>
        <row r="2928">
          <cell r="H2928">
            <v>-120.28370000000001</v>
          </cell>
        </row>
        <row r="2929">
          <cell r="H2929">
            <v>-120.23159999999999</v>
          </cell>
        </row>
        <row r="2930">
          <cell r="H2930">
            <v>-120.17949999999999</v>
          </cell>
        </row>
        <row r="2931">
          <cell r="H2931">
            <v>-120.12739999999999</v>
          </cell>
        </row>
        <row r="2932">
          <cell r="H2932">
            <v>-120.0753</v>
          </cell>
        </row>
        <row r="2933">
          <cell r="H2933">
            <v>-120.023</v>
          </cell>
        </row>
        <row r="2934">
          <cell r="H2934">
            <v>-119.97090000000001</v>
          </cell>
        </row>
        <row r="2935">
          <cell r="H2935">
            <v>-119.9187</v>
          </cell>
        </row>
        <row r="2936">
          <cell r="H2936">
            <v>-119.86660000000001</v>
          </cell>
        </row>
        <row r="2937">
          <cell r="H2937">
            <v>-119.8145</v>
          </cell>
        </row>
        <row r="2938">
          <cell r="H2938">
            <v>-119.7625</v>
          </cell>
        </row>
        <row r="2939">
          <cell r="H2939">
            <v>-119.7102</v>
          </cell>
        </row>
        <row r="2940">
          <cell r="H2940">
            <v>-119.6581</v>
          </cell>
        </row>
        <row r="2941">
          <cell r="H2941">
            <v>-119.60599999999999</v>
          </cell>
        </row>
        <row r="2942">
          <cell r="H2942">
            <v>-119.5538</v>
          </cell>
        </row>
        <row r="2943">
          <cell r="H2943">
            <v>-119.5017</v>
          </cell>
        </row>
        <row r="2944">
          <cell r="H2944">
            <v>-119.44959999999999</v>
          </cell>
        </row>
        <row r="2945">
          <cell r="H2945">
            <v>-119.3974</v>
          </cell>
        </row>
        <row r="2946">
          <cell r="H2946">
            <v>-119.34520000000001</v>
          </cell>
        </row>
        <row r="2947">
          <cell r="H2947">
            <v>-119.29300000000001</v>
          </cell>
        </row>
        <row r="2948">
          <cell r="H2948">
            <v>-119.24090000000001</v>
          </cell>
        </row>
        <row r="2949">
          <cell r="H2949">
            <v>-119.18889999999999</v>
          </cell>
        </row>
        <row r="2950">
          <cell r="H2950">
            <v>-119.13679999999999</v>
          </cell>
        </row>
        <row r="2951">
          <cell r="H2951">
            <v>-119.08459999999999</v>
          </cell>
        </row>
        <row r="2952">
          <cell r="H2952">
            <v>-119.0325</v>
          </cell>
        </row>
        <row r="2953">
          <cell r="H2953">
            <v>-118.9803</v>
          </cell>
        </row>
        <row r="2954">
          <cell r="H2954">
            <v>-118.9282</v>
          </cell>
        </row>
        <row r="2955">
          <cell r="H2955">
            <v>-118.876</v>
          </cell>
        </row>
        <row r="2956">
          <cell r="H2956">
            <v>-118.82380000000001</v>
          </cell>
        </row>
        <row r="2957">
          <cell r="H2957">
            <v>-118.77179999999998</v>
          </cell>
        </row>
        <row r="2958">
          <cell r="H2958">
            <v>-118.71960000000001</v>
          </cell>
        </row>
        <row r="2959">
          <cell r="H2959">
            <v>-118.6674</v>
          </cell>
        </row>
        <row r="2960">
          <cell r="H2960">
            <v>-118.61539999999999</v>
          </cell>
        </row>
        <row r="2961">
          <cell r="H2961">
            <v>-118.56320000000001</v>
          </cell>
        </row>
        <row r="2962">
          <cell r="H2962">
            <v>-118.511</v>
          </cell>
        </row>
        <row r="2963">
          <cell r="H2963">
            <v>-118.459</v>
          </cell>
        </row>
        <row r="2964">
          <cell r="H2964">
            <v>-118.4067</v>
          </cell>
        </row>
        <row r="2965">
          <cell r="H2965">
            <v>-118.3545</v>
          </cell>
        </row>
        <row r="2966">
          <cell r="H2966">
            <v>-118.30250000000001</v>
          </cell>
        </row>
        <row r="2967">
          <cell r="H2967">
            <v>-118.25030000000001</v>
          </cell>
        </row>
        <row r="2968">
          <cell r="H2968">
            <v>-118.1981</v>
          </cell>
        </row>
        <row r="2969">
          <cell r="H2969">
            <v>-118.1461</v>
          </cell>
        </row>
        <row r="2970">
          <cell r="H2970">
            <v>-118.0939</v>
          </cell>
        </row>
        <row r="2971">
          <cell r="H2971">
            <v>-118.04169999999999</v>
          </cell>
        </row>
        <row r="2972">
          <cell r="H2972">
            <v>-117.98960000000001</v>
          </cell>
        </row>
        <row r="2973">
          <cell r="H2973">
            <v>-117.9375</v>
          </cell>
        </row>
        <row r="2974">
          <cell r="H2974">
            <v>-117.8854</v>
          </cell>
        </row>
        <row r="2975">
          <cell r="H2975">
            <v>-117.83320000000001</v>
          </cell>
        </row>
        <row r="2976">
          <cell r="H2976">
            <v>-117.78110000000001</v>
          </cell>
        </row>
        <row r="2977">
          <cell r="H2977">
            <v>-117.72900000000001</v>
          </cell>
        </row>
        <row r="2978">
          <cell r="H2978">
            <v>-117.6768</v>
          </cell>
        </row>
        <row r="2979">
          <cell r="H2979">
            <v>-117.6247</v>
          </cell>
        </row>
        <row r="2980">
          <cell r="H2980">
            <v>-117.57249999999999</v>
          </cell>
        </row>
        <row r="2981">
          <cell r="H2981">
            <v>-117.5204</v>
          </cell>
        </row>
        <row r="2982">
          <cell r="H2982">
            <v>-117.4683</v>
          </cell>
        </row>
        <row r="2983">
          <cell r="H2983">
            <v>-117.4162</v>
          </cell>
        </row>
        <row r="2984">
          <cell r="H2984">
            <v>-117.364</v>
          </cell>
        </row>
        <row r="2985">
          <cell r="H2985">
            <v>-117.31190000000001</v>
          </cell>
        </row>
        <row r="2986">
          <cell r="H2986">
            <v>-117.25970000000001</v>
          </cell>
        </row>
        <row r="2987">
          <cell r="H2987">
            <v>-117.20760000000001</v>
          </cell>
        </row>
        <row r="2988">
          <cell r="H2988">
            <v>-117.15539999999999</v>
          </cell>
        </row>
        <row r="2989">
          <cell r="H2989">
            <v>-117.10330000000002</v>
          </cell>
        </row>
        <row r="2990">
          <cell r="H2990">
            <v>-117.05119999999999</v>
          </cell>
        </row>
        <row r="2991">
          <cell r="H2991">
            <v>-116.9991</v>
          </cell>
        </row>
        <row r="2992">
          <cell r="H2992">
            <v>-116.9469</v>
          </cell>
        </row>
        <row r="2993">
          <cell r="H2993">
            <v>-116.8948</v>
          </cell>
        </row>
        <row r="2994">
          <cell r="H2994">
            <v>-116.8426</v>
          </cell>
        </row>
        <row r="2995">
          <cell r="H2995">
            <v>-116.79050000000001</v>
          </cell>
        </row>
        <row r="2996">
          <cell r="H2996">
            <v>-116.7384</v>
          </cell>
        </row>
        <row r="2997">
          <cell r="H2997">
            <v>-116.68620000000001</v>
          </cell>
        </row>
        <row r="2998">
          <cell r="H2998">
            <v>-116.6341</v>
          </cell>
        </row>
        <row r="2999">
          <cell r="H2999">
            <v>-116.5819</v>
          </cell>
        </row>
        <row r="3000">
          <cell r="H3000">
            <v>-116.52979999999999</v>
          </cell>
        </row>
        <row r="3001">
          <cell r="H3001">
            <v>-116.47770000000001</v>
          </cell>
        </row>
        <row r="3002">
          <cell r="H3002">
            <v>-116.4255</v>
          </cell>
        </row>
        <row r="3003">
          <cell r="H3003">
            <v>-116.3734</v>
          </cell>
        </row>
        <row r="3004">
          <cell r="H3004">
            <v>-116.32129999999999</v>
          </cell>
        </row>
        <row r="3005">
          <cell r="H3005">
            <v>-116.26900000000001</v>
          </cell>
        </row>
        <row r="3006">
          <cell r="H3006">
            <v>-116.21689999999998</v>
          </cell>
        </row>
        <row r="3007">
          <cell r="H3007">
            <v>-116.16489999999999</v>
          </cell>
        </row>
        <row r="3008">
          <cell r="H3008">
            <v>-116.11269999999999</v>
          </cell>
        </row>
        <row r="3009">
          <cell r="H3009">
            <v>-116.06059999999999</v>
          </cell>
        </row>
        <row r="3010">
          <cell r="H3010">
            <v>-116.0085</v>
          </cell>
        </row>
        <row r="3011">
          <cell r="H3011">
            <v>-115.9563</v>
          </cell>
        </row>
        <row r="3012">
          <cell r="H3012">
            <v>-115.9042</v>
          </cell>
        </row>
        <row r="3013">
          <cell r="H3013">
            <v>-115.852</v>
          </cell>
        </row>
        <row r="3014">
          <cell r="H3014">
            <v>-115.7998</v>
          </cell>
        </row>
        <row r="3015">
          <cell r="H3015">
            <v>-115.74769999999999</v>
          </cell>
        </row>
        <row r="3016">
          <cell r="H3016">
            <v>-115.6956</v>
          </cell>
        </row>
        <row r="3017">
          <cell r="H3017">
            <v>-115.64349999999999</v>
          </cell>
        </row>
        <row r="3018">
          <cell r="H3018">
            <v>-115.5913</v>
          </cell>
        </row>
        <row r="3019">
          <cell r="H3019">
            <v>-115.53919999999999</v>
          </cell>
        </row>
        <row r="3020">
          <cell r="H3020">
            <v>-115.48699999999999</v>
          </cell>
        </row>
        <row r="3021">
          <cell r="H3021">
            <v>-115.435</v>
          </cell>
        </row>
        <row r="3022">
          <cell r="H3022">
            <v>-115.3827</v>
          </cell>
        </row>
        <row r="3023">
          <cell r="H3023">
            <v>-115.3306</v>
          </cell>
        </row>
        <row r="3024">
          <cell r="H3024">
            <v>-115.27850000000001</v>
          </cell>
        </row>
        <row r="3025">
          <cell r="H3025">
            <v>-115.2264</v>
          </cell>
        </row>
        <row r="3026">
          <cell r="H3026">
            <v>-115.1743</v>
          </cell>
        </row>
        <row r="3027">
          <cell r="H3027">
            <v>-115.122</v>
          </cell>
        </row>
        <row r="3028">
          <cell r="H3028">
            <v>-115.0699</v>
          </cell>
        </row>
        <row r="3029">
          <cell r="H3029">
            <v>-115.01779999999999</v>
          </cell>
        </row>
        <row r="3030">
          <cell r="H3030">
            <v>-114.9657</v>
          </cell>
        </row>
        <row r="3031">
          <cell r="H3031">
            <v>-114.9136</v>
          </cell>
        </row>
        <row r="3032">
          <cell r="H3032">
            <v>-114.8614</v>
          </cell>
        </row>
        <row r="3033">
          <cell r="H3033">
            <v>-114.8092</v>
          </cell>
        </row>
        <row r="3034">
          <cell r="H3034">
            <v>-114.75710000000001</v>
          </cell>
        </row>
        <row r="3035">
          <cell r="H3035">
            <v>-114.70489999999999</v>
          </cell>
        </row>
        <row r="3036">
          <cell r="H3036">
            <v>-114.6529</v>
          </cell>
        </row>
        <row r="3037">
          <cell r="H3037">
            <v>-114.60069999999999</v>
          </cell>
        </row>
        <row r="3038">
          <cell r="H3038">
            <v>-114.54849999999999</v>
          </cell>
        </row>
        <row r="3039">
          <cell r="H3039">
            <v>-114.49639999999999</v>
          </cell>
        </row>
        <row r="3040">
          <cell r="H3040">
            <v>-114.4444</v>
          </cell>
        </row>
        <row r="3041">
          <cell r="H3041">
            <v>-114.3921</v>
          </cell>
        </row>
        <row r="3042">
          <cell r="H3042">
            <v>-114.33999999999999</v>
          </cell>
        </row>
        <row r="3043">
          <cell r="H3043">
            <v>-114.28789999999999</v>
          </cell>
        </row>
        <row r="3044">
          <cell r="H3044">
            <v>-114.23569999999999</v>
          </cell>
        </row>
        <row r="3045">
          <cell r="H3045">
            <v>-114.1836</v>
          </cell>
        </row>
        <row r="3046">
          <cell r="H3046">
            <v>-114.1314</v>
          </cell>
        </row>
        <row r="3047">
          <cell r="H3047">
            <v>-114.07929999999999</v>
          </cell>
        </row>
        <row r="3048">
          <cell r="H3048">
            <v>-114.02719999999999</v>
          </cell>
        </row>
        <row r="3049">
          <cell r="H3049">
            <v>-113.97499999999999</v>
          </cell>
        </row>
        <row r="3050">
          <cell r="H3050">
            <v>-113.9228</v>
          </cell>
        </row>
        <row r="3051">
          <cell r="H3051">
            <v>-113.8708</v>
          </cell>
        </row>
        <row r="3052">
          <cell r="H3052">
            <v>-113.8186</v>
          </cell>
        </row>
        <row r="3053">
          <cell r="H3053">
            <v>-113.7664</v>
          </cell>
        </row>
        <row r="3054">
          <cell r="H3054">
            <v>-113.71430000000001</v>
          </cell>
        </row>
        <row r="3055">
          <cell r="H3055">
            <v>-113.66220000000001</v>
          </cell>
        </row>
        <row r="3056">
          <cell r="H3056">
            <v>-113.61000000000001</v>
          </cell>
        </row>
        <row r="3057">
          <cell r="H3057">
            <v>-113.55789999999999</v>
          </cell>
        </row>
        <row r="3058">
          <cell r="H3058">
            <v>-113.50580000000001</v>
          </cell>
        </row>
        <row r="3059">
          <cell r="H3059">
            <v>-113.4537</v>
          </cell>
        </row>
        <row r="3060">
          <cell r="H3060">
            <v>-113.4016</v>
          </cell>
        </row>
        <row r="3061">
          <cell r="H3061">
            <v>-113.3494</v>
          </cell>
        </row>
        <row r="3062">
          <cell r="H3062">
            <v>-113.2972</v>
          </cell>
        </row>
        <row r="3063">
          <cell r="H3063">
            <v>-113.2452</v>
          </cell>
        </row>
        <row r="3064">
          <cell r="H3064">
            <v>-113.19289999999999</v>
          </cell>
        </row>
        <row r="3065">
          <cell r="H3065">
            <v>-113.14080000000001</v>
          </cell>
        </row>
        <row r="3066">
          <cell r="H3066">
            <v>-113.08869999999999</v>
          </cell>
        </row>
        <row r="3067">
          <cell r="H3067">
            <v>-113.03649999999999</v>
          </cell>
        </row>
        <row r="3068">
          <cell r="H3068">
            <v>-112.98429999999999</v>
          </cell>
        </row>
        <row r="3069">
          <cell r="H3069">
            <v>-112.9324</v>
          </cell>
        </row>
        <row r="3070">
          <cell r="H3070">
            <v>-112.8802</v>
          </cell>
        </row>
        <row r="3071">
          <cell r="H3071">
            <v>-112.8279</v>
          </cell>
        </row>
        <row r="3072">
          <cell r="H3072">
            <v>-112.77590000000001</v>
          </cell>
        </row>
        <row r="3073">
          <cell r="H3073">
            <v>-112.72369999999998</v>
          </cell>
        </row>
        <row r="3074">
          <cell r="H3074">
            <v>-112.67160000000001</v>
          </cell>
        </row>
        <row r="3075">
          <cell r="H3075">
            <v>-112.6195</v>
          </cell>
        </row>
        <row r="3076">
          <cell r="H3076">
            <v>-112.5673</v>
          </cell>
        </row>
        <row r="3077">
          <cell r="H3077">
            <v>-112.51519999999999</v>
          </cell>
        </row>
        <row r="3078">
          <cell r="H3078">
            <v>-112.46299999999999</v>
          </cell>
        </row>
        <row r="3079">
          <cell r="H3079">
            <v>-112.4109</v>
          </cell>
        </row>
        <row r="3080">
          <cell r="H3080">
            <v>-112.3588</v>
          </cell>
        </row>
        <row r="3081">
          <cell r="H3081">
            <v>-112.30659999999999</v>
          </cell>
        </row>
        <row r="3082">
          <cell r="H3082">
            <v>-112.25450000000001</v>
          </cell>
        </row>
        <row r="3083">
          <cell r="H3083">
            <v>-112.20230000000001</v>
          </cell>
        </row>
        <row r="3084">
          <cell r="H3084">
            <v>-112.1503</v>
          </cell>
        </row>
        <row r="3085">
          <cell r="H3085">
            <v>-112.098</v>
          </cell>
        </row>
        <row r="3086">
          <cell r="H3086">
            <v>-112.04600000000001</v>
          </cell>
        </row>
        <row r="3087">
          <cell r="H3087">
            <v>-111.99379999999999</v>
          </cell>
        </row>
        <row r="3088">
          <cell r="H3088">
            <v>-111.94159999999999</v>
          </cell>
        </row>
        <row r="3089">
          <cell r="H3089">
            <v>-111.8895</v>
          </cell>
        </row>
        <row r="3090">
          <cell r="H3090">
            <v>-111.8374</v>
          </cell>
        </row>
        <row r="3091">
          <cell r="H3091">
            <v>-111.7852</v>
          </cell>
        </row>
        <row r="3092">
          <cell r="H3092">
            <v>-111.73310000000001</v>
          </cell>
        </row>
        <row r="3093">
          <cell r="H3093">
            <v>-111.68090000000001</v>
          </cell>
        </row>
        <row r="3094">
          <cell r="H3094">
            <v>-111.62870000000001</v>
          </cell>
        </row>
        <row r="3095">
          <cell r="H3095">
            <v>-111.57680000000001</v>
          </cell>
        </row>
        <row r="3096">
          <cell r="H3096">
            <v>-111.52449999999999</v>
          </cell>
        </row>
        <row r="3097">
          <cell r="H3097">
            <v>-111.47239999999999</v>
          </cell>
        </row>
        <row r="3098">
          <cell r="H3098">
            <v>-111.42019999999999</v>
          </cell>
        </row>
        <row r="3099">
          <cell r="H3099">
            <v>-111.3681</v>
          </cell>
        </row>
        <row r="3100">
          <cell r="H3100">
            <v>-111.31610000000001</v>
          </cell>
        </row>
        <row r="3101">
          <cell r="H3101">
            <v>-111.26390000000001</v>
          </cell>
        </row>
        <row r="3102">
          <cell r="H3102">
            <v>-111.21170000000001</v>
          </cell>
        </row>
        <row r="3103">
          <cell r="H3103">
            <v>-111.1596</v>
          </cell>
        </row>
        <row r="3104">
          <cell r="H3104">
            <v>-111.1074</v>
          </cell>
        </row>
        <row r="3105">
          <cell r="H3105">
            <v>-111.05529999999999</v>
          </cell>
        </row>
        <row r="3106">
          <cell r="H3106">
            <v>-111.00310000000002</v>
          </cell>
        </row>
        <row r="3107">
          <cell r="H3107">
            <v>-110.95099999999999</v>
          </cell>
        </row>
        <row r="3108">
          <cell r="H3108">
            <v>-110.89890000000001</v>
          </cell>
        </row>
        <row r="3109">
          <cell r="H3109">
            <v>-110.8468</v>
          </cell>
        </row>
        <row r="3110">
          <cell r="H3110">
            <v>-110.7946</v>
          </cell>
        </row>
        <row r="3111">
          <cell r="H3111">
            <v>-110.74250000000001</v>
          </cell>
        </row>
        <row r="3112">
          <cell r="H3112">
            <v>-110.69030000000001</v>
          </cell>
        </row>
        <row r="3113">
          <cell r="H3113">
            <v>-110.63820000000001</v>
          </cell>
        </row>
        <row r="3114">
          <cell r="H3114">
            <v>-110.58610000000002</v>
          </cell>
        </row>
        <row r="3115">
          <cell r="H3115">
            <v>-110.5339</v>
          </cell>
        </row>
        <row r="3116">
          <cell r="H3116">
            <v>-110.48190000000001</v>
          </cell>
        </row>
        <row r="3117">
          <cell r="H3117">
            <v>-110.42959999999999</v>
          </cell>
        </row>
        <row r="3118">
          <cell r="H3118">
            <v>-110.3776</v>
          </cell>
        </row>
        <row r="3119">
          <cell r="H3119">
            <v>-110.3253</v>
          </cell>
        </row>
        <row r="3120">
          <cell r="H3120">
            <v>-110.27330000000001</v>
          </cell>
        </row>
        <row r="3121">
          <cell r="H3121">
            <v>-110.22110000000001</v>
          </cell>
        </row>
        <row r="3122">
          <cell r="H3122">
            <v>-110.169</v>
          </cell>
        </row>
        <row r="3123">
          <cell r="H3123">
            <v>-110.1168</v>
          </cell>
        </row>
        <row r="3124">
          <cell r="H3124">
            <v>-110.06469999999999</v>
          </cell>
        </row>
        <row r="3125">
          <cell r="H3125">
            <v>-110.01249999999999</v>
          </cell>
        </row>
        <row r="3126">
          <cell r="H3126">
            <v>-109.9605</v>
          </cell>
        </row>
        <row r="3127">
          <cell r="H3127">
            <v>-109.90819999999999</v>
          </cell>
        </row>
        <row r="3128">
          <cell r="H3128">
            <v>-109.8562</v>
          </cell>
        </row>
        <row r="3129">
          <cell r="H3129">
            <v>-109.804</v>
          </cell>
        </row>
        <row r="3130">
          <cell r="H3130">
            <v>-109.75179999999999</v>
          </cell>
        </row>
        <row r="3131">
          <cell r="H3131">
            <v>-109.69970000000001</v>
          </cell>
        </row>
        <row r="3132">
          <cell r="H3132">
            <v>-109.64750000000001</v>
          </cell>
        </row>
        <row r="3133">
          <cell r="H3133">
            <v>-109.5954</v>
          </cell>
        </row>
        <row r="3134">
          <cell r="H3134">
            <v>-109.54340000000001</v>
          </cell>
        </row>
        <row r="3135">
          <cell r="H3135">
            <v>-109.49109999999999</v>
          </cell>
        </row>
        <row r="3136">
          <cell r="H3136">
            <v>-109.4391</v>
          </cell>
        </row>
        <row r="3137">
          <cell r="H3137">
            <v>-109.387</v>
          </cell>
        </row>
        <row r="3138">
          <cell r="H3138">
            <v>-109.3347</v>
          </cell>
        </row>
        <row r="3139">
          <cell r="H3139">
            <v>-109.2826</v>
          </cell>
        </row>
        <row r="3140">
          <cell r="H3140">
            <v>-109.2304</v>
          </cell>
        </row>
        <row r="3141">
          <cell r="H3141">
            <v>-109.17830000000001</v>
          </cell>
        </row>
        <row r="3142">
          <cell r="H3142">
            <v>-109.12620000000001</v>
          </cell>
        </row>
        <row r="3143">
          <cell r="H3143">
            <v>-109.0741</v>
          </cell>
        </row>
        <row r="3144">
          <cell r="H3144">
            <v>-109.0218</v>
          </cell>
        </row>
        <row r="3145">
          <cell r="H3145">
            <v>-108.96979999999999</v>
          </cell>
        </row>
        <row r="3146">
          <cell r="H3146">
            <v>-108.9177</v>
          </cell>
        </row>
        <row r="3147">
          <cell r="H3147">
            <v>-108.8656</v>
          </cell>
        </row>
        <row r="3148">
          <cell r="H3148">
            <v>-108.8133</v>
          </cell>
        </row>
        <row r="3149">
          <cell r="H3149">
            <v>-108.7612</v>
          </cell>
        </row>
        <row r="3150">
          <cell r="H3150">
            <v>-108.70909999999999</v>
          </cell>
        </row>
        <row r="3151">
          <cell r="H3151">
            <v>-108.65690000000001</v>
          </cell>
        </row>
        <row r="3152">
          <cell r="H3152">
            <v>-108.60480000000001</v>
          </cell>
        </row>
        <row r="3153">
          <cell r="H3153">
            <v>-108.5526</v>
          </cell>
        </row>
        <row r="3154">
          <cell r="H3154">
            <v>-108.50059999999999</v>
          </cell>
        </row>
        <row r="3155">
          <cell r="H3155">
            <v>-108.44839999999999</v>
          </cell>
        </row>
        <row r="3156">
          <cell r="H3156">
            <v>-108.39620000000001</v>
          </cell>
        </row>
        <row r="3157">
          <cell r="H3157">
            <v>-108.3441</v>
          </cell>
        </row>
        <row r="3158">
          <cell r="H3158">
            <v>-108.2919</v>
          </cell>
        </row>
        <row r="3159">
          <cell r="H3159">
            <v>-108.23990000000001</v>
          </cell>
        </row>
        <row r="3160">
          <cell r="H3160">
            <v>-108.18780000000001</v>
          </cell>
        </row>
        <row r="3161">
          <cell r="H3161">
            <v>-108.13550000000001</v>
          </cell>
        </row>
        <row r="3162">
          <cell r="H3162">
            <v>-108.0834</v>
          </cell>
        </row>
        <row r="3163">
          <cell r="H3163">
            <v>-108.03120000000001</v>
          </cell>
        </row>
        <row r="3164">
          <cell r="H3164">
            <v>-107.97910000000002</v>
          </cell>
        </row>
        <row r="3165">
          <cell r="H3165">
            <v>-107.92699999999999</v>
          </cell>
        </row>
        <row r="3166">
          <cell r="H3166">
            <v>-107.87479999999999</v>
          </cell>
        </row>
        <row r="3167">
          <cell r="H3167">
            <v>-107.82279999999999</v>
          </cell>
        </row>
        <row r="3168">
          <cell r="H3168">
            <v>-107.77060000000002</v>
          </cell>
        </row>
        <row r="3169">
          <cell r="H3169">
            <v>-107.71850000000001</v>
          </cell>
        </row>
        <row r="3170">
          <cell r="H3170">
            <v>-107.66630000000001</v>
          </cell>
        </row>
        <row r="3171">
          <cell r="H3171">
            <v>-107.61410000000001</v>
          </cell>
        </row>
        <row r="3172">
          <cell r="H3172">
            <v>-107.56200000000001</v>
          </cell>
        </row>
        <row r="3173">
          <cell r="H3173">
            <v>-107.5099</v>
          </cell>
        </row>
        <row r="3174">
          <cell r="H3174">
            <v>-107.45780000000001</v>
          </cell>
        </row>
        <row r="3175">
          <cell r="H3175">
            <v>-107.40549999999999</v>
          </cell>
        </row>
        <row r="3176">
          <cell r="H3176">
            <v>-107.3535</v>
          </cell>
        </row>
        <row r="3177">
          <cell r="H3177">
            <v>-107.3013</v>
          </cell>
        </row>
        <row r="3178">
          <cell r="H3178">
            <v>-107.2492</v>
          </cell>
        </row>
        <row r="3179">
          <cell r="H3179">
            <v>-107.19710000000001</v>
          </cell>
        </row>
        <row r="3180">
          <cell r="H3180">
            <v>-107.14489999999998</v>
          </cell>
        </row>
        <row r="3181">
          <cell r="H3181">
            <v>-107.09270000000001</v>
          </cell>
        </row>
        <row r="3182">
          <cell r="H3182">
            <v>-107.0407</v>
          </cell>
        </row>
        <row r="3183">
          <cell r="H3183">
            <v>-106.98849999999999</v>
          </cell>
        </row>
        <row r="3184">
          <cell r="H3184">
            <v>-106.93640000000001</v>
          </cell>
        </row>
        <row r="3185">
          <cell r="H3185">
            <v>-106.8843</v>
          </cell>
        </row>
        <row r="3186">
          <cell r="H3186">
            <v>-106.83199999999999</v>
          </cell>
        </row>
        <row r="3187">
          <cell r="H3187">
            <v>-106.7799</v>
          </cell>
        </row>
        <row r="3188">
          <cell r="H3188">
            <v>-106.7278</v>
          </cell>
        </row>
        <row r="3189">
          <cell r="H3189">
            <v>-106.67570000000001</v>
          </cell>
        </row>
        <row r="3190">
          <cell r="H3190">
            <v>-106.62350000000001</v>
          </cell>
        </row>
        <row r="3191">
          <cell r="H3191">
            <v>-106.57140000000001</v>
          </cell>
        </row>
        <row r="3192">
          <cell r="H3192">
            <v>-106.5193</v>
          </cell>
        </row>
        <row r="3193">
          <cell r="H3193">
            <v>-106.46709999999999</v>
          </cell>
        </row>
        <row r="3194">
          <cell r="H3194">
            <v>-106.41490000000002</v>
          </cell>
        </row>
        <row r="3195">
          <cell r="H3195">
            <v>-106.3629</v>
          </cell>
        </row>
        <row r="3196">
          <cell r="H3196">
            <v>-106.3107</v>
          </cell>
        </row>
        <row r="3197">
          <cell r="H3197">
            <v>-106.2586</v>
          </cell>
        </row>
        <row r="3198">
          <cell r="H3198">
            <v>-106.20650000000001</v>
          </cell>
        </row>
        <row r="3199">
          <cell r="H3199">
            <v>-106.15429999999999</v>
          </cell>
        </row>
        <row r="3200">
          <cell r="H3200">
            <v>-106.10210000000001</v>
          </cell>
        </row>
        <row r="3201">
          <cell r="H3201">
            <v>-106.04999999999998</v>
          </cell>
        </row>
        <row r="3202">
          <cell r="H3202">
            <v>-105.9979</v>
          </cell>
        </row>
        <row r="3203">
          <cell r="H3203">
            <v>-105.94579999999999</v>
          </cell>
        </row>
        <row r="3204">
          <cell r="H3204">
            <v>-105.89370000000001</v>
          </cell>
        </row>
        <row r="3205">
          <cell r="H3205">
            <v>-105.8415</v>
          </cell>
        </row>
        <row r="3206">
          <cell r="H3206">
            <v>-105.7893</v>
          </cell>
        </row>
        <row r="3207">
          <cell r="H3207">
            <v>-105.7371</v>
          </cell>
        </row>
        <row r="3208">
          <cell r="H3208">
            <v>-105.685</v>
          </cell>
        </row>
        <row r="3209">
          <cell r="H3209">
            <v>-105.63289999999999</v>
          </cell>
        </row>
        <row r="3210">
          <cell r="H3210">
            <v>-105.58079999999998</v>
          </cell>
        </row>
        <row r="3211">
          <cell r="H3211">
            <v>-105.5286</v>
          </cell>
        </row>
        <row r="3212">
          <cell r="H3212">
            <v>-105.4764</v>
          </cell>
        </row>
        <row r="3213">
          <cell r="H3213">
            <v>-105.42430000000002</v>
          </cell>
        </row>
        <row r="3214">
          <cell r="H3214">
            <v>-105.37220000000001</v>
          </cell>
        </row>
        <row r="3215">
          <cell r="H3215">
            <v>-105.3201</v>
          </cell>
        </row>
        <row r="3216">
          <cell r="H3216">
            <v>-105.2679</v>
          </cell>
        </row>
        <row r="3217">
          <cell r="H3217">
            <v>-105.2157</v>
          </cell>
        </row>
        <row r="3218">
          <cell r="H3218">
            <v>-105.16359999999999</v>
          </cell>
        </row>
        <row r="3219">
          <cell r="H3219">
            <v>-105.11160000000001</v>
          </cell>
        </row>
        <row r="3220">
          <cell r="H3220">
            <v>-105.05940000000001</v>
          </cell>
        </row>
        <row r="3221">
          <cell r="H3221">
            <v>-105.00729999999999</v>
          </cell>
        </row>
        <row r="3222">
          <cell r="H3222">
            <v>-104.95510000000002</v>
          </cell>
        </row>
        <row r="3223">
          <cell r="H3223">
            <v>-104.9029</v>
          </cell>
        </row>
        <row r="3224">
          <cell r="H3224">
            <v>-104.8509</v>
          </cell>
        </row>
        <row r="3225">
          <cell r="H3225">
            <v>-104.7987</v>
          </cell>
        </row>
        <row r="3226">
          <cell r="H3226">
            <v>-104.7465</v>
          </cell>
        </row>
        <row r="3227">
          <cell r="H3227">
            <v>-104.6944</v>
          </cell>
        </row>
        <row r="3228">
          <cell r="H3228">
            <v>-104.64230000000001</v>
          </cell>
        </row>
        <row r="3229">
          <cell r="H3229">
            <v>-104.59009999999999</v>
          </cell>
        </row>
        <row r="3230">
          <cell r="H3230">
            <v>-104.53810000000001</v>
          </cell>
        </row>
        <row r="3231">
          <cell r="H3231">
            <v>-104.4859</v>
          </cell>
        </row>
        <row r="3232">
          <cell r="H3232">
            <v>-104.4337</v>
          </cell>
        </row>
        <row r="3233">
          <cell r="H3233">
            <v>-104.38159999999999</v>
          </cell>
        </row>
        <row r="3234">
          <cell r="H3234">
            <v>-104.32940000000001</v>
          </cell>
        </row>
        <row r="3235">
          <cell r="H3235">
            <v>-104.2773</v>
          </cell>
        </row>
        <row r="3236">
          <cell r="H3236">
            <v>-104.2252</v>
          </cell>
        </row>
        <row r="3237">
          <cell r="H3237">
            <v>-104.17310000000001</v>
          </cell>
        </row>
        <row r="3238">
          <cell r="H3238">
            <v>-104.12100000000001</v>
          </cell>
        </row>
        <row r="3239">
          <cell r="H3239">
            <v>-104.06880000000001</v>
          </cell>
        </row>
        <row r="3240">
          <cell r="H3240">
            <v>-104.0167</v>
          </cell>
        </row>
        <row r="3241">
          <cell r="H3241">
            <v>-103.96449999999999</v>
          </cell>
        </row>
        <row r="3242">
          <cell r="H3242">
            <v>-103.91240000000001</v>
          </cell>
        </row>
        <row r="3243">
          <cell r="H3243">
            <v>-103.86019999999999</v>
          </cell>
        </row>
        <row r="3244">
          <cell r="H3244">
            <v>-103.80799999999999</v>
          </cell>
        </row>
        <row r="3245">
          <cell r="H3245">
            <v>-103.7559</v>
          </cell>
        </row>
        <row r="3246">
          <cell r="H3246">
            <v>-103.7037</v>
          </cell>
        </row>
        <row r="3247">
          <cell r="H3247">
            <v>-103.6516</v>
          </cell>
        </row>
        <row r="3248">
          <cell r="H3248">
            <v>-103.59949999999999</v>
          </cell>
        </row>
        <row r="3249">
          <cell r="H3249">
            <v>-103.54739999999998</v>
          </cell>
        </row>
        <row r="3250">
          <cell r="H3250">
            <v>-103.4952</v>
          </cell>
        </row>
        <row r="3251">
          <cell r="H3251">
            <v>-103.44310000000002</v>
          </cell>
        </row>
        <row r="3252">
          <cell r="H3252">
            <v>-103.39100000000001</v>
          </cell>
        </row>
        <row r="3253">
          <cell r="H3253">
            <v>-103.33879999999999</v>
          </cell>
        </row>
        <row r="3254">
          <cell r="H3254">
            <v>-103.2867</v>
          </cell>
        </row>
        <row r="3255">
          <cell r="H3255">
            <v>-103.2345</v>
          </cell>
        </row>
        <row r="3256">
          <cell r="H3256">
            <v>-103.1825</v>
          </cell>
        </row>
        <row r="3257">
          <cell r="H3257">
            <v>-103.13030000000001</v>
          </cell>
        </row>
        <row r="3258">
          <cell r="H3258">
            <v>-103.07809999999999</v>
          </cell>
        </row>
        <row r="3259">
          <cell r="H3259">
            <v>-103.02590000000001</v>
          </cell>
        </row>
        <row r="3260">
          <cell r="H3260">
            <v>-102.9738</v>
          </cell>
        </row>
        <row r="3261">
          <cell r="H3261">
            <v>-102.9217</v>
          </cell>
        </row>
        <row r="3262">
          <cell r="H3262">
            <v>-102.86959999999999</v>
          </cell>
        </row>
        <row r="3263">
          <cell r="H3263">
            <v>-102.81739999999999</v>
          </cell>
        </row>
        <row r="3264">
          <cell r="H3264">
            <v>-102.76520000000001</v>
          </cell>
        </row>
        <row r="3265">
          <cell r="H3265">
            <v>-102.7132</v>
          </cell>
        </row>
        <row r="3266">
          <cell r="H3266">
            <v>-102.6611</v>
          </cell>
        </row>
        <row r="3267">
          <cell r="H3267">
            <v>-102.6088</v>
          </cell>
        </row>
        <row r="3268">
          <cell r="H3268">
            <v>-102.5568</v>
          </cell>
        </row>
        <row r="3269">
          <cell r="H3269">
            <v>-102.5047</v>
          </cell>
        </row>
        <row r="3270">
          <cell r="H3270">
            <v>-102.4525</v>
          </cell>
        </row>
        <row r="3271">
          <cell r="H3271">
            <v>-102.4003</v>
          </cell>
        </row>
        <row r="3272">
          <cell r="H3272">
            <v>-102.34819999999999</v>
          </cell>
        </row>
        <row r="3273">
          <cell r="H3273">
            <v>-102.2961</v>
          </cell>
        </row>
        <row r="3274">
          <cell r="H3274">
            <v>-102.2439</v>
          </cell>
        </row>
        <row r="3275">
          <cell r="H3275">
            <v>-102.1918</v>
          </cell>
        </row>
        <row r="3276">
          <cell r="H3276">
            <v>-102.1396</v>
          </cell>
        </row>
        <row r="3277">
          <cell r="H3277">
            <v>-102.08750000000001</v>
          </cell>
        </row>
        <row r="3278">
          <cell r="H3278">
            <v>-102.03540000000001</v>
          </cell>
        </row>
        <row r="3279">
          <cell r="H3279">
            <v>-101.98320000000001</v>
          </cell>
        </row>
        <row r="3280">
          <cell r="H3280">
            <v>-101.93100000000001</v>
          </cell>
        </row>
        <row r="3281">
          <cell r="H3281">
            <v>-101.879</v>
          </cell>
        </row>
        <row r="3282">
          <cell r="H3282">
            <v>-101.82680000000001</v>
          </cell>
        </row>
        <row r="3283">
          <cell r="H3283">
            <v>-101.7747</v>
          </cell>
        </row>
        <row r="3284">
          <cell r="H3284">
            <v>-101.72239999999999</v>
          </cell>
        </row>
        <row r="3285">
          <cell r="H3285">
            <v>-101.6704</v>
          </cell>
        </row>
        <row r="3286">
          <cell r="H3286">
            <v>-101.6183</v>
          </cell>
        </row>
        <row r="3287">
          <cell r="H3287">
            <v>-101.56609999999999</v>
          </cell>
        </row>
        <row r="3288">
          <cell r="H3288">
            <v>-101.51389999999999</v>
          </cell>
        </row>
        <row r="3289">
          <cell r="H3289">
            <v>-101.4618</v>
          </cell>
        </row>
        <row r="3290">
          <cell r="H3290">
            <v>-101.4097</v>
          </cell>
        </row>
        <row r="3291">
          <cell r="H3291">
            <v>-101.35749999999999</v>
          </cell>
        </row>
        <row r="3292">
          <cell r="H3292">
            <v>-101.30539999999999</v>
          </cell>
        </row>
        <row r="3293">
          <cell r="H3293">
            <v>-101.25330000000001</v>
          </cell>
        </row>
        <row r="3294">
          <cell r="H3294">
            <v>-101.2011</v>
          </cell>
        </row>
        <row r="3295">
          <cell r="H3295">
            <v>-101.1489</v>
          </cell>
        </row>
        <row r="3296">
          <cell r="H3296">
            <v>-101.09689999999999</v>
          </cell>
        </row>
        <row r="3297">
          <cell r="H3297">
            <v>-101.04470000000001</v>
          </cell>
        </row>
        <row r="3298">
          <cell r="H3298">
            <v>-100.9926</v>
          </cell>
        </row>
        <row r="3299">
          <cell r="H3299">
            <v>-100.94050000000001</v>
          </cell>
        </row>
        <row r="3300">
          <cell r="H3300">
            <v>-100.8884</v>
          </cell>
        </row>
        <row r="3301">
          <cell r="H3301">
            <v>-100.83609999999999</v>
          </cell>
        </row>
        <row r="3302">
          <cell r="H3302">
            <v>-100.78410000000001</v>
          </cell>
        </row>
        <row r="3303">
          <cell r="H3303">
            <v>-100.73179999999999</v>
          </cell>
        </row>
        <row r="3304">
          <cell r="H3304">
            <v>-100.67960000000001</v>
          </cell>
        </row>
        <row r="3305">
          <cell r="H3305">
            <v>-100.6276</v>
          </cell>
        </row>
        <row r="3306">
          <cell r="H3306">
            <v>-100.5754</v>
          </cell>
        </row>
        <row r="3307">
          <cell r="H3307">
            <v>-100.52330000000001</v>
          </cell>
        </row>
        <row r="3308">
          <cell r="H3308">
            <v>-100.4712</v>
          </cell>
        </row>
        <row r="3309">
          <cell r="H3309">
            <v>-100.41900000000001</v>
          </cell>
        </row>
        <row r="3310">
          <cell r="H3310">
            <v>-100.3669</v>
          </cell>
        </row>
        <row r="3311">
          <cell r="H3311">
            <v>-100.31479999999999</v>
          </cell>
        </row>
        <row r="3312">
          <cell r="H3312">
            <v>-100.26260000000001</v>
          </cell>
        </row>
        <row r="3313">
          <cell r="H3313">
            <v>-100.2106</v>
          </cell>
        </row>
        <row r="3314">
          <cell r="H3314">
            <v>-100.1583</v>
          </cell>
        </row>
        <row r="3315">
          <cell r="H3315">
            <v>-100.1061</v>
          </cell>
        </row>
        <row r="3316">
          <cell r="H3316">
            <v>-100.05409999999999</v>
          </cell>
        </row>
        <row r="3317">
          <cell r="H3317">
            <v>-100.00190000000001</v>
          </cell>
        </row>
        <row r="3318">
          <cell r="H3318">
            <v>-99.949799999999996</v>
          </cell>
        </row>
        <row r="3319">
          <cell r="H3319">
            <v>-99.897699999999986</v>
          </cell>
        </row>
        <row r="3320">
          <cell r="H3320">
            <v>-99.845500000000001</v>
          </cell>
        </row>
        <row r="3321">
          <cell r="H3321">
            <v>-99.793399999999991</v>
          </cell>
        </row>
        <row r="3322">
          <cell r="H3322">
            <v>-99.741200000000006</v>
          </cell>
        </row>
        <row r="3323">
          <cell r="H3323">
            <v>-99.689099999999996</v>
          </cell>
        </row>
        <row r="3324">
          <cell r="H3324">
            <v>-99.636899999999997</v>
          </cell>
        </row>
        <row r="3325">
          <cell r="H3325">
            <v>-99.584699999999998</v>
          </cell>
        </row>
        <row r="3326">
          <cell r="H3326">
            <v>-99.532699999999991</v>
          </cell>
        </row>
        <row r="3327">
          <cell r="H3327">
            <v>-99.480599999999995</v>
          </cell>
        </row>
        <row r="3328">
          <cell r="H3328">
            <v>-99.428500000000014</v>
          </cell>
        </row>
        <row r="3329">
          <cell r="H3329">
            <v>-99.376300000000001</v>
          </cell>
        </row>
        <row r="3330">
          <cell r="H3330">
            <v>-99.324099999999987</v>
          </cell>
        </row>
        <row r="3331">
          <cell r="H3331">
            <v>-99.271900000000002</v>
          </cell>
        </row>
        <row r="3332">
          <cell r="H3332">
            <v>-99.219899999999996</v>
          </cell>
        </row>
        <row r="3333">
          <cell r="H3333">
            <v>-99.167700000000011</v>
          </cell>
        </row>
        <row r="3334">
          <cell r="H3334">
            <v>-99.115700000000004</v>
          </cell>
        </row>
        <row r="3335">
          <cell r="H3335">
            <v>-99.063499999999991</v>
          </cell>
        </row>
        <row r="3336">
          <cell r="H3336">
            <v>-99.011200000000002</v>
          </cell>
        </row>
        <row r="3337">
          <cell r="H3337">
            <v>-98.959100000000007</v>
          </cell>
        </row>
        <row r="3338">
          <cell r="H3338">
            <v>-98.906900000000007</v>
          </cell>
        </row>
        <row r="3339">
          <cell r="H3339">
            <v>-98.854900000000001</v>
          </cell>
        </row>
        <row r="3340">
          <cell r="H3340">
            <v>-98.802799999999991</v>
          </cell>
        </row>
        <row r="3341">
          <cell r="H3341">
            <v>-98.750699999999995</v>
          </cell>
        </row>
        <row r="3342">
          <cell r="H3342">
            <v>-98.698400000000007</v>
          </cell>
        </row>
        <row r="3343">
          <cell r="H3343">
            <v>-98.646299999999997</v>
          </cell>
        </row>
        <row r="3344">
          <cell r="H3344">
            <v>-98.594199999999987</v>
          </cell>
        </row>
        <row r="3345">
          <cell r="H3345">
            <v>-98.542100000000005</v>
          </cell>
        </row>
        <row r="3346">
          <cell r="H3346">
            <v>-98.489900000000006</v>
          </cell>
        </row>
        <row r="3347">
          <cell r="H3347">
            <v>-98.437700000000007</v>
          </cell>
        </row>
        <row r="3348">
          <cell r="H3348">
            <v>-98.385699999999986</v>
          </cell>
        </row>
        <row r="3349">
          <cell r="H3349">
            <v>-98.333500000000001</v>
          </cell>
        </row>
        <row r="3350">
          <cell r="H3350">
            <v>-98.281399999999991</v>
          </cell>
        </row>
        <row r="3351">
          <cell r="H3351">
            <v>-98.229100000000003</v>
          </cell>
        </row>
        <row r="3352">
          <cell r="H3352">
            <v>-98.177099999999996</v>
          </cell>
        </row>
        <row r="3353">
          <cell r="H3353">
            <v>-98.124899999999997</v>
          </cell>
        </row>
        <row r="3354">
          <cell r="H3354">
            <v>-98.072800000000001</v>
          </cell>
        </row>
        <row r="3355">
          <cell r="H3355">
            <v>-98.020700000000005</v>
          </cell>
        </row>
        <row r="3356">
          <cell r="H3356">
            <v>-97.968499999999992</v>
          </cell>
        </row>
        <row r="3357">
          <cell r="H3357">
            <v>-97.916299999999993</v>
          </cell>
        </row>
        <row r="3358">
          <cell r="H3358">
            <v>-97.864199999999997</v>
          </cell>
        </row>
        <row r="3359">
          <cell r="H3359">
            <v>-97.81219999999999</v>
          </cell>
        </row>
        <row r="3360">
          <cell r="H3360">
            <v>-97.759899999999988</v>
          </cell>
        </row>
        <row r="3361">
          <cell r="H3361">
            <v>-97.707900000000009</v>
          </cell>
        </row>
        <row r="3362">
          <cell r="H3362">
            <v>-97.655699999999996</v>
          </cell>
        </row>
        <row r="3363">
          <cell r="H3363">
            <v>-97.6036</v>
          </cell>
        </row>
        <row r="3364">
          <cell r="H3364">
            <v>-97.551400000000001</v>
          </cell>
        </row>
        <row r="3365">
          <cell r="H3365">
            <v>-97.499200000000002</v>
          </cell>
        </row>
        <row r="3366">
          <cell r="H3366">
            <v>-97.447100000000006</v>
          </cell>
        </row>
        <row r="3367">
          <cell r="H3367">
            <v>-97.39500000000001</v>
          </cell>
        </row>
        <row r="3368">
          <cell r="H3368">
            <v>-97.342799999999997</v>
          </cell>
        </row>
        <row r="3369">
          <cell r="H3369">
            <v>-97.290800000000004</v>
          </cell>
        </row>
        <row r="3370">
          <cell r="H3370">
            <v>-97.238599999999991</v>
          </cell>
        </row>
        <row r="3371">
          <cell r="H3371">
            <v>-97.186499999999995</v>
          </cell>
        </row>
        <row r="3372">
          <cell r="H3372">
            <v>-97.134199999999993</v>
          </cell>
        </row>
        <row r="3373">
          <cell r="H3373">
            <v>-97.082099999999997</v>
          </cell>
        </row>
        <row r="3374">
          <cell r="H3374">
            <v>-97.030100000000004</v>
          </cell>
        </row>
        <row r="3375">
          <cell r="H3375">
            <v>-96.977800000000002</v>
          </cell>
        </row>
        <row r="3376">
          <cell r="H3376">
            <v>-96.925799999999995</v>
          </cell>
        </row>
        <row r="3377">
          <cell r="H3377">
            <v>-96.873700000000014</v>
          </cell>
        </row>
        <row r="3378">
          <cell r="H3378">
            <v>-96.821400000000011</v>
          </cell>
        </row>
        <row r="3379">
          <cell r="H3379">
            <v>-96.769300000000001</v>
          </cell>
        </row>
        <row r="3380">
          <cell r="H3380">
            <v>-96.717299999999994</v>
          </cell>
        </row>
        <row r="3381">
          <cell r="H3381">
            <v>-96.665000000000006</v>
          </cell>
        </row>
        <row r="3382">
          <cell r="H3382">
            <v>-96.61290000000001</v>
          </cell>
        </row>
        <row r="3383">
          <cell r="H3383">
            <v>-96.5608</v>
          </cell>
        </row>
        <row r="3384">
          <cell r="H3384">
            <v>-96.50869999999999</v>
          </cell>
        </row>
        <row r="3385">
          <cell r="H3385">
            <v>-96.456500000000005</v>
          </cell>
        </row>
        <row r="3386">
          <cell r="H3386">
            <v>-96.404399999999995</v>
          </cell>
        </row>
        <row r="3387">
          <cell r="H3387">
            <v>-96.352199999999996</v>
          </cell>
        </row>
        <row r="3388">
          <cell r="H3388">
            <v>-96.300099999999986</v>
          </cell>
        </row>
        <row r="3389">
          <cell r="H3389">
            <v>-96.24799999999999</v>
          </cell>
        </row>
        <row r="3390">
          <cell r="H3390">
            <v>-96.195800000000006</v>
          </cell>
        </row>
        <row r="3391">
          <cell r="H3391">
            <v>-96.143699999999995</v>
          </cell>
        </row>
        <row r="3392">
          <cell r="H3392">
            <v>-96.091499999999996</v>
          </cell>
        </row>
        <row r="3393">
          <cell r="H3393">
            <v>-96.039300000000011</v>
          </cell>
        </row>
        <row r="3394">
          <cell r="H3394">
            <v>-95.987300000000005</v>
          </cell>
        </row>
        <row r="3395">
          <cell r="H3395">
            <v>-95.935099999999991</v>
          </cell>
        </row>
        <row r="3396">
          <cell r="H3396">
            <v>-95.882999999999996</v>
          </cell>
        </row>
        <row r="3397">
          <cell r="H3397">
            <v>-95.830700000000007</v>
          </cell>
        </row>
        <row r="3398">
          <cell r="H3398">
            <v>-95.778700000000001</v>
          </cell>
        </row>
        <row r="3399">
          <cell r="H3399">
            <v>-95.726600000000005</v>
          </cell>
        </row>
        <row r="3400">
          <cell r="H3400">
            <v>-95.674399999999991</v>
          </cell>
        </row>
        <row r="3401">
          <cell r="H3401">
            <v>-95.622299999999996</v>
          </cell>
        </row>
        <row r="3402">
          <cell r="H3402">
            <v>-95.570099999999996</v>
          </cell>
        </row>
        <row r="3403">
          <cell r="H3403">
            <v>-95.517999999999986</v>
          </cell>
        </row>
        <row r="3404">
          <cell r="H3404">
            <v>-95.465899999999991</v>
          </cell>
        </row>
        <row r="3405">
          <cell r="H3405">
            <v>-95.413700000000006</v>
          </cell>
        </row>
        <row r="3406">
          <cell r="H3406">
            <v>-95.361599999999996</v>
          </cell>
        </row>
        <row r="3407">
          <cell r="H3407">
            <v>-95.309399999999997</v>
          </cell>
        </row>
        <row r="3408">
          <cell r="H3408">
            <v>-95.257400000000004</v>
          </cell>
        </row>
        <row r="3409">
          <cell r="H3409">
            <v>-95.205100000000002</v>
          </cell>
        </row>
        <row r="3410">
          <cell r="H3410">
            <v>-95.153000000000006</v>
          </cell>
        </row>
        <row r="3411">
          <cell r="H3411">
            <v>-95.100899999999996</v>
          </cell>
        </row>
        <row r="3412">
          <cell r="H3412">
            <v>-95.0488</v>
          </cell>
        </row>
        <row r="3413">
          <cell r="H3413">
            <v>-94.996700000000004</v>
          </cell>
        </row>
        <row r="3414">
          <cell r="H3414">
            <v>-94.944400000000002</v>
          </cell>
        </row>
        <row r="3415">
          <cell r="H3415">
            <v>-94.892300000000006</v>
          </cell>
        </row>
        <row r="3416">
          <cell r="H3416">
            <v>-94.84020000000001</v>
          </cell>
        </row>
        <row r="3417">
          <cell r="H3417">
            <v>-94.7881</v>
          </cell>
        </row>
        <row r="3418">
          <cell r="H3418">
            <v>-94.735899999999987</v>
          </cell>
        </row>
        <row r="3419">
          <cell r="H3419">
            <v>-94.683699999999988</v>
          </cell>
        </row>
        <row r="3420">
          <cell r="H3420">
            <v>-94.631600000000006</v>
          </cell>
        </row>
        <row r="3421">
          <cell r="H3421">
            <v>-94.579499999999996</v>
          </cell>
        </row>
        <row r="3422">
          <cell r="H3422">
            <v>-94.5274</v>
          </cell>
        </row>
        <row r="3423">
          <cell r="H3423">
            <v>-94.475200000000001</v>
          </cell>
        </row>
        <row r="3424">
          <cell r="H3424">
            <v>-94.423100000000005</v>
          </cell>
        </row>
        <row r="3425">
          <cell r="H3425">
            <v>-94.370800000000003</v>
          </cell>
        </row>
        <row r="3426">
          <cell r="H3426">
            <v>-94.31880000000001</v>
          </cell>
        </row>
        <row r="3427">
          <cell r="H3427">
            <v>-94.2667</v>
          </cell>
        </row>
        <row r="3428">
          <cell r="H3428">
            <v>-94.214500000000001</v>
          </cell>
        </row>
        <row r="3429">
          <cell r="H3429">
            <v>-94.162499999999994</v>
          </cell>
        </row>
        <row r="3430">
          <cell r="H3430">
            <v>-94.110299999999995</v>
          </cell>
        </row>
        <row r="3431">
          <cell r="H3431">
            <v>-94.058099999999996</v>
          </cell>
        </row>
        <row r="3432">
          <cell r="H3432">
            <v>-94.005899999999997</v>
          </cell>
        </row>
        <row r="3433">
          <cell r="H3433">
            <v>-93.953800000000001</v>
          </cell>
        </row>
        <row r="3434">
          <cell r="H3434">
            <v>-93.901600000000002</v>
          </cell>
        </row>
        <row r="3435">
          <cell r="H3435">
            <v>-93.849600000000009</v>
          </cell>
        </row>
        <row r="3436">
          <cell r="H3436">
            <v>-93.79740000000001</v>
          </cell>
        </row>
        <row r="3437">
          <cell r="H3437">
            <v>-93.7453</v>
          </cell>
        </row>
        <row r="3438">
          <cell r="H3438">
            <v>-93.693099999999987</v>
          </cell>
        </row>
        <row r="3439">
          <cell r="H3439">
            <v>-93.641100000000009</v>
          </cell>
        </row>
        <row r="3440">
          <cell r="H3440">
            <v>-93.58890000000001</v>
          </cell>
        </row>
        <row r="3441">
          <cell r="H3441">
            <v>-93.536699999999996</v>
          </cell>
        </row>
        <row r="3442">
          <cell r="H3442">
            <v>-93.484499999999997</v>
          </cell>
        </row>
        <row r="3443">
          <cell r="H3443">
            <v>-93.432500000000005</v>
          </cell>
        </row>
        <row r="3444">
          <cell r="H3444">
            <v>-93.380300000000005</v>
          </cell>
        </row>
        <row r="3445">
          <cell r="H3445">
            <v>-93.328199999999995</v>
          </cell>
        </row>
        <row r="3446">
          <cell r="H3446">
            <v>-93.275999999999996</v>
          </cell>
        </row>
        <row r="3447">
          <cell r="H3447">
            <v>-93.2239</v>
          </cell>
        </row>
        <row r="3448">
          <cell r="H3448">
            <v>-93.17179999999999</v>
          </cell>
        </row>
        <row r="3449">
          <cell r="H3449">
            <v>-93.119699999999995</v>
          </cell>
        </row>
        <row r="3450">
          <cell r="H3450">
            <v>-93.067499999999995</v>
          </cell>
        </row>
        <row r="3451">
          <cell r="H3451">
            <v>-93.0154</v>
          </cell>
        </row>
        <row r="3452">
          <cell r="H3452">
            <v>-92.963200000000001</v>
          </cell>
        </row>
        <row r="3453">
          <cell r="H3453">
            <v>-92.911000000000001</v>
          </cell>
        </row>
        <row r="3454">
          <cell r="H3454">
            <v>-92.859000000000009</v>
          </cell>
        </row>
        <row r="3455">
          <cell r="H3455">
            <v>-92.80680000000001</v>
          </cell>
        </row>
        <row r="3456">
          <cell r="H3456">
            <v>-92.7547</v>
          </cell>
        </row>
        <row r="3457">
          <cell r="H3457">
            <v>-92.702500000000001</v>
          </cell>
        </row>
        <row r="3458">
          <cell r="H3458">
            <v>-92.650399999999991</v>
          </cell>
        </row>
        <row r="3459">
          <cell r="H3459">
            <v>-92.598200000000006</v>
          </cell>
        </row>
        <row r="3460">
          <cell r="H3460">
            <v>-92.546099999999996</v>
          </cell>
        </row>
        <row r="3461">
          <cell r="H3461">
            <v>-92.494</v>
          </cell>
        </row>
        <row r="3462">
          <cell r="H3462">
            <v>-92.441800000000001</v>
          </cell>
        </row>
        <row r="3463">
          <cell r="H3463">
            <v>-92.389700000000005</v>
          </cell>
        </row>
        <row r="3464">
          <cell r="H3464">
            <v>-92.337500000000006</v>
          </cell>
        </row>
        <row r="3465">
          <cell r="H3465">
            <v>-92.28540000000001</v>
          </cell>
        </row>
        <row r="3466">
          <cell r="H3466">
            <v>-92.233200000000011</v>
          </cell>
        </row>
        <row r="3467">
          <cell r="H3467">
            <v>-92.180999999999997</v>
          </cell>
        </row>
        <row r="3468">
          <cell r="H3468">
            <v>-92.128999999999991</v>
          </cell>
        </row>
        <row r="3469">
          <cell r="H3469">
            <v>-92.076799999999992</v>
          </cell>
        </row>
        <row r="3470">
          <cell r="H3470">
            <v>-92.024699999999996</v>
          </cell>
        </row>
        <row r="3471">
          <cell r="H3471">
            <v>-91.972500000000011</v>
          </cell>
        </row>
        <row r="3472">
          <cell r="H3472">
            <v>-91.920400000000001</v>
          </cell>
        </row>
        <row r="3473">
          <cell r="H3473">
            <v>-91.868299999999991</v>
          </cell>
        </row>
        <row r="3474">
          <cell r="H3474">
            <v>-91.816099999999992</v>
          </cell>
        </row>
        <row r="3475">
          <cell r="H3475">
            <v>-91.76400000000001</v>
          </cell>
        </row>
        <row r="3476">
          <cell r="H3476">
            <v>-91.711799999999997</v>
          </cell>
        </row>
        <row r="3477">
          <cell r="H3477">
            <v>-91.659599999999998</v>
          </cell>
        </row>
        <row r="3478">
          <cell r="H3478">
            <v>-91.607599999999991</v>
          </cell>
        </row>
        <row r="3479">
          <cell r="H3479">
            <v>-91.555399999999992</v>
          </cell>
        </row>
        <row r="3480">
          <cell r="H3480">
            <v>-91.503299999999996</v>
          </cell>
        </row>
        <row r="3481">
          <cell r="H3481">
            <v>-91.4512</v>
          </cell>
        </row>
        <row r="3482">
          <cell r="H3482">
            <v>-91.399000000000001</v>
          </cell>
        </row>
        <row r="3483">
          <cell r="H3483">
            <v>-91.346900000000005</v>
          </cell>
        </row>
        <row r="3484">
          <cell r="H3484">
            <v>-91.294700000000006</v>
          </cell>
        </row>
        <row r="3485">
          <cell r="H3485">
            <v>-91.242599999999996</v>
          </cell>
        </row>
        <row r="3486">
          <cell r="H3486">
            <v>-91.1905</v>
          </cell>
        </row>
        <row r="3487">
          <cell r="H3487">
            <v>-91.138300000000001</v>
          </cell>
        </row>
        <row r="3488">
          <cell r="H3488">
            <v>-91.086199999999991</v>
          </cell>
        </row>
        <row r="3489">
          <cell r="H3489">
            <v>-91.034100000000009</v>
          </cell>
        </row>
        <row r="3490">
          <cell r="H3490">
            <v>-90.981800000000007</v>
          </cell>
        </row>
        <row r="3491">
          <cell r="H3491">
            <v>-90.929699999999997</v>
          </cell>
        </row>
        <row r="3492">
          <cell r="H3492">
            <v>-90.877600000000001</v>
          </cell>
        </row>
        <row r="3493">
          <cell r="H3493">
            <v>-90.825500000000005</v>
          </cell>
        </row>
        <row r="3494">
          <cell r="H3494">
            <v>-90.773399999999995</v>
          </cell>
        </row>
        <row r="3495">
          <cell r="H3495">
            <v>-90.721199999999996</v>
          </cell>
        </row>
        <row r="3496">
          <cell r="H3496">
            <v>-90.669000000000011</v>
          </cell>
        </row>
        <row r="3497">
          <cell r="H3497">
            <v>-90.616900000000001</v>
          </cell>
        </row>
        <row r="3498">
          <cell r="H3498">
            <v>-90.564800000000005</v>
          </cell>
        </row>
        <row r="3499">
          <cell r="H3499">
            <v>-90.512600000000006</v>
          </cell>
        </row>
        <row r="3500">
          <cell r="H3500">
            <v>-90.460499999999996</v>
          </cell>
        </row>
        <row r="3501">
          <cell r="H3501">
            <v>-90.4084</v>
          </cell>
        </row>
        <row r="3502">
          <cell r="H3502">
            <v>-90.356300000000005</v>
          </cell>
        </row>
        <row r="3503">
          <cell r="H3503">
            <v>-90.304000000000002</v>
          </cell>
        </row>
        <row r="3504">
          <cell r="H3504">
            <v>-90.251899999999992</v>
          </cell>
        </row>
        <row r="3505">
          <cell r="H3505">
            <v>-90.199799999999996</v>
          </cell>
        </row>
        <row r="3506">
          <cell r="H3506">
            <v>-90.1477</v>
          </cell>
        </row>
        <row r="3507">
          <cell r="H3507">
            <v>-90.095500000000001</v>
          </cell>
        </row>
        <row r="3508">
          <cell r="H3508">
            <v>-90.043499999999995</v>
          </cell>
        </row>
        <row r="3509">
          <cell r="H3509">
            <v>-89.991200000000006</v>
          </cell>
        </row>
        <row r="3510">
          <cell r="H3510">
            <v>-89.939099999999996</v>
          </cell>
        </row>
        <row r="3511">
          <cell r="H3511">
            <v>-89.887</v>
          </cell>
        </row>
        <row r="3512">
          <cell r="H3512">
            <v>-89.834900000000005</v>
          </cell>
        </row>
        <row r="3513">
          <cell r="H3513">
            <v>-89.782700000000006</v>
          </cell>
        </row>
        <row r="3514">
          <cell r="H3514">
            <v>-89.730599999999995</v>
          </cell>
        </row>
        <row r="3515">
          <cell r="H3515">
            <v>-89.678299999999993</v>
          </cell>
        </row>
        <row r="3516">
          <cell r="H3516">
            <v>-89.626400000000004</v>
          </cell>
        </row>
        <row r="3517">
          <cell r="H3517">
            <v>-89.574100000000001</v>
          </cell>
        </row>
        <row r="3518">
          <cell r="H3518">
            <v>-89.522000000000006</v>
          </cell>
        </row>
        <row r="3519">
          <cell r="H3519">
            <v>-89.469700000000003</v>
          </cell>
        </row>
        <row r="3520">
          <cell r="H3520">
            <v>-89.4178</v>
          </cell>
        </row>
        <row r="3521">
          <cell r="H3521">
            <v>-89.365700000000004</v>
          </cell>
        </row>
        <row r="3522">
          <cell r="H3522">
            <v>-89.313400000000001</v>
          </cell>
        </row>
        <row r="3523">
          <cell r="H3523">
            <v>-89.261300000000006</v>
          </cell>
        </row>
        <row r="3524">
          <cell r="H3524">
            <v>-89.20920000000001</v>
          </cell>
        </row>
        <row r="3525">
          <cell r="H3525">
            <v>-89.1571</v>
          </cell>
        </row>
        <row r="3526">
          <cell r="H3526">
            <v>-89.104800000000012</v>
          </cell>
        </row>
        <row r="3527">
          <cell r="H3527">
            <v>-89.052700000000002</v>
          </cell>
        </row>
        <row r="3528">
          <cell r="H3528">
            <v>-89.000699999999995</v>
          </cell>
        </row>
        <row r="3529">
          <cell r="H3529">
            <v>-88.948499999999996</v>
          </cell>
        </row>
        <row r="3530">
          <cell r="H3530">
            <v>-88.896299999999997</v>
          </cell>
        </row>
        <row r="3531">
          <cell r="H3531">
            <v>-88.844200000000001</v>
          </cell>
        </row>
        <row r="3532">
          <cell r="H3532">
            <v>-88.792000000000002</v>
          </cell>
        </row>
        <row r="3533">
          <cell r="H3533">
            <v>-88.74</v>
          </cell>
        </row>
        <row r="3534">
          <cell r="H3534">
            <v>-88.687799999999996</v>
          </cell>
        </row>
        <row r="3535">
          <cell r="H3535">
            <v>-88.635599999999997</v>
          </cell>
        </row>
        <row r="3536">
          <cell r="H3536">
            <v>-88.583500000000001</v>
          </cell>
        </row>
        <row r="3537">
          <cell r="H3537">
            <v>-88.531300000000002</v>
          </cell>
        </row>
        <row r="3538">
          <cell r="H3538">
            <v>-88.479199999999992</v>
          </cell>
        </row>
        <row r="3539">
          <cell r="H3539">
            <v>-88.427099999999996</v>
          </cell>
        </row>
        <row r="3540">
          <cell r="H3540">
            <v>-88.375</v>
          </cell>
        </row>
        <row r="3541">
          <cell r="H3541">
            <v>-88.322900000000004</v>
          </cell>
        </row>
        <row r="3542">
          <cell r="H3542">
            <v>-88.270600000000002</v>
          </cell>
        </row>
        <row r="3543">
          <cell r="H3543">
            <v>-88.218500000000006</v>
          </cell>
        </row>
        <row r="3544">
          <cell r="H3544">
            <v>-88.166499999999999</v>
          </cell>
        </row>
        <row r="3545">
          <cell r="H3545">
            <v>-88.1143</v>
          </cell>
        </row>
        <row r="3546">
          <cell r="H3546">
            <v>-88.062100000000001</v>
          </cell>
        </row>
        <row r="3547">
          <cell r="H3547">
            <v>-88.01</v>
          </cell>
        </row>
        <row r="3548">
          <cell r="H3548">
            <v>-87.957800000000006</v>
          </cell>
        </row>
        <row r="3549">
          <cell r="H3549">
            <v>-87.90570000000001</v>
          </cell>
        </row>
        <row r="3550">
          <cell r="H3550">
            <v>-87.853499999999997</v>
          </cell>
        </row>
        <row r="3551">
          <cell r="H3551">
            <v>-87.801400000000001</v>
          </cell>
        </row>
        <row r="3552">
          <cell r="H3552">
            <v>-87.749300000000005</v>
          </cell>
        </row>
        <row r="3553">
          <cell r="H3553">
            <v>-87.697199999999995</v>
          </cell>
        </row>
        <row r="3554">
          <cell r="H3554">
            <v>-87.64500000000001</v>
          </cell>
        </row>
        <row r="3555">
          <cell r="H3555">
            <v>-87.5929</v>
          </cell>
        </row>
        <row r="3556">
          <cell r="H3556">
            <v>-87.540700000000001</v>
          </cell>
        </row>
        <row r="3557">
          <cell r="H3557">
            <v>-87.488500000000002</v>
          </cell>
        </row>
        <row r="3558">
          <cell r="H3558">
            <v>-87.436399999999992</v>
          </cell>
        </row>
        <row r="3559">
          <cell r="H3559">
            <v>-87.384299999999996</v>
          </cell>
        </row>
        <row r="3560">
          <cell r="H3560">
            <v>-87.3322</v>
          </cell>
        </row>
        <row r="3561">
          <cell r="H3561">
            <v>-87.280100000000004</v>
          </cell>
        </row>
        <row r="3562">
          <cell r="H3562">
            <v>-87.227899999999991</v>
          </cell>
        </row>
        <row r="3563">
          <cell r="H3563">
            <v>-87.175699999999992</v>
          </cell>
        </row>
        <row r="3564">
          <cell r="H3564">
            <v>-87.123500000000007</v>
          </cell>
        </row>
        <row r="3565">
          <cell r="H3565">
            <v>-87.0715</v>
          </cell>
        </row>
        <row r="3566">
          <cell r="H3566">
            <v>-87.019300000000001</v>
          </cell>
        </row>
        <row r="3567">
          <cell r="H3567">
            <v>-86.967100000000002</v>
          </cell>
        </row>
        <row r="3568">
          <cell r="H3568">
            <v>-86.915099999999995</v>
          </cell>
        </row>
        <row r="3569">
          <cell r="H3569">
            <v>-86.86290000000001</v>
          </cell>
        </row>
        <row r="3570">
          <cell r="H3570">
            <v>-86.8108</v>
          </cell>
        </row>
        <row r="3571">
          <cell r="H3571">
            <v>-86.758600000000001</v>
          </cell>
        </row>
        <row r="3572">
          <cell r="H3572">
            <v>-86.706600000000009</v>
          </cell>
        </row>
        <row r="3573">
          <cell r="H3573">
            <v>-86.65440000000001</v>
          </cell>
        </row>
        <row r="3574">
          <cell r="H3574">
            <v>-86.6023</v>
          </cell>
        </row>
        <row r="3575">
          <cell r="H3575">
            <v>-86.5501</v>
          </cell>
        </row>
        <row r="3576">
          <cell r="H3576">
            <v>-86.49799999999999</v>
          </cell>
        </row>
        <row r="3577">
          <cell r="H3577">
            <v>-86.445800000000006</v>
          </cell>
        </row>
        <row r="3578">
          <cell r="H3578">
            <v>-86.393600000000006</v>
          </cell>
        </row>
        <row r="3579">
          <cell r="H3579">
            <v>-86.341499999999996</v>
          </cell>
        </row>
        <row r="3580">
          <cell r="H3580">
            <v>-86.289299999999997</v>
          </cell>
        </row>
        <row r="3581">
          <cell r="H3581">
            <v>-86.237200000000001</v>
          </cell>
        </row>
        <row r="3582">
          <cell r="H3582">
            <v>-86.185000000000002</v>
          </cell>
        </row>
        <row r="3583">
          <cell r="H3583">
            <v>-86.132900000000006</v>
          </cell>
        </row>
        <row r="3584">
          <cell r="H3584">
            <v>-86.080700000000007</v>
          </cell>
        </row>
        <row r="3585">
          <cell r="H3585">
            <v>-86.028700000000001</v>
          </cell>
        </row>
        <row r="3586">
          <cell r="H3586">
            <v>-85.976500000000001</v>
          </cell>
        </row>
        <row r="3587">
          <cell r="H3587">
            <v>-85.924400000000006</v>
          </cell>
        </row>
        <row r="3588">
          <cell r="H3588">
            <v>-85.872200000000007</v>
          </cell>
        </row>
        <row r="3589">
          <cell r="H3589">
            <v>-85.820099999999996</v>
          </cell>
        </row>
        <row r="3590">
          <cell r="H3590">
            <v>-85.768000000000001</v>
          </cell>
        </row>
        <row r="3591">
          <cell r="H3591">
            <v>-85.715800000000002</v>
          </cell>
        </row>
        <row r="3592">
          <cell r="H3592">
            <v>-85.663800000000009</v>
          </cell>
        </row>
        <row r="3593">
          <cell r="H3593">
            <v>-85.611599999999996</v>
          </cell>
        </row>
        <row r="3594">
          <cell r="H3594">
            <v>-85.559500000000014</v>
          </cell>
        </row>
        <row r="3595">
          <cell r="H3595">
            <v>-85.507300000000001</v>
          </cell>
        </row>
        <row r="3596">
          <cell r="H3596">
            <v>-85.455199999999991</v>
          </cell>
        </row>
        <row r="3597">
          <cell r="H3597">
            <v>-85.402999999999992</v>
          </cell>
        </row>
        <row r="3598">
          <cell r="H3598">
            <v>-85.350899999999996</v>
          </cell>
        </row>
        <row r="3599">
          <cell r="H3599">
            <v>-85.298699999999997</v>
          </cell>
        </row>
        <row r="3600">
          <cell r="H3600">
            <v>-85.246600000000001</v>
          </cell>
        </row>
        <row r="3601">
          <cell r="H3601">
            <v>-85.194500000000005</v>
          </cell>
        </row>
        <row r="3602">
          <cell r="H3602">
            <v>-85.142300000000006</v>
          </cell>
        </row>
        <row r="3603">
          <cell r="H3603">
            <v>-85.090199999999996</v>
          </cell>
        </row>
        <row r="3604">
          <cell r="H3604">
            <v>-85.0381</v>
          </cell>
        </row>
        <row r="3605">
          <cell r="H3605">
            <v>-84.986000000000004</v>
          </cell>
        </row>
        <row r="3606">
          <cell r="H3606">
            <v>-84.933700000000002</v>
          </cell>
        </row>
        <row r="3607">
          <cell r="H3607">
            <v>-84.881499999999988</v>
          </cell>
        </row>
        <row r="3608">
          <cell r="H3608">
            <v>-84.829399999999993</v>
          </cell>
        </row>
        <row r="3609">
          <cell r="H3609">
            <v>-84.777299999999997</v>
          </cell>
        </row>
        <row r="3610">
          <cell r="H3610">
            <v>-84.725200000000001</v>
          </cell>
        </row>
        <row r="3611">
          <cell r="H3611">
            <v>-84.673000000000002</v>
          </cell>
        </row>
        <row r="3612">
          <cell r="H3612">
            <v>-84.620800000000003</v>
          </cell>
        </row>
        <row r="3613">
          <cell r="H3613">
            <v>-84.568799999999996</v>
          </cell>
        </row>
        <row r="3614">
          <cell r="H3614">
            <v>-84.516599999999997</v>
          </cell>
        </row>
        <row r="3615">
          <cell r="H3615">
            <v>-84.464400000000012</v>
          </cell>
        </row>
        <row r="3616">
          <cell r="H3616">
            <v>-84.412400000000005</v>
          </cell>
        </row>
        <row r="3617">
          <cell r="H3617">
            <v>-84.360199999999992</v>
          </cell>
        </row>
        <row r="3618">
          <cell r="H3618">
            <v>-84.308099999999996</v>
          </cell>
        </row>
        <row r="3619">
          <cell r="H3619">
            <v>-84.256</v>
          </cell>
        </row>
        <row r="3620">
          <cell r="H3620">
            <v>-84.203800000000001</v>
          </cell>
        </row>
        <row r="3621">
          <cell r="H3621">
            <v>-84.151700000000005</v>
          </cell>
        </row>
        <row r="3622">
          <cell r="H3622">
            <v>-84.099599999999995</v>
          </cell>
        </row>
        <row r="3623">
          <cell r="H3623">
            <v>-84.047300000000007</v>
          </cell>
        </row>
        <row r="3624">
          <cell r="H3624">
            <v>-83.995200000000011</v>
          </cell>
        </row>
        <row r="3625">
          <cell r="H3625">
            <v>-83.943100000000001</v>
          </cell>
        </row>
        <row r="3626">
          <cell r="H3626">
            <v>-83.890900000000002</v>
          </cell>
        </row>
        <row r="3627">
          <cell r="H3627">
            <v>-83.838799999999992</v>
          </cell>
        </row>
        <row r="3628">
          <cell r="H3628">
            <v>-83.78670000000001</v>
          </cell>
        </row>
        <row r="3629">
          <cell r="H3629">
            <v>-83.734499999999997</v>
          </cell>
        </row>
        <row r="3630">
          <cell r="H3630">
            <v>-83.682500000000005</v>
          </cell>
        </row>
        <row r="3631">
          <cell r="H3631">
            <v>-83.630300000000005</v>
          </cell>
        </row>
        <row r="3632">
          <cell r="H3632">
            <v>-83.578100000000006</v>
          </cell>
        </row>
        <row r="3633">
          <cell r="H3633">
            <v>-83.525900000000007</v>
          </cell>
        </row>
        <row r="3634">
          <cell r="H3634">
            <v>-83.473799999999997</v>
          </cell>
        </row>
        <row r="3635">
          <cell r="H3635">
            <v>-83.42179999999999</v>
          </cell>
        </row>
        <row r="3636">
          <cell r="H3636">
            <v>-83.369500000000002</v>
          </cell>
        </row>
        <row r="3637">
          <cell r="H3637">
            <v>-83.317499999999995</v>
          </cell>
        </row>
        <row r="3638">
          <cell r="H3638">
            <v>-83.265299999999996</v>
          </cell>
        </row>
        <row r="3639">
          <cell r="H3639">
            <v>-83.213200000000001</v>
          </cell>
        </row>
        <row r="3640">
          <cell r="H3640">
            <v>-83.160899999999998</v>
          </cell>
        </row>
        <row r="3641">
          <cell r="H3641">
            <v>-83.108800000000002</v>
          </cell>
        </row>
        <row r="3642">
          <cell r="H3642">
            <v>-83.056699999999992</v>
          </cell>
        </row>
        <row r="3643">
          <cell r="H3643">
            <v>-83.004599999999996</v>
          </cell>
        </row>
        <row r="3644">
          <cell r="H3644">
            <v>-82.952399999999997</v>
          </cell>
        </row>
        <row r="3645">
          <cell r="H3645">
            <v>-82.900300000000001</v>
          </cell>
        </row>
        <row r="3646">
          <cell r="H3646">
            <v>-82.848199999999991</v>
          </cell>
        </row>
        <row r="3647">
          <cell r="H3647">
            <v>-82.795999999999992</v>
          </cell>
        </row>
        <row r="3648">
          <cell r="H3648">
            <v>-82.743799999999993</v>
          </cell>
        </row>
        <row r="3649">
          <cell r="H3649">
            <v>-82.691800000000001</v>
          </cell>
        </row>
        <row r="3650">
          <cell r="H3650">
            <v>-82.639600000000002</v>
          </cell>
        </row>
        <row r="3651">
          <cell r="H3651">
            <v>-82.587600000000009</v>
          </cell>
        </row>
        <row r="3652">
          <cell r="H3652">
            <v>-82.535200000000003</v>
          </cell>
        </row>
        <row r="3653">
          <cell r="H3653">
            <v>-82.483200000000011</v>
          </cell>
        </row>
        <row r="3654">
          <cell r="H3654">
            <v>-82.430999999999997</v>
          </cell>
        </row>
        <row r="3655">
          <cell r="H3655">
            <v>-82.378900000000002</v>
          </cell>
        </row>
        <row r="3656">
          <cell r="H3656">
            <v>-82.326899999999995</v>
          </cell>
        </row>
        <row r="3657">
          <cell r="H3657">
            <v>-82.274600000000007</v>
          </cell>
        </row>
        <row r="3658">
          <cell r="H3658">
            <v>-82.222499999999997</v>
          </cell>
        </row>
        <row r="3659">
          <cell r="H3659">
            <v>-82.170299999999997</v>
          </cell>
        </row>
        <row r="3660">
          <cell r="H3660">
            <v>-82.118200000000002</v>
          </cell>
        </row>
        <row r="3661">
          <cell r="H3661">
            <v>-82.066199999999995</v>
          </cell>
        </row>
        <row r="3662">
          <cell r="H3662">
            <v>-82.013900000000007</v>
          </cell>
        </row>
        <row r="3663">
          <cell r="H3663">
            <v>-81.961699999999993</v>
          </cell>
        </row>
        <row r="3664">
          <cell r="H3664">
            <v>-81.909699999999987</v>
          </cell>
        </row>
        <row r="3665">
          <cell r="H3665">
            <v>-81.857500000000016</v>
          </cell>
        </row>
        <row r="3666">
          <cell r="H3666">
            <v>-81.805400000000006</v>
          </cell>
        </row>
        <row r="3667">
          <cell r="H3667">
            <v>-81.753299999999996</v>
          </cell>
        </row>
        <row r="3668">
          <cell r="H3668">
            <v>-81.701100000000011</v>
          </cell>
        </row>
        <row r="3669">
          <cell r="H3669">
            <v>-81.648899999999998</v>
          </cell>
        </row>
        <row r="3670">
          <cell r="H3670">
            <v>-81.596800000000002</v>
          </cell>
        </row>
        <row r="3671">
          <cell r="H3671">
            <v>-81.544600000000003</v>
          </cell>
        </row>
        <row r="3672">
          <cell r="H3672">
            <v>-81.492499999999993</v>
          </cell>
        </row>
        <row r="3673">
          <cell r="H3673">
            <v>-81.440400000000011</v>
          </cell>
        </row>
        <row r="3674">
          <cell r="H3674">
            <v>-81.388300000000001</v>
          </cell>
        </row>
        <row r="3675">
          <cell r="H3675">
            <v>-81.336099999999988</v>
          </cell>
        </row>
        <row r="3676">
          <cell r="H3676">
            <v>-81.284000000000006</v>
          </cell>
        </row>
        <row r="3677">
          <cell r="H3677">
            <v>-81.231799999999993</v>
          </cell>
        </row>
        <row r="3678">
          <cell r="H3678">
            <v>-81.179699999999997</v>
          </cell>
        </row>
        <row r="3679">
          <cell r="H3679">
            <v>-81.127499999999998</v>
          </cell>
        </row>
        <row r="3680">
          <cell r="H3680">
            <v>-81.075400000000002</v>
          </cell>
        </row>
        <row r="3681">
          <cell r="H3681">
            <v>-81.023300000000006</v>
          </cell>
        </row>
        <row r="3682">
          <cell r="H3682">
            <v>-80.971199999999996</v>
          </cell>
        </row>
        <row r="3683">
          <cell r="H3683">
            <v>-80.918999999999997</v>
          </cell>
        </row>
        <row r="3684">
          <cell r="H3684">
            <v>-80.866799999999998</v>
          </cell>
        </row>
        <row r="3685">
          <cell r="H3685">
            <v>-80.814799999999991</v>
          </cell>
        </row>
        <row r="3686">
          <cell r="H3686">
            <v>-80.762599999999992</v>
          </cell>
        </row>
        <row r="3687">
          <cell r="H3687">
            <v>-80.710499999999996</v>
          </cell>
        </row>
        <row r="3688">
          <cell r="H3688">
            <v>-80.6584</v>
          </cell>
        </row>
        <row r="3689">
          <cell r="H3689">
            <v>-80.606200000000001</v>
          </cell>
        </row>
        <row r="3690">
          <cell r="H3690">
            <v>-80.553899999999999</v>
          </cell>
        </row>
        <row r="3691">
          <cell r="H3691">
            <v>-80.501800000000003</v>
          </cell>
        </row>
        <row r="3692">
          <cell r="H3692">
            <v>-80.449700000000007</v>
          </cell>
        </row>
        <row r="3693">
          <cell r="H3693">
            <v>-80.397500000000008</v>
          </cell>
        </row>
        <row r="3694">
          <cell r="H3694">
            <v>-80.345420000000004</v>
          </cell>
        </row>
        <row r="3695">
          <cell r="H3695">
            <v>-80.293419999999998</v>
          </cell>
        </row>
        <row r="3696">
          <cell r="H3696">
            <v>-80.241219999999998</v>
          </cell>
        </row>
        <row r="3697">
          <cell r="H3697">
            <v>-80.189109999999999</v>
          </cell>
        </row>
        <row r="3698">
          <cell r="H3698">
            <v>-80.137010000000004</v>
          </cell>
        </row>
        <row r="3699">
          <cell r="H3699">
            <v>-80.08480999999999</v>
          </cell>
        </row>
        <row r="3700">
          <cell r="H3700">
            <v>-80.032610000000005</v>
          </cell>
        </row>
        <row r="3701">
          <cell r="H3701">
            <v>-79.980509999999995</v>
          </cell>
        </row>
        <row r="3702">
          <cell r="H3702">
            <v>-79.928309999999996</v>
          </cell>
        </row>
        <row r="3703">
          <cell r="H3703">
            <v>-79.87621</v>
          </cell>
        </row>
        <row r="3704">
          <cell r="H3704">
            <v>-79.82410999999999</v>
          </cell>
        </row>
        <row r="3705">
          <cell r="H3705">
            <v>-79.771909999999991</v>
          </cell>
        </row>
        <row r="3706">
          <cell r="H3706">
            <v>-79.719809999999995</v>
          </cell>
        </row>
        <row r="3707">
          <cell r="H3707">
            <v>-79.66771</v>
          </cell>
        </row>
        <row r="3708">
          <cell r="H3708">
            <v>-79.61551</v>
          </cell>
        </row>
        <row r="3709">
          <cell r="H3709">
            <v>-79.563410000000005</v>
          </cell>
        </row>
        <row r="3710">
          <cell r="H3710">
            <v>-79.511219999999994</v>
          </cell>
        </row>
        <row r="3711">
          <cell r="H3711">
            <v>-79.45902000000001</v>
          </cell>
        </row>
        <row r="3712">
          <cell r="H3712">
            <v>-79.40692</v>
          </cell>
        </row>
        <row r="3713">
          <cell r="H3713">
            <v>-79.354730000000004</v>
          </cell>
        </row>
        <row r="3714">
          <cell r="H3714">
            <v>-79.302629999999994</v>
          </cell>
        </row>
        <row r="3715">
          <cell r="H3715">
            <v>-79.250540000000001</v>
          </cell>
        </row>
        <row r="3716">
          <cell r="H3716">
            <v>-79.198340000000002</v>
          </cell>
        </row>
        <row r="3717">
          <cell r="H3717">
            <v>-79.146249999999995</v>
          </cell>
        </row>
        <row r="3718">
          <cell r="H3718">
            <v>-79.094149999999999</v>
          </cell>
        </row>
        <row r="3719">
          <cell r="H3719">
            <v>-79.041960000000003</v>
          </cell>
        </row>
        <row r="3720">
          <cell r="H3720">
            <v>-78.989869999999996</v>
          </cell>
        </row>
        <row r="3721">
          <cell r="H3721">
            <v>-78.937669999999997</v>
          </cell>
        </row>
        <row r="3722">
          <cell r="H3722">
            <v>-78.885580000000004</v>
          </cell>
        </row>
        <row r="3723">
          <cell r="H3723">
            <v>-78.833390000000009</v>
          </cell>
        </row>
        <row r="3724">
          <cell r="H3724">
            <v>-78.781300000000002</v>
          </cell>
        </row>
        <row r="3725">
          <cell r="H3725">
            <v>-78.729110000000006</v>
          </cell>
        </row>
        <row r="3726">
          <cell r="H3726">
            <v>-78.676919999999996</v>
          </cell>
        </row>
        <row r="3727">
          <cell r="H3727">
            <v>-78.624929999999992</v>
          </cell>
        </row>
        <row r="3728">
          <cell r="H3728">
            <v>-78.572739999999996</v>
          </cell>
        </row>
        <row r="3729">
          <cell r="H3729">
            <v>-78.520650000000003</v>
          </cell>
        </row>
        <row r="3730">
          <cell r="H3730">
            <v>-78.468459999999993</v>
          </cell>
        </row>
        <row r="3731">
          <cell r="H3731">
            <v>-78.416269999999997</v>
          </cell>
        </row>
        <row r="3732">
          <cell r="H3732">
            <v>-78.364180000000005</v>
          </cell>
        </row>
        <row r="3733">
          <cell r="H3733">
            <v>-78.312089999999998</v>
          </cell>
        </row>
        <row r="3734">
          <cell r="H3734">
            <v>-78.259910000000005</v>
          </cell>
        </row>
        <row r="3735">
          <cell r="H3735">
            <v>-78.207719999999995</v>
          </cell>
        </row>
        <row r="3736">
          <cell r="H3736">
            <v>-78.155630000000002</v>
          </cell>
        </row>
        <row r="3737">
          <cell r="H3737">
            <v>-78.103350000000006</v>
          </cell>
        </row>
        <row r="3738">
          <cell r="H3738">
            <v>-78.051360000000003</v>
          </cell>
        </row>
        <row r="3739">
          <cell r="H3739">
            <v>-77.999279999999999</v>
          </cell>
        </row>
        <row r="3740">
          <cell r="H3740">
            <v>-77.94699</v>
          </cell>
        </row>
        <row r="3741">
          <cell r="H3741">
            <v>-77.894909999999996</v>
          </cell>
        </row>
        <row r="3742">
          <cell r="H3742">
            <v>-77.842820000000003</v>
          </cell>
        </row>
        <row r="3743">
          <cell r="H3743">
            <v>-77.790639999999996</v>
          </cell>
        </row>
        <row r="3744">
          <cell r="H3744">
            <v>-77.738460000000003</v>
          </cell>
        </row>
        <row r="3745">
          <cell r="H3745">
            <v>-77.686370000000011</v>
          </cell>
        </row>
        <row r="3746">
          <cell r="H3746">
            <v>-77.63418999999999</v>
          </cell>
        </row>
        <row r="3747">
          <cell r="H3747">
            <v>-77.58211</v>
          </cell>
        </row>
        <row r="3748">
          <cell r="H3748">
            <v>-77.529929999999993</v>
          </cell>
        </row>
        <row r="3749">
          <cell r="H3749">
            <v>-77.477750000000015</v>
          </cell>
        </row>
        <row r="3750">
          <cell r="H3750">
            <v>-77.425669999999997</v>
          </cell>
        </row>
        <row r="3751">
          <cell r="H3751">
            <v>-77.373480000000001</v>
          </cell>
        </row>
        <row r="3752">
          <cell r="H3752">
            <v>-77.321299999999994</v>
          </cell>
        </row>
        <row r="3753">
          <cell r="H3753">
            <v>-77.269229999999993</v>
          </cell>
        </row>
        <row r="3754">
          <cell r="H3754">
            <v>-77.21705</v>
          </cell>
        </row>
        <row r="3755">
          <cell r="H3755">
            <v>-77.164969999999997</v>
          </cell>
        </row>
        <row r="3756">
          <cell r="H3756">
            <v>-77.11278999999999</v>
          </cell>
        </row>
        <row r="3757">
          <cell r="H3757">
            <v>-77.060709999999986</v>
          </cell>
        </row>
        <row r="3758">
          <cell r="H3758">
            <v>-77.008529999999993</v>
          </cell>
        </row>
        <row r="3759">
          <cell r="H3759">
            <v>-76.956460000000007</v>
          </cell>
        </row>
        <row r="3760">
          <cell r="H3760">
            <v>-76.904179999999997</v>
          </cell>
        </row>
        <row r="3761">
          <cell r="H3761">
            <v>-76.852209999999999</v>
          </cell>
        </row>
        <row r="3762">
          <cell r="H3762">
            <v>-76.799930000000003</v>
          </cell>
        </row>
        <row r="3763">
          <cell r="H3763">
            <v>-76.747950000000003</v>
          </cell>
        </row>
        <row r="3764">
          <cell r="H3764">
            <v>-76.69568000000001</v>
          </cell>
        </row>
        <row r="3765">
          <cell r="H3765">
            <v>-76.643500000000003</v>
          </cell>
        </row>
        <row r="3766">
          <cell r="H3766">
            <v>-76.591430000000003</v>
          </cell>
        </row>
        <row r="3767">
          <cell r="H3767">
            <v>-76.539159999999995</v>
          </cell>
        </row>
        <row r="3768">
          <cell r="H3768">
            <v>-76.487179999999995</v>
          </cell>
        </row>
        <row r="3769">
          <cell r="H3769">
            <v>-76.434910000000002</v>
          </cell>
        </row>
        <row r="3770">
          <cell r="H3770">
            <v>-76.382940000000005</v>
          </cell>
        </row>
        <row r="3771">
          <cell r="H3771">
            <v>-76.330669999999998</v>
          </cell>
        </row>
        <row r="3772">
          <cell r="H3772">
            <v>-76.278700000000001</v>
          </cell>
        </row>
        <row r="3773">
          <cell r="H3773">
            <v>-76.226420000000005</v>
          </cell>
        </row>
        <row r="3774">
          <cell r="H3774">
            <v>-76.174250000000001</v>
          </cell>
        </row>
        <row r="3775">
          <cell r="H3775">
            <v>-76.12218</v>
          </cell>
        </row>
        <row r="3776">
          <cell r="H3776">
            <v>-76.070010000000011</v>
          </cell>
        </row>
        <row r="3777">
          <cell r="H3777">
            <v>-76.017840000000007</v>
          </cell>
        </row>
        <row r="3778">
          <cell r="H3778">
            <v>-75.965770000000006</v>
          </cell>
        </row>
        <row r="3779">
          <cell r="H3779">
            <v>-75.913610000000006</v>
          </cell>
        </row>
        <row r="3780">
          <cell r="H3780">
            <v>-75.861439999999988</v>
          </cell>
        </row>
        <row r="3781">
          <cell r="H3781">
            <v>-75.809269999999998</v>
          </cell>
        </row>
        <row r="3782">
          <cell r="H3782">
            <v>-75.757199999999997</v>
          </cell>
        </row>
        <row r="3783">
          <cell r="H3783">
            <v>-75.704939999999993</v>
          </cell>
        </row>
        <row r="3784">
          <cell r="H3784">
            <v>-75.65297000000001</v>
          </cell>
        </row>
        <row r="3785">
          <cell r="H3785">
            <v>-75.600799999999992</v>
          </cell>
        </row>
        <row r="3786">
          <cell r="H3786">
            <v>-75.548540000000003</v>
          </cell>
        </row>
        <row r="3787">
          <cell r="H3787">
            <v>-75.496570000000006</v>
          </cell>
        </row>
        <row r="3788">
          <cell r="H3788">
            <v>-75.444310000000002</v>
          </cell>
        </row>
        <row r="3789">
          <cell r="H3789">
            <v>-75.392239999999987</v>
          </cell>
        </row>
        <row r="3790">
          <cell r="H3790">
            <v>-75.34008</v>
          </cell>
        </row>
        <row r="3791">
          <cell r="H3791">
            <v>-75.28792</v>
          </cell>
        </row>
        <row r="3792">
          <cell r="H3792">
            <v>-75.235849999999999</v>
          </cell>
        </row>
        <row r="3793">
          <cell r="H3793">
            <v>-75.183589999999995</v>
          </cell>
        </row>
        <row r="3794">
          <cell r="H3794">
            <v>-75.131429999999995</v>
          </cell>
        </row>
        <row r="3795">
          <cell r="H3795">
            <v>-75.079359999999994</v>
          </cell>
        </row>
        <row r="3796">
          <cell r="H3796">
            <v>-75.027199999999993</v>
          </cell>
        </row>
        <row r="3797">
          <cell r="H3797">
            <v>-74.975040000000007</v>
          </cell>
        </row>
        <row r="3798">
          <cell r="H3798">
            <v>-74.922979999999995</v>
          </cell>
        </row>
        <row r="3799">
          <cell r="H3799">
            <v>-74.870720000000006</v>
          </cell>
        </row>
        <row r="3800">
          <cell r="H3800">
            <v>-74.818659999999994</v>
          </cell>
        </row>
        <row r="3801">
          <cell r="H3801">
            <v>-74.766500000000008</v>
          </cell>
        </row>
        <row r="3802">
          <cell r="H3802">
            <v>-74.714439999999996</v>
          </cell>
        </row>
        <row r="3803">
          <cell r="H3803">
            <v>-74.662279999999996</v>
          </cell>
        </row>
        <row r="3804">
          <cell r="H3804">
            <v>-74.610129999999998</v>
          </cell>
        </row>
        <row r="3805">
          <cell r="H3805">
            <v>-74.557970000000012</v>
          </cell>
        </row>
        <row r="3806">
          <cell r="H3806">
            <v>-74.505809999999997</v>
          </cell>
        </row>
        <row r="3807">
          <cell r="H3807">
            <v>-74.453649999999996</v>
          </cell>
        </row>
        <row r="3808">
          <cell r="H3808">
            <v>-74.401499999999999</v>
          </cell>
        </row>
        <row r="3809">
          <cell r="H3809">
            <v>-74.349440000000001</v>
          </cell>
        </row>
        <row r="3810">
          <cell r="H3810">
            <v>-74.297190000000001</v>
          </cell>
        </row>
        <row r="3811">
          <cell r="H3811">
            <v>-74.245130000000003</v>
          </cell>
        </row>
        <row r="3812">
          <cell r="H3812">
            <v>-74.192970000000003</v>
          </cell>
        </row>
        <row r="3813">
          <cell r="H3813">
            <v>-74.140919999999994</v>
          </cell>
        </row>
        <row r="3814">
          <cell r="H3814">
            <v>-74.088769999999997</v>
          </cell>
        </row>
        <row r="3815">
          <cell r="H3815">
            <v>-74.036509999999993</v>
          </cell>
        </row>
        <row r="3816">
          <cell r="H3816">
            <v>-73.984459999999999</v>
          </cell>
        </row>
        <row r="3817">
          <cell r="H3817">
            <v>-73.932310000000001</v>
          </cell>
        </row>
        <row r="3818">
          <cell r="H3818">
            <v>-73.880149999999986</v>
          </cell>
        </row>
        <row r="3819">
          <cell r="H3819">
            <v>-73.828100000000006</v>
          </cell>
        </row>
        <row r="3820">
          <cell r="H3820">
            <v>-73.775949999999995</v>
          </cell>
        </row>
        <row r="3821">
          <cell r="H3821">
            <v>-73.723699999999994</v>
          </cell>
        </row>
        <row r="3822">
          <cell r="H3822">
            <v>-73.671549999999996</v>
          </cell>
        </row>
        <row r="3823">
          <cell r="H3823">
            <v>-73.619499999999988</v>
          </cell>
        </row>
        <row r="3824">
          <cell r="H3824">
            <v>-73.567350000000005</v>
          </cell>
        </row>
        <row r="3825">
          <cell r="H3825">
            <v>-73.515199999999993</v>
          </cell>
        </row>
        <row r="3826">
          <cell r="H3826">
            <v>-73.462950000000006</v>
          </cell>
        </row>
        <row r="3827">
          <cell r="H3827">
            <v>-73.410899999999998</v>
          </cell>
        </row>
        <row r="3828">
          <cell r="H3828">
            <v>-73.358750000000015</v>
          </cell>
        </row>
        <row r="3829">
          <cell r="H3829">
            <v>-73.306600000000003</v>
          </cell>
        </row>
        <row r="3830">
          <cell r="H3830">
            <v>-73.254359999999991</v>
          </cell>
        </row>
        <row r="3831">
          <cell r="H3831">
            <v>-73.202310000000011</v>
          </cell>
        </row>
        <row r="3832">
          <cell r="H3832">
            <v>-73.15016</v>
          </cell>
        </row>
        <row r="3833">
          <cell r="H3833">
            <v>-73.098020000000005</v>
          </cell>
        </row>
        <row r="3834">
          <cell r="H3834">
            <v>-73.045869999999994</v>
          </cell>
        </row>
        <row r="3835">
          <cell r="H3835">
            <v>-72.993830000000003</v>
          </cell>
        </row>
        <row r="3836">
          <cell r="H3836">
            <v>-72.941580000000002</v>
          </cell>
        </row>
        <row r="3837">
          <cell r="H3837">
            <v>-72.889440000000008</v>
          </cell>
        </row>
        <row r="3838">
          <cell r="H3838">
            <v>-72.837289999999996</v>
          </cell>
        </row>
        <row r="3839">
          <cell r="H3839">
            <v>-72.785249999999991</v>
          </cell>
        </row>
        <row r="3840">
          <cell r="H3840">
            <v>-72.733109999999996</v>
          </cell>
        </row>
        <row r="3841">
          <cell r="H3841">
            <v>-72.680959999999999</v>
          </cell>
        </row>
        <row r="3842">
          <cell r="H3842">
            <v>-72.628720000000001</v>
          </cell>
        </row>
        <row r="3843">
          <cell r="H3843">
            <v>-72.576580000000007</v>
          </cell>
        </row>
        <row r="3844">
          <cell r="H3844">
            <v>-72.524540000000002</v>
          </cell>
        </row>
        <row r="3845">
          <cell r="H3845">
            <v>-72.472399999999993</v>
          </cell>
        </row>
        <row r="3846">
          <cell r="H3846">
            <v>-72.420159999999996</v>
          </cell>
        </row>
        <row r="3847">
          <cell r="H3847">
            <v>-72.368009999999998</v>
          </cell>
        </row>
        <row r="3848">
          <cell r="H3848">
            <v>-72.315870000000004</v>
          </cell>
        </row>
        <row r="3849">
          <cell r="H3849">
            <v>-72.263840000000002</v>
          </cell>
        </row>
        <row r="3850">
          <cell r="H3850">
            <v>-72.211600000000004</v>
          </cell>
        </row>
        <row r="3851">
          <cell r="H3851">
            <v>-72.159559999999999</v>
          </cell>
        </row>
        <row r="3852">
          <cell r="H3852">
            <v>-72.107419999999991</v>
          </cell>
        </row>
        <row r="3853">
          <cell r="H3853">
            <v>-72.055279999999996</v>
          </cell>
        </row>
        <row r="3854">
          <cell r="H3854">
            <v>-72.003140000000002</v>
          </cell>
        </row>
        <row r="3855">
          <cell r="H3855">
            <v>-71.951010000000011</v>
          </cell>
        </row>
        <row r="3856">
          <cell r="H3856">
            <v>-71.898869999999988</v>
          </cell>
        </row>
        <row r="3857">
          <cell r="H3857">
            <v>-71.846630000000005</v>
          </cell>
        </row>
        <row r="3858">
          <cell r="H3858">
            <v>-71.794499999999999</v>
          </cell>
        </row>
        <row r="3859">
          <cell r="H3859">
            <v>-71.742359999999991</v>
          </cell>
        </row>
        <row r="3860">
          <cell r="H3860">
            <v>-71.690330000000003</v>
          </cell>
        </row>
        <row r="3861">
          <cell r="H3861">
            <v>-71.638189999999994</v>
          </cell>
        </row>
        <row r="3862">
          <cell r="H3862">
            <v>-71.586060000000003</v>
          </cell>
        </row>
        <row r="3863">
          <cell r="H3863">
            <v>-71.533829999999995</v>
          </cell>
        </row>
        <row r="3864">
          <cell r="H3864">
            <v>-71.48169</v>
          </cell>
        </row>
        <row r="3865">
          <cell r="H3865">
            <v>-71.429460000000006</v>
          </cell>
        </row>
        <row r="3866">
          <cell r="H3866">
            <v>-71.377430000000004</v>
          </cell>
        </row>
        <row r="3867">
          <cell r="H3867">
            <v>-71.325389999999999</v>
          </cell>
        </row>
        <row r="3868">
          <cell r="H3868">
            <v>-71.27315999999999</v>
          </cell>
        </row>
        <row r="3869">
          <cell r="H3869">
            <v>-71.221029999999999</v>
          </cell>
        </row>
        <row r="3870">
          <cell r="H3870">
            <v>-71.168800000000005</v>
          </cell>
        </row>
        <row r="3871">
          <cell r="H3871">
            <v>-71.116770000000002</v>
          </cell>
        </row>
        <row r="3872">
          <cell r="H3872">
            <v>-71.064539999999994</v>
          </cell>
        </row>
        <row r="3873">
          <cell r="H3873">
            <v>-71.012410000000003</v>
          </cell>
        </row>
        <row r="3874">
          <cell r="H3874">
            <v>-70.960180000000008</v>
          </cell>
        </row>
        <row r="3875">
          <cell r="H3875">
            <v>-70.908150000000006</v>
          </cell>
        </row>
        <row r="3876">
          <cell r="H3876">
            <v>-70.856020000000001</v>
          </cell>
        </row>
        <row r="3877">
          <cell r="H3877">
            <v>-70.803899999999999</v>
          </cell>
        </row>
        <row r="3878">
          <cell r="H3878">
            <v>-70.751769999999993</v>
          </cell>
        </row>
        <row r="3879">
          <cell r="H3879">
            <v>-70.699640000000002</v>
          </cell>
        </row>
        <row r="3880">
          <cell r="H3880">
            <v>-70.647419999999997</v>
          </cell>
        </row>
        <row r="3881">
          <cell r="H3881">
            <v>-70.595290000000006</v>
          </cell>
        </row>
        <row r="3882">
          <cell r="H3882">
            <v>-70.54316</v>
          </cell>
        </row>
        <row r="3883">
          <cell r="H3883">
            <v>-70.491039999999998</v>
          </cell>
        </row>
        <row r="3884">
          <cell r="H3884">
            <v>-70.438810000000004</v>
          </cell>
        </row>
        <row r="3885">
          <cell r="H3885">
            <v>-70.386790000000005</v>
          </cell>
        </row>
        <row r="3886">
          <cell r="H3886">
            <v>-70.334559999999996</v>
          </cell>
        </row>
        <row r="3887">
          <cell r="H3887">
            <v>-70.282439999999994</v>
          </cell>
        </row>
        <row r="3888">
          <cell r="H3888">
            <v>-70.230419999999995</v>
          </cell>
        </row>
        <row r="3889">
          <cell r="H3889">
            <v>-70.178190000000001</v>
          </cell>
        </row>
        <row r="3890">
          <cell r="H3890">
            <v>-70.126170000000002</v>
          </cell>
        </row>
        <row r="3891">
          <cell r="H3891">
            <v>-70.073949999999996</v>
          </cell>
        </row>
        <row r="3892">
          <cell r="H3892">
            <v>-70.021729999999991</v>
          </cell>
        </row>
        <row r="3893">
          <cell r="H3893">
            <v>-69.969709999999992</v>
          </cell>
        </row>
        <row r="3894">
          <cell r="H3894">
            <v>-69.917490000000001</v>
          </cell>
        </row>
        <row r="3895">
          <cell r="H3895">
            <v>-69.865369999999999</v>
          </cell>
        </row>
        <row r="3896">
          <cell r="H3896">
            <v>-69.813249999999996</v>
          </cell>
        </row>
        <row r="3897">
          <cell r="H3897">
            <v>-69.761030000000005</v>
          </cell>
        </row>
        <row r="3898">
          <cell r="H3898">
            <v>-69.708910000000003</v>
          </cell>
        </row>
        <row r="3899">
          <cell r="H3899">
            <v>-69.656790000000001</v>
          </cell>
        </row>
        <row r="3900">
          <cell r="H3900">
            <v>-69.604669999999999</v>
          </cell>
        </row>
        <row r="3901">
          <cell r="H3901">
            <v>-69.552449999999993</v>
          </cell>
        </row>
        <row r="3902">
          <cell r="H3902">
            <v>-69.500430000000009</v>
          </cell>
        </row>
        <row r="3903">
          <cell r="H3903">
            <v>-69.448220000000006</v>
          </cell>
        </row>
        <row r="3904">
          <cell r="H3904">
            <v>-69.396100000000004</v>
          </cell>
        </row>
        <row r="3905">
          <cell r="H3905">
            <v>-69.343879999999999</v>
          </cell>
        </row>
        <row r="3906">
          <cell r="H3906">
            <v>-69.291870000000003</v>
          </cell>
        </row>
        <row r="3907">
          <cell r="H3907">
            <v>-69.239649999999997</v>
          </cell>
        </row>
        <row r="3908">
          <cell r="H3908">
            <v>-69.187539999999998</v>
          </cell>
        </row>
        <row r="3909">
          <cell r="H3909">
            <v>-69.135319999999993</v>
          </cell>
        </row>
        <row r="3910">
          <cell r="H3910">
            <v>-69.083310000000012</v>
          </cell>
        </row>
        <row r="3911">
          <cell r="H3911">
            <v>-69.031100000000009</v>
          </cell>
        </row>
        <row r="3912">
          <cell r="H3912">
            <v>-68.978980000000007</v>
          </cell>
        </row>
        <row r="3913">
          <cell r="H3913">
            <v>-68.926770000000005</v>
          </cell>
        </row>
        <row r="3914">
          <cell r="H3914">
            <v>-68.874659999999992</v>
          </cell>
        </row>
        <row r="3915">
          <cell r="H3915">
            <v>-68.822540000000004</v>
          </cell>
        </row>
        <row r="3916">
          <cell r="H3916">
            <v>-68.770430000000005</v>
          </cell>
        </row>
        <row r="3917">
          <cell r="H3917">
            <v>-68.718319999999991</v>
          </cell>
        </row>
        <row r="3918">
          <cell r="H3918">
            <v>-68.666110000000003</v>
          </cell>
        </row>
        <row r="3919">
          <cell r="H3919">
            <v>-68.614000000000004</v>
          </cell>
        </row>
        <row r="3920">
          <cell r="H3920">
            <v>-68.561789999999988</v>
          </cell>
        </row>
        <row r="3921">
          <cell r="H3921">
            <v>-68.509680000000003</v>
          </cell>
        </row>
        <row r="3922">
          <cell r="H3922">
            <v>-68.457669999999993</v>
          </cell>
        </row>
        <row r="3923">
          <cell r="H3923">
            <v>-68.405459999999991</v>
          </cell>
        </row>
        <row r="3924">
          <cell r="H3924">
            <v>-68.353350000000006</v>
          </cell>
        </row>
        <row r="3925">
          <cell r="H3925">
            <v>-68.301150000000007</v>
          </cell>
        </row>
        <row r="3926">
          <cell r="H3926">
            <v>-68.249039999999994</v>
          </cell>
        </row>
        <row r="3927">
          <cell r="H3927">
            <v>-68.196929999999995</v>
          </cell>
        </row>
        <row r="3928">
          <cell r="H3928">
            <v>-68.144729999999996</v>
          </cell>
        </row>
        <row r="3929">
          <cell r="H3929">
            <v>-68.092620000000011</v>
          </cell>
        </row>
        <row r="3930">
          <cell r="H3930">
            <v>-68.040509999999998</v>
          </cell>
        </row>
        <row r="3931">
          <cell r="H3931">
            <v>-67.988209999999995</v>
          </cell>
        </row>
        <row r="3932">
          <cell r="H3932">
            <v>-67.936099999999996</v>
          </cell>
        </row>
        <row r="3933">
          <cell r="H3933">
            <v>-67.884</v>
          </cell>
        </row>
        <row r="3934">
          <cell r="H3934">
            <v>-67.831890000000001</v>
          </cell>
        </row>
        <row r="3935">
          <cell r="H3935">
            <v>-67.779690000000002</v>
          </cell>
        </row>
        <row r="3936">
          <cell r="H3936">
            <v>-67.727589999999992</v>
          </cell>
        </row>
        <row r="3937">
          <cell r="H3937">
            <v>-67.675479999999993</v>
          </cell>
        </row>
        <row r="3938">
          <cell r="H3938">
            <v>-67.623280000000008</v>
          </cell>
        </row>
        <row r="3939">
          <cell r="H3939">
            <v>-67.571179999999998</v>
          </cell>
        </row>
        <row r="3940">
          <cell r="H3940">
            <v>-67.519080000000002</v>
          </cell>
        </row>
        <row r="3941">
          <cell r="H3941">
            <v>-67.466980000000007</v>
          </cell>
        </row>
        <row r="3942">
          <cell r="H3942">
            <v>-67.414779999999993</v>
          </cell>
        </row>
        <row r="3943">
          <cell r="H3943">
            <v>-67.362570000000005</v>
          </cell>
        </row>
        <row r="3944">
          <cell r="H3944">
            <v>-67.310469999999995</v>
          </cell>
        </row>
        <row r="3945">
          <cell r="H3945">
            <v>-67.258380000000002</v>
          </cell>
        </row>
        <row r="3946">
          <cell r="H3946">
            <v>-67.206280000000007</v>
          </cell>
        </row>
        <row r="3947">
          <cell r="H3947">
            <v>-67.154080000000008</v>
          </cell>
        </row>
        <row r="3948">
          <cell r="H3948">
            <v>-67.101879999999994</v>
          </cell>
        </row>
        <row r="3949">
          <cell r="H3949">
            <v>-67.049779999999998</v>
          </cell>
        </row>
        <row r="3950">
          <cell r="H3950">
            <v>-66.997579999999999</v>
          </cell>
        </row>
        <row r="3951">
          <cell r="H3951">
            <v>-66.945489999999992</v>
          </cell>
        </row>
        <row r="3952">
          <cell r="H3952">
            <v>-66.893389999999997</v>
          </cell>
        </row>
        <row r="3953">
          <cell r="H3953">
            <v>-66.841290000000001</v>
          </cell>
        </row>
        <row r="3954">
          <cell r="H3954">
            <v>-66.789099999999991</v>
          </cell>
        </row>
        <row r="3955">
          <cell r="H3955">
            <v>-66.736900000000006</v>
          </cell>
        </row>
        <row r="3956">
          <cell r="H3956">
            <v>-66.684809999999999</v>
          </cell>
        </row>
        <row r="3957">
          <cell r="H3957">
            <v>-66.63261</v>
          </cell>
        </row>
        <row r="3958">
          <cell r="H3958">
            <v>-66.580519999999993</v>
          </cell>
        </row>
        <row r="3959">
          <cell r="H3959">
            <v>-66.528420000000011</v>
          </cell>
        </row>
        <row r="3960">
          <cell r="H3960">
            <v>-66.476230000000001</v>
          </cell>
        </row>
        <row r="3961">
          <cell r="H3961">
            <v>-66.424139999999994</v>
          </cell>
        </row>
        <row r="3962">
          <cell r="H3962">
            <v>-66.372050000000002</v>
          </cell>
        </row>
        <row r="3963">
          <cell r="H3963">
            <v>-66.319850000000002</v>
          </cell>
        </row>
        <row r="3964">
          <cell r="H3964">
            <v>-66.267659999999992</v>
          </cell>
        </row>
        <row r="3965">
          <cell r="H3965">
            <v>-66.215469999999996</v>
          </cell>
        </row>
        <row r="3966">
          <cell r="H3966">
            <v>-66.163380000000004</v>
          </cell>
        </row>
        <row r="3967">
          <cell r="H3967">
            <v>-66.111289999999997</v>
          </cell>
        </row>
        <row r="3968">
          <cell r="H3968">
            <v>-66.059100000000001</v>
          </cell>
        </row>
        <row r="3969">
          <cell r="H3969">
            <v>-66.006910000000005</v>
          </cell>
        </row>
        <row r="3970">
          <cell r="H3970">
            <v>-65.954819999999998</v>
          </cell>
        </row>
        <row r="3971">
          <cell r="H3971">
            <v>-65.902730000000005</v>
          </cell>
        </row>
        <row r="3972">
          <cell r="H3972">
            <v>-65.850539999999995</v>
          </cell>
        </row>
        <row r="3973">
          <cell r="H3973">
            <v>-65.798450000000003</v>
          </cell>
        </row>
        <row r="3974">
          <cell r="H3974">
            <v>-65.746269999999996</v>
          </cell>
        </row>
        <row r="3975">
          <cell r="H3975">
            <v>-65.69408</v>
          </cell>
        </row>
        <row r="3976">
          <cell r="H3976">
            <v>-65.641989999999993</v>
          </cell>
        </row>
        <row r="3977">
          <cell r="H3977">
            <v>-65.589910000000003</v>
          </cell>
        </row>
        <row r="3978">
          <cell r="H3978">
            <v>-65.537720000000007</v>
          </cell>
        </row>
        <row r="3979">
          <cell r="H3979">
            <v>-65.48554</v>
          </cell>
        </row>
        <row r="3980">
          <cell r="H3980">
            <v>-65.433350000000004</v>
          </cell>
        </row>
        <row r="3981">
          <cell r="H3981">
            <v>-65.381370000000004</v>
          </cell>
        </row>
        <row r="3982">
          <cell r="H3982">
            <v>-65.329279999999997</v>
          </cell>
        </row>
        <row r="3983">
          <cell r="H3983">
            <v>-65.277000000000001</v>
          </cell>
        </row>
        <row r="3984">
          <cell r="H3984">
            <v>-65.224909999999994</v>
          </cell>
        </row>
        <row r="3985">
          <cell r="H3985">
            <v>-65.172730000000001</v>
          </cell>
        </row>
        <row r="3986">
          <cell r="H3986">
            <v>-65.120650000000012</v>
          </cell>
        </row>
        <row r="3987">
          <cell r="H3987">
            <v>-65.068470000000005</v>
          </cell>
        </row>
        <row r="3988">
          <cell r="H3988">
            <v>-65.016279999999995</v>
          </cell>
        </row>
        <row r="3989">
          <cell r="H3989">
            <v>-64.964199999999991</v>
          </cell>
        </row>
        <row r="3990">
          <cell r="H3990">
            <v>-64.912019999999998</v>
          </cell>
        </row>
        <row r="3991">
          <cell r="H3991">
            <v>-64.859939999999995</v>
          </cell>
        </row>
        <row r="3992">
          <cell r="H3992">
            <v>-64.807760000000002</v>
          </cell>
        </row>
        <row r="3993">
          <cell r="H3993">
            <v>-64.755679999999998</v>
          </cell>
        </row>
        <row r="3994">
          <cell r="H3994">
            <v>-64.703499999999991</v>
          </cell>
        </row>
        <row r="3995">
          <cell r="H3995">
            <v>-64.651319999999998</v>
          </cell>
        </row>
        <row r="3996">
          <cell r="H3996">
            <v>-64.599150000000009</v>
          </cell>
        </row>
        <row r="3997">
          <cell r="H3997">
            <v>-64.547169999999994</v>
          </cell>
        </row>
        <row r="3998">
          <cell r="H3998">
            <v>-64.494889999999998</v>
          </cell>
        </row>
        <row r="3999">
          <cell r="H3999">
            <v>-64.442810000000009</v>
          </cell>
        </row>
        <row r="4000">
          <cell r="H4000">
            <v>-64.390639999999991</v>
          </cell>
        </row>
        <row r="4001">
          <cell r="H4001">
            <v>-64.338459999999998</v>
          </cell>
        </row>
        <row r="4002">
          <cell r="H4002">
            <v>-64.286380000000008</v>
          </cell>
        </row>
        <row r="4003">
          <cell r="H4003">
            <v>-64.23420999999999</v>
          </cell>
        </row>
        <row r="4004">
          <cell r="H4004">
            <v>-64.182130000000001</v>
          </cell>
        </row>
        <row r="4005">
          <cell r="H4005">
            <v>-64.129859999999994</v>
          </cell>
        </row>
        <row r="4006">
          <cell r="H4006">
            <v>-64.07777999999999</v>
          </cell>
        </row>
        <row r="4007">
          <cell r="H4007">
            <v>-64.025710000000004</v>
          </cell>
        </row>
        <row r="4008">
          <cell r="H4008">
            <v>-63.973439999999997</v>
          </cell>
        </row>
        <row r="4009">
          <cell r="H4009">
            <v>-63.921360000000007</v>
          </cell>
        </row>
        <row r="4010">
          <cell r="H4010">
            <v>-63.869290000000007</v>
          </cell>
        </row>
        <row r="4011">
          <cell r="H4011">
            <v>-63.817019999999999</v>
          </cell>
        </row>
        <row r="4012">
          <cell r="H4012">
            <v>-63.764950000000006</v>
          </cell>
        </row>
        <row r="4013">
          <cell r="H4013">
            <v>-63.712879999999998</v>
          </cell>
        </row>
        <row r="4014">
          <cell r="H4014">
            <v>-63.660610000000005</v>
          </cell>
        </row>
        <row r="4015">
          <cell r="H4015">
            <v>-63.608530000000002</v>
          </cell>
        </row>
        <row r="4016">
          <cell r="H4016">
            <v>-63.556460000000001</v>
          </cell>
        </row>
        <row r="4017">
          <cell r="H4017">
            <v>-63.504199999999997</v>
          </cell>
        </row>
        <row r="4018">
          <cell r="H4018">
            <v>-63.452030000000001</v>
          </cell>
        </row>
        <row r="4019">
          <cell r="H4019">
            <v>-63.400060000000003</v>
          </cell>
        </row>
        <row r="4020">
          <cell r="H4020">
            <v>-63.347790000000003</v>
          </cell>
        </row>
        <row r="4021">
          <cell r="H4021">
            <v>-63.29562</v>
          </cell>
        </row>
        <row r="4022">
          <cell r="H4022">
            <v>-63.243650000000002</v>
          </cell>
        </row>
        <row r="4023">
          <cell r="H4023">
            <v>-63.191389999999998</v>
          </cell>
        </row>
        <row r="4024">
          <cell r="H4024">
            <v>-63.139319999999998</v>
          </cell>
        </row>
        <row r="4025">
          <cell r="H4025">
            <v>-63.087150000000008</v>
          </cell>
        </row>
        <row r="4026">
          <cell r="H4026">
            <v>-63.034889999999997</v>
          </cell>
        </row>
        <row r="4027">
          <cell r="H4027">
            <v>-62.98292</v>
          </cell>
        </row>
        <row r="4028">
          <cell r="H4028">
            <v>-62.930660000000003</v>
          </cell>
        </row>
        <row r="4029">
          <cell r="H4029">
            <v>-62.878590000000003</v>
          </cell>
        </row>
        <row r="4030">
          <cell r="H4030">
            <v>-62.826430000000002</v>
          </cell>
        </row>
        <row r="4031">
          <cell r="H4031">
            <v>-62.774259999999998</v>
          </cell>
        </row>
        <row r="4032">
          <cell r="H4032">
            <v>-62.722199999999994</v>
          </cell>
        </row>
        <row r="4033">
          <cell r="H4033">
            <v>-62.67004</v>
          </cell>
        </row>
        <row r="4034">
          <cell r="H4034">
            <v>-62.617869999999996</v>
          </cell>
        </row>
        <row r="4035">
          <cell r="H4035">
            <v>-62.565710000000003</v>
          </cell>
        </row>
        <row r="4036">
          <cell r="H4036">
            <v>-62.513550000000002</v>
          </cell>
        </row>
        <row r="4037">
          <cell r="H4037">
            <v>-62.461389999999994</v>
          </cell>
        </row>
        <row r="4038">
          <cell r="H4038">
            <v>-62.409329999999997</v>
          </cell>
        </row>
        <row r="4039">
          <cell r="H4039">
            <v>-62.357170000000004</v>
          </cell>
        </row>
        <row r="4040">
          <cell r="H4040">
            <v>-62.305109999999999</v>
          </cell>
        </row>
        <row r="4041">
          <cell r="H4041">
            <v>-62.252849999999995</v>
          </cell>
        </row>
        <row r="4042">
          <cell r="H4042">
            <v>-62.200789999999998</v>
          </cell>
        </row>
        <row r="4043">
          <cell r="H4043">
            <v>-62.148530000000001</v>
          </cell>
        </row>
        <row r="4044">
          <cell r="H4044">
            <v>-62.096469999999997</v>
          </cell>
        </row>
        <row r="4045">
          <cell r="H4045">
            <v>-62.044409999999999</v>
          </cell>
        </row>
        <row r="4046">
          <cell r="H4046">
            <v>-61.992160000000005</v>
          </cell>
        </row>
        <row r="4047">
          <cell r="H4047">
            <v>-61.940100000000001</v>
          </cell>
        </row>
        <row r="4048">
          <cell r="H4048">
            <v>-61.887839999999997</v>
          </cell>
        </row>
        <row r="4049">
          <cell r="H4049">
            <v>-61.83578</v>
          </cell>
        </row>
        <row r="4050">
          <cell r="H4050">
            <v>-61.783529999999992</v>
          </cell>
        </row>
        <row r="4051">
          <cell r="H4051">
            <v>-61.731470000000002</v>
          </cell>
        </row>
        <row r="4052">
          <cell r="H4052">
            <v>-61.679319999999997</v>
          </cell>
        </row>
        <row r="4053">
          <cell r="H4053">
            <v>-61.627160000000003</v>
          </cell>
        </row>
        <row r="4054">
          <cell r="H4054">
            <v>-61.575010000000006</v>
          </cell>
        </row>
        <row r="4055">
          <cell r="H4055">
            <v>-61.522860000000001</v>
          </cell>
        </row>
        <row r="4056">
          <cell r="H4056">
            <v>-61.470800000000004</v>
          </cell>
        </row>
        <row r="4057">
          <cell r="H4057">
            <v>-61.41865</v>
          </cell>
        </row>
        <row r="4058">
          <cell r="H4058">
            <v>-61.366500000000002</v>
          </cell>
        </row>
        <row r="4059">
          <cell r="H4059">
            <v>-61.314340000000001</v>
          </cell>
        </row>
        <row r="4060">
          <cell r="H4060">
            <v>-61.262289999999993</v>
          </cell>
        </row>
        <row r="4061">
          <cell r="H4061">
            <v>-61.210040000000006</v>
          </cell>
        </row>
        <row r="4062">
          <cell r="H4062">
            <v>-61.157989999999998</v>
          </cell>
        </row>
        <row r="4063">
          <cell r="H4063">
            <v>-61.105840000000001</v>
          </cell>
        </row>
        <row r="4064">
          <cell r="H4064">
            <v>-61.05359</v>
          </cell>
        </row>
        <row r="4065">
          <cell r="H4065">
            <v>-61.001440000000002</v>
          </cell>
        </row>
        <row r="4066">
          <cell r="H4066">
            <v>-60.949390000000001</v>
          </cell>
        </row>
        <row r="4067">
          <cell r="H4067">
            <v>-60.897239999999996</v>
          </cell>
        </row>
        <row r="4068">
          <cell r="H4068">
            <v>-60.845089999999999</v>
          </cell>
        </row>
        <row r="4069">
          <cell r="H4069">
            <v>-60.792940000000002</v>
          </cell>
        </row>
        <row r="4070">
          <cell r="H4070">
            <v>-60.740899999999996</v>
          </cell>
        </row>
        <row r="4071">
          <cell r="H4071">
            <v>-60.688649999999996</v>
          </cell>
        </row>
        <row r="4072">
          <cell r="H4072">
            <v>-60.636499999999998</v>
          </cell>
        </row>
        <row r="4073">
          <cell r="H4073">
            <v>-60.584360000000004</v>
          </cell>
        </row>
        <row r="4074">
          <cell r="H4074">
            <v>-60.532309999999995</v>
          </cell>
        </row>
        <row r="4075">
          <cell r="H4075">
            <v>-60.480170000000001</v>
          </cell>
        </row>
        <row r="4076">
          <cell r="H4076">
            <v>-60.428019999999997</v>
          </cell>
        </row>
        <row r="4077">
          <cell r="H4077">
            <v>-60.375779999999999</v>
          </cell>
        </row>
        <row r="4078">
          <cell r="H4078">
            <v>-60.323630000000001</v>
          </cell>
        </row>
        <row r="4079">
          <cell r="H4079">
            <v>-60.271589999999996</v>
          </cell>
        </row>
        <row r="4080">
          <cell r="H4080">
            <v>-60.219439999999999</v>
          </cell>
        </row>
        <row r="4081">
          <cell r="H4081">
            <v>-60.167199999999994</v>
          </cell>
        </row>
        <row r="4082">
          <cell r="H4082">
            <v>-60.11506</v>
          </cell>
        </row>
        <row r="4083">
          <cell r="H4083">
            <v>-60.063019999999995</v>
          </cell>
        </row>
        <row r="4084">
          <cell r="H4084">
            <v>-60.010869999999997</v>
          </cell>
        </row>
        <row r="4085">
          <cell r="H4085">
            <v>-59.958730000000003</v>
          </cell>
        </row>
        <row r="4086">
          <cell r="H4086">
            <v>-59.906589999999994</v>
          </cell>
        </row>
        <row r="4087">
          <cell r="H4087">
            <v>-59.85445</v>
          </cell>
        </row>
        <row r="4088">
          <cell r="H4088">
            <v>-59.802210000000002</v>
          </cell>
        </row>
        <row r="4089">
          <cell r="H4089">
            <v>-59.750070000000008</v>
          </cell>
        </row>
        <row r="4090">
          <cell r="H4090">
            <v>-59.698030000000003</v>
          </cell>
        </row>
        <row r="4091">
          <cell r="H4091">
            <v>-59.645790000000005</v>
          </cell>
        </row>
        <row r="4092">
          <cell r="H4092">
            <v>-59.59375</v>
          </cell>
        </row>
        <row r="4093">
          <cell r="H4093">
            <v>-59.541619999999995</v>
          </cell>
        </row>
        <row r="4094">
          <cell r="H4094">
            <v>-59.489379999999997</v>
          </cell>
        </row>
        <row r="4095">
          <cell r="H4095">
            <v>-59.437339999999992</v>
          </cell>
        </row>
        <row r="4096">
          <cell r="H4096">
            <v>-59.385199999999998</v>
          </cell>
        </row>
        <row r="4097">
          <cell r="H4097">
            <v>-59.333070000000006</v>
          </cell>
        </row>
        <row r="4098">
          <cell r="H4098">
            <v>-59.280929999999998</v>
          </cell>
        </row>
        <row r="4099">
          <cell r="H4099">
            <v>-59.228700000000003</v>
          </cell>
        </row>
        <row r="4100">
          <cell r="H4100">
            <v>-59.176659999999998</v>
          </cell>
        </row>
        <row r="4101">
          <cell r="H4101">
            <v>-59.124530000000007</v>
          </cell>
        </row>
        <row r="4102">
          <cell r="H4102">
            <v>-59.072389999999999</v>
          </cell>
        </row>
        <row r="4103">
          <cell r="H4103">
            <v>-59.020259999999993</v>
          </cell>
        </row>
        <row r="4104">
          <cell r="H4104">
            <v>-58.968029999999999</v>
          </cell>
        </row>
        <row r="4105">
          <cell r="H4105">
            <v>-58.915990000000001</v>
          </cell>
        </row>
        <row r="4106">
          <cell r="H4106">
            <v>-58.863759999999999</v>
          </cell>
        </row>
        <row r="4107">
          <cell r="H4107">
            <v>-58.811630000000001</v>
          </cell>
        </row>
        <row r="4108">
          <cell r="H4108">
            <v>-58.759499999999996</v>
          </cell>
        </row>
        <row r="4109">
          <cell r="H4109">
            <v>-58.707359999999994</v>
          </cell>
        </row>
        <row r="4110">
          <cell r="H4110">
            <v>-58.655229999999996</v>
          </cell>
        </row>
        <row r="4111">
          <cell r="H4111">
            <v>-58.603099999999998</v>
          </cell>
        </row>
        <row r="4112">
          <cell r="H4112">
            <v>-58.550870000000003</v>
          </cell>
        </row>
        <row r="4113">
          <cell r="H4113">
            <v>-58.498840000000001</v>
          </cell>
        </row>
        <row r="4114">
          <cell r="H4114">
            <v>-58.44661</v>
          </cell>
        </row>
        <row r="4115">
          <cell r="H4115">
            <v>-58.394480000000001</v>
          </cell>
        </row>
        <row r="4116">
          <cell r="H4116">
            <v>-58.342359999999999</v>
          </cell>
        </row>
        <row r="4117">
          <cell r="H4117">
            <v>-58.290230000000001</v>
          </cell>
        </row>
        <row r="4118">
          <cell r="H4118">
            <v>-58.238</v>
          </cell>
        </row>
        <row r="4119">
          <cell r="H4119">
            <v>-58.185870000000001</v>
          </cell>
        </row>
        <row r="4120">
          <cell r="H4120">
            <v>-58.133849999999995</v>
          </cell>
        </row>
        <row r="4121">
          <cell r="H4121">
            <v>-58.081620000000001</v>
          </cell>
        </row>
        <row r="4122">
          <cell r="H4122">
            <v>-58.029589999999999</v>
          </cell>
        </row>
        <row r="4123">
          <cell r="H4123">
            <v>-57.977369999999993</v>
          </cell>
        </row>
        <row r="4124">
          <cell r="H4124">
            <v>-57.925139999999999</v>
          </cell>
        </row>
        <row r="4125">
          <cell r="H4125">
            <v>-57.87312</v>
          </cell>
        </row>
        <row r="4126">
          <cell r="H4126">
            <v>-57.820889999999999</v>
          </cell>
        </row>
        <row r="4127">
          <cell r="H4127">
            <v>-57.768770000000004</v>
          </cell>
        </row>
        <row r="4128">
          <cell r="H4128">
            <v>-57.716650000000001</v>
          </cell>
        </row>
        <row r="4129">
          <cell r="H4129">
            <v>-57.664519999999996</v>
          </cell>
        </row>
        <row r="4130">
          <cell r="H4130">
            <v>-57.612299999999991</v>
          </cell>
        </row>
        <row r="4131">
          <cell r="H4131">
            <v>-57.560180000000003</v>
          </cell>
        </row>
        <row r="4132">
          <cell r="H4132">
            <v>-57.508160000000004</v>
          </cell>
        </row>
        <row r="4133">
          <cell r="H4133">
            <v>-57.455939999999998</v>
          </cell>
        </row>
        <row r="4134">
          <cell r="H4134">
            <v>-57.40381</v>
          </cell>
        </row>
        <row r="4135">
          <cell r="H4135">
            <v>-57.351690000000005</v>
          </cell>
        </row>
        <row r="4136">
          <cell r="H4136">
            <v>-57.299570000000003</v>
          </cell>
        </row>
        <row r="4137">
          <cell r="H4137">
            <v>-57.247450000000001</v>
          </cell>
        </row>
        <row r="4138">
          <cell r="H4138">
            <v>-57.195229999999995</v>
          </cell>
        </row>
        <row r="4139">
          <cell r="H4139">
            <v>-57.143119999999996</v>
          </cell>
        </row>
        <row r="4140">
          <cell r="H4140">
            <v>-57.091000000000001</v>
          </cell>
        </row>
        <row r="4141">
          <cell r="H4141">
            <v>-57.038780000000003</v>
          </cell>
        </row>
        <row r="4142">
          <cell r="H4142">
            <v>-56.986660000000001</v>
          </cell>
        </row>
        <row r="4143">
          <cell r="H4143">
            <v>-56.934539999999998</v>
          </cell>
        </row>
        <row r="4144">
          <cell r="H4144">
            <v>-56.882429999999999</v>
          </cell>
        </row>
        <row r="4145">
          <cell r="H4145">
            <v>-56.830210000000001</v>
          </cell>
        </row>
        <row r="4146">
          <cell r="H4146">
            <v>-56.778089999999999</v>
          </cell>
        </row>
        <row r="4147">
          <cell r="H4147">
            <v>-56.726079999999996</v>
          </cell>
        </row>
        <row r="4148">
          <cell r="H4148">
            <v>-56.673860000000005</v>
          </cell>
        </row>
        <row r="4149">
          <cell r="H4149">
            <v>-56.621650000000002</v>
          </cell>
        </row>
        <row r="4150">
          <cell r="H4150">
            <v>-56.56953</v>
          </cell>
        </row>
        <row r="4151">
          <cell r="H4151">
            <v>-56.517420000000001</v>
          </cell>
        </row>
        <row r="4152">
          <cell r="H4152">
            <v>-56.465209999999999</v>
          </cell>
        </row>
        <row r="4153">
          <cell r="H4153">
            <v>-56.41319</v>
          </cell>
        </row>
        <row r="4154">
          <cell r="H4154">
            <v>-56.360979999999998</v>
          </cell>
        </row>
        <row r="4155">
          <cell r="H4155">
            <v>-56.308869999999999</v>
          </cell>
        </row>
        <row r="4156">
          <cell r="H4156">
            <v>-56.25676</v>
          </cell>
        </row>
        <row r="4157">
          <cell r="H4157">
            <v>-56.204549999999998</v>
          </cell>
        </row>
        <row r="4158">
          <cell r="H4158">
            <v>-56.152429999999995</v>
          </cell>
        </row>
        <row r="4159">
          <cell r="H4159">
            <v>-56.10022</v>
          </cell>
        </row>
        <row r="4160">
          <cell r="H4160">
            <v>-56.048159999999996</v>
          </cell>
        </row>
        <row r="4161">
          <cell r="H4161">
            <v>-55.99597</v>
          </cell>
        </row>
        <row r="4162">
          <cell r="H4162">
            <v>-55.943889999999996</v>
          </cell>
        </row>
        <row r="4163">
          <cell r="H4163">
            <v>-55.8917</v>
          </cell>
        </row>
        <row r="4164">
          <cell r="H4164">
            <v>-55.839509999999997</v>
          </cell>
        </row>
        <row r="4165">
          <cell r="H4165">
            <v>-55.787409999999994</v>
          </cell>
        </row>
        <row r="4166">
          <cell r="H4166">
            <v>-55.735219999999998</v>
          </cell>
        </row>
        <row r="4167">
          <cell r="H4167">
            <v>-55.683230000000002</v>
          </cell>
        </row>
        <row r="4168">
          <cell r="H4168">
            <v>-55.631050000000002</v>
          </cell>
        </row>
        <row r="4169">
          <cell r="H4169">
            <v>-55.578859999999999</v>
          </cell>
        </row>
        <row r="4170">
          <cell r="H4170">
            <v>-55.526669999999996</v>
          </cell>
        </row>
        <row r="4171">
          <cell r="H4171">
            <v>-55.474580000000003</v>
          </cell>
        </row>
        <row r="4172">
          <cell r="H4172">
            <v>-55.42239</v>
          </cell>
        </row>
        <row r="4173">
          <cell r="H4173">
            <v>-55.3703</v>
          </cell>
        </row>
        <row r="4174">
          <cell r="H4174">
            <v>-55.318119999999993</v>
          </cell>
        </row>
        <row r="4175">
          <cell r="H4175">
            <v>-55.266019999999997</v>
          </cell>
        </row>
        <row r="4176">
          <cell r="H4176">
            <v>-55.213840000000005</v>
          </cell>
        </row>
        <row r="4177">
          <cell r="H4177">
            <v>-55.161739999999995</v>
          </cell>
        </row>
        <row r="4178">
          <cell r="H4178">
            <v>-55.109660000000005</v>
          </cell>
        </row>
        <row r="4179">
          <cell r="H4179">
            <v>-55.057470000000002</v>
          </cell>
        </row>
        <row r="4180">
          <cell r="H4180">
            <v>-55.005380000000002</v>
          </cell>
        </row>
        <row r="4181">
          <cell r="H4181">
            <v>-54.953199999999995</v>
          </cell>
        </row>
        <row r="4182">
          <cell r="H4182">
            <v>-54.901110000000003</v>
          </cell>
        </row>
        <row r="4183">
          <cell r="H4183">
            <v>-54.848909999999997</v>
          </cell>
        </row>
        <row r="4184">
          <cell r="H4184">
            <v>-54.796729999999997</v>
          </cell>
        </row>
        <row r="4185">
          <cell r="H4185">
            <v>-54.744640000000004</v>
          </cell>
        </row>
        <row r="4186">
          <cell r="H4186">
            <v>-54.692459999999997</v>
          </cell>
        </row>
        <row r="4187">
          <cell r="H4187">
            <v>-54.640369999999997</v>
          </cell>
        </row>
        <row r="4188">
          <cell r="H4188">
            <v>-54.588279999999997</v>
          </cell>
        </row>
        <row r="4189">
          <cell r="H4189">
            <v>-54.536090000000002</v>
          </cell>
        </row>
        <row r="4190">
          <cell r="H4190">
            <v>-54.483900000000006</v>
          </cell>
        </row>
        <row r="4191">
          <cell r="H4191">
            <v>-54.431820000000002</v>
          </cell>
        </row>
        <row r="4192">
          <cell r="H4192">
            <v>-54.379629999999999</v>
          </cell>
        </row>
        <row r="4193">
          <cell r="H4193">
            <v>-54.327539999999999</v>
          </cell>
        </row>
        <row r="4194">
          <cell r="H4194">
            <v>-54.275360000000006</v>
          </cell>
        </row>
        <row r="4195">
          <cell r="H4195">
            <v>-54.223169999999996</v>
          </cell>
        </row>
        <row r="4196">
          <cell r="H4196">
            <v>-54.171080000000003</v>
          </cell>
        </row>
        <row r="4197">
          <cell r="H4197">
            <v>-54.119</v>
          </cell>
        </row>
        <row r="4198">
          <cell r="H4198">
            <v>-54.06682</v>
          </cell>
        </row>
        <row r="4199">
          <cell r="H4199">
            <v>-54.014620000000001</v>
          </cell>
        </row>
        <row r="4200">
          <cell r="H4200">
            <v>-53.962539999999997</v>
          </cell>
        </row>
        <row r="4201">
          <cell r="H4201">
            <v>-53.91046</v>
          </cell>
        </row>
        <row r="4202">
          <cell r="H4202">
            <v>-53.858170000000001</v>
          </cell>
        </row>
        <row r="4203">
          <cell r="H4203">
            <v>-53.806079999999994</v>
          </cell>
        </row>
        <row r="4204">
          <cell r="H4204">
            <v>-53.753999999999998</v>
          </cell>
        </row>
        <row r="4205">
          <cell r="H4205">
            <v>-53.701810000000002</v>
          </cell>
        </row>
        <row r="4206">
          <cell r="H4206">
            <v>-53.649630000000002</v>
          </cell>
        </row>
        <row r="4207">
          <cell r="H4207">
            <v>-53.597549999999998</v>
          </cell>
        </row>
        <row r="4208">
          <cell r="H4208">
            <v>-53.545360000000002</v>
          </cell>
        </row>
        <row r="4209">
          <cell r="H4209">
            <v>-53.493269999999995</v>
          </cell>
        </row>
        <row r="4210">
          <cell r="H4210">
            <v>-53.441189999999999</v>
          </cell>
        </row>
        <row r="4211">
          <cell r="H4211">
            <v>-53.3889</v>
          </cell>
        </row>
        <row r="4212">
          <cell r="H4212">
            <v>-53.336820000000003</v>
          </cell>
        </row>
        <row r="4213">
          <cell r="H4213">
            <v>-53.284729999999996</v>
          </cell>
        </row>
        <row r="4214">
          <cell r="H4214">
            <v>-53.232543</v>
          </cell>
        </row>
        <row r="4215">
          <cell r="H4215">
            <v>-53.180464999999998</v>
          </cell>
        </row>
        <row r="4216">
          <cell r="H4216">
            <v>-53.128278999999999</v>
          </cell>
        </row>
        <row r="4217">
          <cell r="H4217">
            <v>-53.076092000000003</v>
          </cell>
        </row>
        <row r="4218">
          <cell r="H4218">
            <v>-53.024006</v>
          </cell>
        </row>
        <row r="4219">
          <cell r="H4219">
            <v>-52.971819999999994</v>
          </cell>
        </row>
        <row r="4220">
          <cell r="H4220">
            <v>-52.919735000000003</v>
          </cell>
        </row>
        <row r="4221">
          <cell r="H4221">
            <v>-52.867550000000001</v>
          </cell>
        </row>
        <row r="4222">
          <cell r="H4222">
            <v>-52.815466000000001</v>
          </cell>
        </row>
        <row r="4223">
          <cell r="H4223">
            <v>-52.763281999999997</v>
          </cell>
        </row>
        <row r="4224">
          <cell r="H4224">
            <v>-52.711199000000001</v>
          </cell>
        </row>
        <row r="4225">
          <cell r="H4225">
            <v>-52.659016000000001</v>
          </cell>
        </row>
        <row r="4226">
          <cell r="H4226">
            <v>-52.606833000000002</v>
          </cell>
        </row>
        <row r="4227">
          <cell r="H4227">
            <v>-52.554651000000007</v>
          </cell>
        </row>
        <row r="4228">
          <cell r="H4228">
            <v>-52.502569000000001</v>
          </cell>
        </row>
        <row r="4229">
          <cell r="H4229">
            <v>-52.450386999999999</v>
          </cell>
        </row>
        <row r="4230">
          <cell r="H4230">
            <v>-52.398306000000005</v>
          </cell>
        </row>
        <row r="4231">
          <cell r="H4231">
            <v>-52.346115999999995</v>
          </cell>
        </row>
        <row r="4232">
          <cell r="H4232">
            <v>-52.294035000000001</v>
          </cell>
        </row>
        <row r="4233">
          <cell r="H4233">
            <v>-52.241855999999999</v>
          </cell>
        </row>
        <row r="4234">
          <cell r="H4234">
            <v>-52.189666000000003</v>
          </cell>
        </row>
        <row r="4235">
          <cell r="H4235">
            <v>-52.137586999999996</v>
          </cell>
        </row>
        <row r="4236">
          <cell r="H4236">
            <v>-52.085408999999999</v>
          </cell>
        </row>
        <row r="4237">
          <cell r="H4237">
            <v>-52.033321000000001</v>
          </cell>
        </row>
        <row r="4238">
          <cell r="H4238">
            <v>-51.981143000000003</v>
          </cell>
        </row>
        <row r="4239">
          <cell r="H4239">
            <v>-51.929056000000003</v>
          </cell>
        </row>
        <row r="4240">
          <cell r="H4240">
            <v>-51.876879000000002</v>
          </cell>
        </row>
        <row r="4241">
          <cell r="H4241">
            <v>-51.824691999999999</v>
          </cell>
        </row>
        <row r="4242">
          <cell r="H4242">
            <v>-51.772615999999999</v>
          </cell>
        </row>
        <row r="4243">
          <cell r="H4243">
            <v>-51.720430999999998</v>
          </cell>
        </row>
        <row r="4244">
          <cell r="H4244">
            <v>-51.668244999999999</v>
          </cell>
        </row>
        <row r="4245">
          <cell r="H4245">
            <v>-51.616170999999994</v>
          </cell>
        </row>
        <row r="4246">
          <cell r="H4246">
            <v>-51.564086000000003</v>
          </cell>
        </row>
        <row r="4247">
          <cell r="H4247">
            <v>-51.511901999999999</v>
          </cell>
        </row>
        <row r="4248">
          <cell r="H4248">
            <v>-51.459818999999996</v>
          </cell>
        </row>
        <row r="4249">
          <cell r="H4249">
            <v>-51.407646</v>
          </cell>
        </row>
        <row r="4250">
          <cell r="H4250">
            <v>-51.355463</v>
          </cell>
        </row>
        <row r="4251">
          <cell r="H4251">
            <v>-51.303381000000002</v>
          </cell>
        </row>
        <row r="4252">
          <cell r="H4252">
            <v>-51.251199</v>
          </cell>
        </row>
        <row r="4253">
          <cell r="H4253">
            <v>-51.199016999999998</v>
          </cell>
        </row>
        <row r="4254">
          <cell r="H4254">
            <v>-51.146836</v>
          </cell>
        </row>
        <row r="4255">
          <cell r="H4255">
            <v>-51.094856000000007</v>
          </cell>
        </row>
        <row r="4256">
          <cell r="H4256">
            <v>-51.042675000000003</v>
          </cell>
        </row>
        <row r="4257">
          <cell r="H4257">
            <v>-50.990496000000007</v>
          </cell>
        </row>
        <row r="4258">
          <cell r="H4258">
            <v>-50.938316</v>
          </cell>
        </row>
        <row r="4259">
          <cell r="H4259">
            <v>-50.886236999999994</v>
          </cell>
        </row>
        <row r="4260">
          <cell r="H4260">
            <v>-50.834049</v>
          </cell>
        </row>
        <row r="4261">
          <cell r="H4261">
            <v>-50.781970999999999</v>
          </cell>
        </row>
        <row r="4262">
          <cell r="H4262">
            <v>-50.729793000000001</v>
          </cell>
        </row>
        <row r="4263">
          <cell r="H4263">
            <v>-50.677616</v>
          </cell>
        </row>
        <row r="4264">
          <cell r="H4264">
            <v>-50.625439</v>
          </cell>
        </row>
        <row r="4265">
          <cell r="H4265">
            <v>-50.573352</v>
          </cell>
        </row>
        <row r="4266">
          <cell r="H4266">
            <v>-50.521276299999997</v>
          </cell>
        </row>
        <row r="4267">
          <cell r="H4267">
            <v>-50.469090600000001</v>
          </cell>
        </row>
        <row r="4268">
          <cell r="H4268">
            <v>-50.416915399999993</v>
          </cell>
        </row>
        <row r="4269">
          <cell r="H4269">
            <v>-50.364740600000005</v>
          </cell>
        </row>
        <row r="4270">
          <cell r="H4270">
            <v>-50.312656200000006</v>
          </cell>
        </row>
        <row r="4271">
          <cell r="H4271">
            <v>-50.2604823</v>
          </cell>
        </row>
        <row r="4272">
          <cell r="H4272">
            <v>-50.208398750000001</v>
          </cell>
        </row>
        <row r="4273">
          <cell r="H4273">
            <v>-50.156315599999999</v>
          </cell>
        </row>
        <row r="4274">
          <cell r="H4274">
            <v>-50.104142899999999</v>
          </cell>
        </row>
        <row r="4275">
          <cell r="H4275">
            <v>-50.051960600000001</v>
          </cell>
        </row>
        <row r="4276">
          <cell r="H4276">
            <v>-49.999788699999996</v>
          </cell>
        </row>
        <row r="4277">
          <cell r="H4277">
            <v>-49.947707299999998</v>
          </cell>
        </row>
        <row r="4278">
          <cell r="H4278">
            <v>-49.895525999999997</v>
          </cell>
        </row>
        <row r="4279">
          <cell r="H4279">
            <v>-49.843345999999997</v>
          </cell>
        </row>
        <row r="4280">
          <cell r="H4280">
            <v>-49.791274999999999</v>
          </cell>
        </row>
        <row r="4281">
          <cell r="H4281">
            <v>-49.739096000000004</v>
          </cell>
        </row>
        <row r="4282">
          <cell r="H4282">
            <v>-49.686915999999997</v>
          </cell>
        </row>
        <row r="4283">
          <cell r="H4283">
            <v>-49.634837000000005</v>
          </cell>
        </row>
        <row r="4284">
          <cell r="H4284">
            <v>-49.582658999999992</v>
          </cell>
        </row>
        <row r="4285">
          <cell r="H4285">
            <v>-49.530480999999995</v>
          </cell>
        </row>
        <row r="4286">
          <cell r="H4286">
            <v>-49.478403</v>
          </cell>
        </row>
        <row r="4287">
          <cell r="H4287">
            <v>-49.426226</v>
          </cell>
        </row>
        <row r="4288">
          <cell r="H4288">
            <v>-49.374149000000003</v>
          </cell>
        </row>
        <row r="4289">
          <cell r="H4289">
            <v>-49.321972000000002</v>
          </cell>
        </row>
        <row r="4290">
          <cell r="H4290">
            <v>-49.269795999999999</v>
          </cell>
        </row>
        <row r="4291">
          <cell r="H4291">
            <v>-49.217720999999997</v>
          </cell>
        </row>
        <row r="4292">
          <cell r="H4292">
            <v>-49.165535000000006</v>
          </cell>
        </row>
        <row r="4293">
          <cell r="H4293">
            <v>-49.113461000000001</v>
          </cell>
        </row>
        <row r="4294">
          <cell r="H4294">
            <v>-49.061285999999996</v>
          </cell>
        </row>
        <row r="4295">
          <cell r="H4295">
            <v>-49.009212000000005</v>
          </cell>
        </row>
        <row r="4296">
          <cell r="H4296">
            <v>-48.957029000000006</v>
          </cell>
        </row>
        <row r="4297">
          <cell r="H4297">
            <v>-48.904855999999995</v>
          </cell>
        </row>
        <row r="4298">
          <cell r="H4298">
            <v>-48.852682999999999</v>
          </cell>
        </row>
        <row r="4299">
          <cell r="H4299">
            <v>-48.800601</v>
          </cell>
        </row>
        <row r="4300">
          <cell r="H4300">
            <v>-48.748429000000002</v>
          </cell>
        </row>
        <row r="4301">
          <cell r="H4301">
            <v>-48.696247</v>
          </cell>
        </row>
        <row r="4302">
          <cell r="H4302">
            <v>-48.644176000000002</v>
          </cell>
        </row>
        <row r="4303">
          <cell r="H4303">
            <v>-48.592095</v>
          </cell>
        </row>
        <row r="4304">
          <cell r="H4304">
            <v>-48.539825</v>
          </cell>
        </row>
        <row r="4305">
          <cell r="H4305">
            <v>-48.487744999999997</v>
          </cell>
        </row>
        <row r="4306">
          <cell r="H4306">
            <v>-48.435575999999998</v>
          </cell>
        </row>
        <row r="4307">
          <cell r="H4307">
            <v>-48.383496999999998</v>
          </cell>
        </row>
        <row r="4308">
          <cell r="H4308">
            <v>-48.331319000000001</v>
          </cell>
        </row>
        <row r="4309">
          <cell r="H4309">
            <v>-48.279139999999998</v>
          </cell>
        </row>
        <row r="4310">
          <cell r="H4310">
            <v>-48.226973000000001</v>
          </cell>
        </row>
        <row r="4311">
          <cell r="H4311">
            <v>-48.174895000000006</v>
          </cell>
        </row>
        <row r="4312">
          <cell r="H4312">
            <v>-48.122719000000004</v>
          </cell>
        </row>
        <row r="4313">
          <cell r="H4313">
            <v>-48.070542000000003</v>
          </cell>
        </row>
        <row r="4314">
          <cell r="H4314">
            <v>-48.018466000000004</v>
          </cell>
        </row>
        <row r="4315">
          <cell r="H4315">
            <v>-47.966290000000001</v>
          </cell>
        </row>
        <row r="4316">
          <cell r="H4316">
            <v>-47.914225000000002</v>
          </cell>
        </row>
        <row r="4317">
          <cell r="H4317">
            <v>-47.86195</v>
          </cell>
        </row>
        <row r="4318">
          <cell r="H4318">
            <v>-47.809876000000003</v>
          </cell>
        </row>
        <row r="4319">
          <cell r="H4319">
            <v>-47.757801999999998</v>
          </cell>
        </row>
        <row r="4320">
          <cell r="H4320">
            <v>-47.705618000000001</v>
          </cell>
        </row>
        <row r="4321">
          <cell r="H4321">
            <v>-47.653444999999998</v>
          </cell>
        </row>
        <row r="4322">
          <cell r="H4322">
            <v>-47.601372999999995</v>
          </cell>
        </row>
        <row r="4323">
          <cell r="H4323">
            <v>-47.549199999999999</v>
          </cell>
        </row>
        <row r="4324">
          <cell r="H4324">
            <v>-47.497028</v>
          </cell>
        </row>
        <row r="4325">
          <cell r="H4325">
            <v>-47.444956999999995</v>
          </cell>
        </row>
        <row r="4326">
          <cell r="H4326">
            <v>-47.392775999999998</v>
          </cell>
        </row>
        <row r="4327">
          <cell r="H4327">
            <v>-47.340605000000004</v>
          </cell>
        </row>
        <row r="4328">
          <cell r="H4328">
            <v>-47.288535000000003</v>
          </cell>
        </row>
        <row r="4329">
          <cell r="H4329">
            <v>-47.236255</v>
          </cell>
        </row>
        <row r="4330">
          <cell r="H4330">
            <v>-47.184190000000001</v>
          </cell>
        </row>
        <row r="4331">
          <cell r="H4331">
            <v>-47.13212</v>
          </cell>
        </row>
        <row r="4332">
          <cell r="H4332">
            <v>-47.079940000000008</v>
          </cell>
        </row>
        <row r="4333">
          <cell r="H4333">
            <v>-47.027769999999997</v>
          </cell>
        </row>
        <row r="4334">
          <cell r="H4334">
            <v>-46.975589999999997</v>
          </cell>
        </row>
        <row r="4335">
          <cell r="H4335">
            <v>-46.92353</v>
          </cell>
        </row>
        <row r="4336">
          <cell r="H4336">
            <v>-46.871350000000007</v>
          </cell>
        </row>
        <row r="4337">
          <cell r="H4337">
            <v>-46.81917</v>
          </cell>
        </row>
        <row r="4338">
          <cell r="H4338">
            <v>-46.767110000000002</v>
          </cell>
        </row>
        <row r="4339">
          <cell r="H4339">
            <v>-46.714929999999995</v>
          </cell>
        </row>
        <row r="4340">
          <cell r="H4340">
            <v>-46.662859999999995</v>
          </cell>
        </row>
        <row r="4341">
          <cell r="H4341">
            <v>-46.610590000000002</v>
          </cell>
        </row>
        <row r="4342">
          <cell r="H4342">
            <v>-46.558520000000001</v>
          </cell>
        </row>
        <row r="4343">
          <cell r="H4343">
            <v>-46.506340000000002</v>
          </cell>
        </row>
        <row r="4344">
          <cell r="H4344">
            <v>-46.454270000000001</v>
          </cell>
        </row>
        <row r="4345">
          <cell r="H4345">
            <v>-46.402100000000004</v>
          </cell>
        </row>
        <row r="4346">
          <cell r="H4346">
            <v>-46.350030000000004</v>
          </cell>
        </row>
        <row r="4347">
          <cell r="H4347">
            <v>-46.297760000000004</v>
          </cell>
        </row>
        <row r="4348">
          <cell r="H4348">
            <v>-46.24559</v>
          </cell>
        </row>
        <row r="4349">
          <cell r="H4349">
            <v>-46.193519999999999</v>
          </cell>
        </row>
        <row r="4350">
          <cell r="H4350">
            <v>-46.141350000000003</v>
          </cell>
        </row>
        <row r="4351">
          <cell r="H4351">
            <v>-46.089280000000002</v>
          </cell>
        </row>
        <row r="4352">
          <cell r="H4352">
            <v>-46.037089999999992</v>
          </cell>
        </row>
        <row r="4353">
          <cell r="H4353">
            <v>-45.985029999999995</v>
          </cell>
        </row>
        <row r="4354">
          <cell r="H4354">
            <v>-45.932859999999998</v>
          </cell>
        </row>
        <row r="4355">
          <cell r="H4355">
            <v>-45.880589999999998</v>
          </cell>
        </row>
        <row r="4356">
          <cell r="H4356">
            <v>-45.828519999999997</v>
          </cell>
        </row>
        <row r="4357">
          <cell r="H4357">
            <v>-45.776350000000008</v>
          </cell>
        </row>
        <row r="4358">
          <cell r="H4358">
            <v>-45.724170000000001</v>
          </cell>
        </row>
        <row r="4359">
          <cell r="H4359">
            <v>-45.672110000000004</v>
          </cell>
        </row>
        <row r="4360">
          <cell r="H4360">
            <v>-45.61994</v>
          </cell>
        </row>
        <row r="4361">
          <cell r="H4361">
            <v>-45.567860000000003</v>
          </cell>
        </row>
        <row r="4362">
          <cell r="H4362">
            <v>-45.515699999999995</v>
          </cell>
        </row>
        <row r="4363">
          <cell r="H4363">
            <v>-45.463520000000003</v>
          </cell>
        </row>
        <row r="4364">
          <cell r="H4364">
            <v>-45.411450000000002</v>
          </cell>
        </row>
        <row r="4365">
          <cell r="H4365">
            <v>-45.359279999999998</v>
          </cell>
        </row>
        <row r="4366">
          <cell r="H4366">
            <v>-45.307119999999998</v>
          </cell>
        </row>
        <row r="4367">
          <cell r="H4367">
            <v>-45.254939999999998</v>
          </cell>
        </row>
        <row r="4368">
          <cell r="H4368">
            <v>-45.202879999999993</v>
          </cell>
        </row>
        <row r="4369">
          <cell r="H4369">
            <v>-45.150700000000001</v>
          </cell>
        </row>
        <row r="4370">
          <cell r="H4370">
            <v>-45.09854</v>
          </cell>
        </row>
        <row r="4371">
          <cell r="H4371">
            <v>-45.046370000000003</v>
          </cell>
        </row>
        <row r="4372">
          <cell r="H4372">
            <v>-44.994300000000003</v>
          </cell>
        </row>
        <row r="4373">
          <cell r="H4373">
            <v>-44.942129999999999</v>
          </cell>
        </row>
        <row r="4374">
          <cell r="H4374">
            <v>-44.889970000000005</v>
          </cell>
        </row>
        <row r="4375">
          <cell r="H4375">
            <v>-44.837789999999998</v>
          </cell>
        </row>
        <row r="4376">
          <cell r="H4376">
            <v>-44.785719999999998</v>
          </cell>
        </row>
        <row r="4377">
          <cell r="H4377">
            <v>-44.733549999999994</v>
          </cell>
        </row>
        <row r="4378">
          <cell r="H4378">
            <v>-44.68139</v>
          </cell>
        </row>
        <row r="4379">
          <cell r="H4379">
            <v>-44.629219999999997</v>
          </cell>
        </row>
        <row r="4380">
          <cell r="H4380">
            <v>-44.57705</v>
          </cell>
        </row>
        <row r="4381">
          <cell r="H4381">
            <v>-44.525080000000003</v>
          </cell>
        </row>
        <row r="4382">
          <cell r="H4382">
            <v>-44.472909999999999</v>
          </cell>
        </row>
        <row r="4383">
          <cell r="H4383">
            <v>-44.420740000000002</v>
          </cell>
        </row>
        <row r="4384">
          <cell r="H4384">
            <v>-44.368579999999994</v>
          </cell>
        </row>
        <row r="4385">
          <cell r="H4385">
            <v>-44.316410000000005</v>
          </cell>
        </row>
        <row r="4386">
          <cell r="H4386">
            <v>-44.264250000000004</v>
          </cell>
        </row>
        <row r="4387">
          <cell r="H4387">
            <v>-44.21208</v>
          </cell>
        </row>
        <row r="4388">
          <cell r="H4388">
            <v>-44.16</v>
          </cell>
        </row>
        <row r="4389">
          <cell r="H4389">
            <v>-44.107939999999999</v>
          </cell>
        </row>
        <row r="4390">
          <cell r="H4390">
            <v>-44.055779999999999</v>
          </cell>
        </row>
        <row r="4391">
          <cell r="H4391">
            <v>-44.003599999999999</v>
          </cell>
        </row>
        <row r="4392">
          <cell r="H4392">
            <v>-43.951439999999998</v>
          </cell>
        </row>
        <row r="4393">
          <cell r="H4393">
            <v>-43.899270000000001</v>
          </cell>
        </row>
        <row r="4394">
          <cell r="H4394">
            <v>-43.847200000000001</v>
          </cell>
        </row>
        <row r="4395">
          <cell r="H4395">
            <v>-43.79504</v>
          </cell>
        </row>
        <row r="4396">
          <cell r="H4396">
            <v>-43.742869999999996</v>
          </cell>
        </row>
        <row r="4397">
          <cell r="H4397">
            <v>-43.690710000000003</v>
          </cell>
        </row>
        <row r="4398">
          <cell r="H4398">
            <v>-43.638539999999999</v>
          </cell>
        </row>
        <row r="4399">
          <cell r="H4399">
            <v>-43.586470000000006</v>
          </cell>
        </row>
        <row r="4400">
          <cell r="H4400">
            <v>-43.534300000000002</v>
          </cell>
        </row>
        <row r="4401">
          <cell r="H4401">
            <v>-43.482129999999998</v>
          </cell>
        </row>
        <row r="4402">
          <cell r="H4402">
            <v>-43.42998</v>
          </cell>
        </row>
        <row r="4403">
          <cell r="H4403">
            <v>-43.37791</v>
          </cell>
        </row>
        <row r="4404">
          <cell r="H4404">
            <v>-43.325740000000003</v>
          </cell>
        </row>
        <row r="4405">
          <cell r="H4405">
            <v>-43.273579999999995</v>
          </cell>
        </row>
        <row r="4406">
          <cell r="H4406">
            <v>-43.221510000000002</v>
          </cell>
        </row>
        <row r="4407">
          <cell r="H4407">
            <v>-43.169340000000005</v>
          </cell>
        </row>
        <row r="4408">
          <cell r="H4408">
            <v>-43.117179999999998</v>
          </cell>
        </row>
        <row r="4409">
          <cell r="H4409">
            <v>-43.065010000000001</v>
          </cell>
        </row>
        <row r="4410">
          <cell r="H4410">
            <v>-43.012950000000004</v>
          </cell>
        </row>
        <row r="4411">
          <cell r="H4411">
            <v>-42.96078</v>
          </cell>
        </row>
        <row r="4412">
          <cell r="H4412">
            <v>-42.90851</v>
          </cell>
        </row>
        <row r="4413">
          <cell r="H4413">
            <v>-42.856450000000002</v>
          </cell>
        </row>
        <row r="4414">
          <cell r="H4414">
            <v>-42.804290000000002</v>
          </cell>
        </row>
        <row r="4415">
          <cell r="H4415">
            <v>-42.752220000000001</v>
          </cell>
        </row>
        <row r="4416">
          <cell r="H4416">
            <v>-42.700060000000001</v>
          </cell>
        </row>
        <row r="4417">
          <cell r="H4417">
            <v>-42.647890000000004</v>
          </cell>
        </row>
        <row r="4418">
          <cell r="H4418">
            <v>-42.595829999999999</v>
          </cell>
        </row>
        <row r="4419">
          <cell r="H4419">
            <v>-42.543669999999999</v>
          </cell>
        </row>
        <row r="4420">
          <cell r="H4420">
            <v>-42.491399999999999</v>
          </cell>
        </row>
        <row r="4421">
          <cell r="H4421">
            <v>-42.439340000000001</v>
          </cell>
        </row>
        <row r="4422">
          <cell r="H4422">
            <v>-42.387180000000001</v>
          </cell>
        </row>
        <row r="4423">
          <cell r="H4423">
            <v>-42.335099999999997</v>
          </cell>
        </row>
        <row r="4424">
          <cell r="H4424">
            <v>-42.282939999999996</v>
          </cell>
        </row>
        <row r="4425">
          <cell r="H4425">
            <v>-42.230779999999996</v>
          </cell>
        </row>
        <row r="4426">
          <cell r="H4426">
            <v>-42.178620000000002</v>
          </cell>
        </row>
        <row r="4427">
          <cell r="H4427">
            <v>-42.126460000000002</v>
          </cell>
        </row>
        <row r="4428">
          <cell r="H4428">
            <v>-42.074389999999994</v>
          </cell>
        </row>
        <row r="4429">
          <cell r="H4429">
            <v>-42.022130000000004</v>
          </cell>
        </row>
        <row r="4430">
          <cell r="H4430">
            <v>-41.970059999999997</v>
          </cell>
        </row>
        <row r="4431">
          <cell r="H4431">
            <v>-41.917230000000004</v>
          </cell>
        </row>
        <row r="4432">
          <cell r="H4432">
            <v>-41.864010000000007</v>
          </cell>
        </row>
        <row r="4433">
          <cell r="H4433">
            <v>-41.810879999999997</v>
          </cell>
        </row>
        <row r="4434">
          <cell r="H4434">
            <v>-41.757760000000005</v>
          </cell>
        </row>
        <row r="4435">
          <cell r="H4435">
            <v>-41.704629999999995</v>
          </cell>
        </row>
        <row r="4436">
          <cell r="H4436">
            <v>-41.651409999999998</v>
          </cell>
        </row>
        <row r="4437">
          <cell r="H4437">
            <v>-41.598179999999999</v>
          </cell>
        </row>
        <row r="4438">
          <cell r="H4438">
            <v>-41.545050000000003</v>
          </cell>
        </row>
        <row r="4439">
          <cell r="H4439">
            <v>-41.49194</v>
          </cell>
        </row>
        <row r="4440">
          <cell r="H4440">
            <v>-41.438810000000004</v>
          </cell>
        </row>
        <row r="4441">
          <cell r="H4441">
            <v>-41.385589999999993</v>
          </cell>
        </row>
        <row r="4442">
          <cell r="H4442">
            <v>-41.332470000000001</v>
          </cell>
        </row>
        <row r="4443">
          <cell r="H4443">
            <v>-41.279259999999994</v>
          </cell>
        </row>
        <row r="4444">
          <cell r="H4444">
            <v>-41.226039999999998</v>
          </cell>
        </row>
        <row r="4445">
          <cell r="H4445">
            <v>-41.172919999999998</v>
          </cell>
        </row>
        <row r="4446">
          <cell r="H4446">
            <v>-41.119700000000002</v>
          </cell>
        </row>
        <row r="4447">
          <cell r="H4447">
            <v>-41.066580000000002</v>
          </cell>
        </row>
        <row r="4448">
          <cell r="H4448">
            <v>-41.013459999999995</v>
          </cell>
        </row>
        <row r="4449">
          <cell r="H4449">
            <v>-40.960349999999998</v>
          </cell>
        </row>
        <row r="4450">
          <cell r="H4450">
            <v>-40.907139999999998</v>
          </cell>
        </row>
        <row r="4451">
          <cell r="H4451">
            <v>-40.854019999999998</v>
          </cell>
        </row>
        <row r="4452">
          <cell r="H4452">
            <v>-40.800809999999998</v>
          </cell>
        </row>
        <row r="4453">
          <cell r="H4453">
            <v>-40.747699999999995</v>
          </cell>
        </row>
        <row r="4454">
          <cell r="H4454">
            <v>-40.694490000000002</v>
          </cell>
        </row>
        <row r="4455">
          <cell r="H4455">
            <v>-40.641039999999997</v>
          </cell>
        </row>
        <row r="4456">
          <cell r="H4456">
            <v>-40.58717</v>
          </cell>
        </row>
        <row r="4457">
          <cell r="H4457">
            <v>-40.533090000000001</v>
          </cell>
        </row>
        <row r="4458">
          <cell r="H4458">
            <v>-40.479210000000002</v>
          </cell>
        </row>
        <row r="4459">
          <cell r="H4459">
            <v>-40.425129999999996</v>
          </cell>
        </row>
        <row r="4460">
          <cell r="H4460">
            <v>-40.37115</v>
          </cell>
        </row>
        <row r="4461">
          <cell r="H4461">
            <v>-40.31718</v>
          </cell>
        </row>
        <row r="4462">
          <cell r="H4462">
            <v>-40.263109999999998</v>
          </cell>
        </row>
        <row r="4463">
          <cell r="H4463">
            <v>-40.209230000000005</v>
          </cell>
        </row>
        <row r="4464">
          <cell r="H4464">
            <v>-40.14846</v>
          </cell>
        </row>
        <row r="4465">
          <cell r="H4465">
            <v>-40.083629999999999</v>
          </cell>
        </row>
        <row r="4466">
          <cell r="H4466">
            <v>-40.018789999999996</v>
          </cell>
        </row>
        <row r="4467">
          <cell r="H4467">
            <v>-39.953959999999995</v>
          </cell>
        </row>
        <row r="4468">
          <cell r="H4468">
            <v>-39.889220000000002</v>
          </cell>
        </row>
        <row r="4469">
          <cell r="H4469">
            <v>-39.824390000000001</v>
          </cell>
        </row>
        <row r="4470">
          <cell r="H4470">
            <v>-39.759649999999993</v>
          </cell>
        </row>
        <row r="4471">
          <cell r="H4471">
            <v>-39.694829999999996</v>
          </cell>
        </row>
        <row r="4472">
          <cell r="H4472">
            <v>-39.629989999999999</v>
          </cell>
        </row>
        <row r="4473">
          <cell r="H4473">
            <v>-39.565260000000002</v>
          </cell>
        </row>
        <row r="4474">
          <cell r="H4474">
            <v>-39.500329999999998</v>
          </cell>
        </row>
        <row r="4475">
          <cell r="H4475">
            <v>-39.435599999999994</v>
          </cell>
        </row>
        <row r="4476">
          <cell r="H4476">
            <v>-39.370759999999997</v>
          </cell>
        </row>
        <row r="4477">
          <cell r="H4477">
            <v>-39.306040000000003</v>
          </cell>
        </row>
        <row r="4478">
          <cell r="H4478">
            <v>-39.241199999999999</v>
          </cell>
        </row>
        <row r="4479">
          <cell r="H4479">
            <v>-39.176370000000006</v>
          </cell>
        </row>
        <row r="4480">
          <cell r="H4480">
            <v>-39.111539999999998</v>
          </cell>
        </row>
        <row r="4481">
          <cell r="H4481">
            <v>-39.046810000000001</v>
          </cell>
        </row>
        <row r="4482">
          <cell r="H4482">
            <v>-38.981979999999993</v>
          </cell>
        </row>
        <row r="4483">
          <cell r="H4483">
            <v>-38.917149999999999</v>
          </cell>
        </row>
        <row r="4484">
          <cell r="H4484">
            <v>-38.852320000000006</v>
          </cell>
        </row>
        <row r="4485">
          <cell r="H4485">
            <v>-38.787589999999994</v>
          </cell>
        </row>
        <row r="4486">
          <cell r="H4486">
            <v>-38.722660000000005</v>
          </cell>
        </row>
        <row r="4487">
          <cell r="H4487">
            <v>-38.657920000000004</v>
          </cell>
        </row>
        <row r="4488">
          <cell r="H4488">
            <v>-38.593199999999996</v>
          </cell>
        </row>
        <row r="4489">
          <cell r="H4489">
            <v>-38.528269999999992</v>
          </cell>
        </row>
        <row r="4490">
          <cell r="H4490">
            <v>-38.463539999999995</v>
          </cell>
        </row>
        <row r="4491">
          <cell r="H4491">
            <v>-38.398619999999994</v>
          </cell>
        </row>
        <row r="4492">
          <cell r="H4492">
            <v>-38.333889999999997</v>
          </cell>
        </row>
        <row r="4493">
          <cell r="H4493">
            <v>-38.269149999999996</v>
          </cell>
        </row>
        <row r="4494">
          <cell r="H4494">
            <v>-38.204229999999995</v>
          </cell>
        </row>
        <row r="4495">
          <cell r="H4495">
            <v>-38.139499999999998</v>
          </cell>
        </row>
        <row r="4496">
          <cell r="H4496">
            <v>-38.074670000000005</v>
          </cell>
        </row>
        <row r="4497">
          <cell r="H4497">
            <v>-38.00985</v>
          </cell>
        </row>
        <row r="4498">
          <cell r="H4498">
            <v>-37.94502</v>
          </cell>
        </row>
        <row r="4499">
          <cell r="H4499">
            <v>-37.880290000000002</v>
          </cell>
        </row>
        <row r="4500">
          <cell r="H4500">
            <v>-37.815460000000002</v>
          </cell>
        </row>
        <row r="4501">
          <cell r="H4501">
            <v>-37.750640000000004</v>
          </cell>
        </row>
        <row r="4502">
          <cell r="H4502">
            <v>-37.685809999999996</v>
          </cell>
        </row>
        <row r="4503">
          <cell r="H4503">
            <v>-37.621089999999995</v>
          </cell>
        </row>
        <row r="4504">
          <cell r="H4504">
            <v>-37.556159999999998</v>
          </cell>
        </row>
        <row r="4505">
          <cell r="H4505">
            <v>-37.491429999999994</v>
          </cell>
        </row>
        <row r="4506">
          <cell r="H4506">
            <v>-37.426609999999997</v>
          </cell>
        </row>
        <row r="4507">
          <cell r="H4507">
            <v>-37.361879999999999</v>
          </cell>
        </row>
        <row r="4508">
          <cell r="H4508">
            <v>-37.297060000000002</v>
          </cell>
        </row>
        <row r="4509">
          <cell r="H4509">
            <v>-37.232129999999998</v>
          </cell>
        </row>
        <row r="4510">
          <cell r="H4510">
            <v>-37.167409999999997</v>
          </cell>
        </row>
        <row r="4511">
          <cell r="H4511">
            <v>-37.102580000000003</v>
          </cell>
        </row>
        <row r="4512">
          <cell r="H4512">
            <v>-37.037859999999995</v>
          </cell>
        </row>
        <row r="4513">
          <cell r="H4513">
            <v>-36.973029999999994</v>
          </cell>
        </row>
        <row r="4514">
          <cell r="H4514">
            <v>-36.908209999999997</v>
          </cell>
        </row>
        <row r="4515">
          <cell r="H4515">
            <v>-36.843389999999999</v>
          </cell>
        </row>
        <row r="4516">
          <cell r="H4516">
            <v>-36.778559999999999</v>
          </cell>
        </row>
        <row r="4517">
          <cell r="H4517">
            <v>-36.713740000000001</v>
          </cell>
        </row>
        <row r="4518">
          <cell r="H4518">
            <v>-36.648920000000004</v>
          </cell>
        </row>
        <row r="4519">
          <cell r="H4519">
            <v>-36.58419</v>
          </cell>
        </row>
        <row r="4520">
          <cell r="H4520">
            <v>-36.519370000000002</v>
          </cell>
        </row>
        <row r="4521">
          <cell r="H4521">
            <v>-36.454540000000001</v>
          </cell>
        </row>
        <row r="4522">
          <cell r="H4522">
            <v>-36.38973</v>
          </cell>
        </row>
        <row r="4523">
          <cell r="H4523">
            <v>-36.325000000000003</v>
          </cell>
        </row>
        <row r="4524">
          <cell r="H4524">
            <v>-36.260179999999998</v>
          </cell>
        </row>
        <row r="4525">
          <cell r="H4525">
            <v>-36.195360000000001</v>
          </cell>
        </row>
        <row r="4526">
          <cell r="H4526">
            <v>-36.130539999999996</v>
          </cell>
        </row>
        <row r="4527">
          <cell r="H4527">
            <v>-36.065719999999999</v>
          </cell>
        </row>
        <row r="4528">
          <cell r="H4528">
            <v>-36.000990000000002</v>
          </cell>
        </row>
        <row r="4529">
          <cell r="H4529">
            <v>-35.936170000000004</v>
          </cell>
        </row>
        <row r="4530">
          <cell r="H4530">
            <v>-35.871349999999993</v>
          </cell>
        </row>
        <row r="4531">
          <cell r="H4531">
            <v>-35.806530000000002</v>
          </cell>
        </row>
        <row r="4532">
          <cell r="H4532">
            <v>-35.741709999999998</v>
          </cell>
        </row>
        <row r="4533">
          <cell r="H4533">
            <v>-35.67689</v>
          </cell>
        </row>
        <row r="4534">
          <cell r="H4534">
            <v>-35.612070000000003</v>
          </cell>
        </row>
        <row r="4535">
          <cell r="H4535">
            <v>-35.547250000000005</v>
          </cell>
        </row>
        <row r="4536">
          <cell r="H4536">
            <v>-35.482420000000005</v>
          </cell>
        </row>
        <row r="4537">
          <cell r="H4537">
            <v>-35.417609999999996</v>
          </cell>
        </row>
        <row r="4538">
          <cell r="H4538">
            <v>-35.352789999999999</v>
          </cell>
        </row>
        <row r="4539">
          <cell r="H4539">
            <v>-35.287970000000001</v>
          </cell>
        </row>
        <row r="4540">
          <cell r="H4540">
            <v>-35.22325</v>
          </cell>
        </row>
        <row r="4541">
          <cell r="H4541">
            <v>-35.158439999999999</v>
          </cell>
        </row>
        <row r="4542">
          <cell r="H4542">
            <v>-35.093620000000001</v>
          </cell>
        </row>
        <row r="4543">
          <cell r="H4543">
            <v>-35.028790000000001</v>
          </cell>
        </row>
        <row r="4544">
          <cell r="H4544">
            <v>-34.963979999999999</v>
          </cell>
        </row>
        <row r="4545">
          <cell r="H4545">
            <v>-34.899169999999998</v>
          </cell>
        </row>
        <row r="4546">
          <cell r="H4546">
            <v>-34.834339999999997</v>
          </cell>
        </row>
        <row r="4547">
          <cell r="H4547">
            <v>-34.769620000000003</v>
          </cell>
        </row>
        <row r="4548">
          <cell r="H4548">
            <v>-34.704799999999999</v>
          </cell>
        </row>
        <row r="4549">
          <cell r="H4549">
            <v>-34.639989999999997</v>
          </cell>
        </row>
        <row r="4550">
          <cell r="H4550">
            <v>-34.57517</v>
          </cell>
        </row>
        <row r="4551">
          <cell r="H4551">
            <v>-34.510460000000002</v>
          </cell>
        </row>
        <row r="4552">
          <cell r="H4552">
            <v>-34.445640000000004</v>
          </cell>
        </row>
        <row r="4553">
          <cell r="H4553">
            <v>-34.380719999999997</v>
          </cell>
        </row>
        <row r="4554">
          <cell r="H4554">
            <v>-34.315910000000002</v>
          </cell>
        </row>
        <row r="4555">
          <cell r="H4555">
            <v>-34.251190000000001</v>
          </cell>
        </row>
        <row r="4556">
          <cell r="H4556">
            <v>-34.18638</v>
          </cell>
        </row>
        <row r="4557">
          <cell r="H4557">
            <v>-34.121560000000002</v>
          </cell>
        </row>
        <row r="4558">
          <cell r="H4558">
            <v>-34.056849999999997</v>
          </cell>
        </row>
        <row r="4559">
          <cell r="H4559">
            <v>-33.991929999999996</v>
          </cell>
        </row>
        <row r="4560">
          <cell r="H4560">
            <v>-33.927120000000002</v>
          </cell>
        </row>
        <row r="4561">
          <cell r="H4561">
            <v>-33.862400000000001</v>
          </cell>
        </row>
        <row r="4562">
          <cell r="H4562">
            <v>-33.79759</v>
          </cell>
        </row>
        <row r="4563">
          <cell r="H4563">
            <v>-33.732669999999999</v>
          </cell>
        </row>
        <row r="4564">
          <cell r="H4564">
            <v>-33.667960000000001</v>
          </cell>
        </row>
        <row r="4565">
          <cell r="H4565">
            <v>-33.603139999999996</v>
          </cell>
        </row>
        <row r="4566">
          <cell r="H4566">
            <v>-33.538229999999999</v>
          </cell>
        </row>
        <row r="4567">
          <cell r="H4567">
            <v>-33.473519999999994</v>
          </cell>
        </row>
        <row r="4568">
          <cell r="H4568">
            <v>-33.408709999999999</v>
          </cell>
        </row>
        <row r="4569">
          <cell r="H4569">
            <v>-33.343890000000002</v>
          </cell>
        </row>
        <row r="4570">
          <cell r="H4570">
            <v>-33.27908</v>
          </cell>
        </row>
        <row r="4571">
          <cell r="H4571">
            <v>-33.214370000000002</v>
          </cell>
        </row>
        <row r="4572">
          <cell r="H4572">
            <v>-33.149450000000002</v>
          </cell>
        </row>
        <row r="4573">
          <cell r="H4573">
            <v>-33.08464</v>
          </cell>
        </row>
        <row r="4574">
          <cell r="H4574">
            <v>-33.019829999999999</v>
          </cell>
        </row>
        <row r="4575">
          <cell r="H4575">
            <v>-32.955020000000005</v>
          </cell>
        </row>
        <row r="4576">
          <cell r="H4576">
            <v>-32.890309999999999</v>
          </cell>
        </row>
        <row r="4577">
          <cell r="H4577">
            <v>-32.825400000000002</v>
          </cell>
        </row>
        <row r="4578">
          <cell r="H4578">
            <v>-32.760680000000001</v>
          </cell>
        </row>
        <row r="4579">
          <cell r="H4579">
            <v>-32.695770000000003</v>
          </cell>
        </row>
        <row r="4580">
          <cell r="H4580">
            <v>-32.631070000000001</v>
          </cell>
        </row>
        <row r="4581">
          <cell r="H4581">
            <v>-32.566249999999997</v>
          </cell>
        </row>
        <row r="4582">
          <cell r="H4582">
            <v>-32.501440000000002</v>
          </cell>
        </row>
        <row r="4583">
          <cell r="H4583">
            <v>-32.436630000000001</v>
          </cell>
        </row>
        <row r="4584">
          <cell r="H4584">
            <v>-32.37182</v>
          </cell>
        </row>
        <row r="4585">
          <cell r="H4585">
            <v>-32.307009999999998</v>
          </cell>
        </row>
        <row r="4586">
          <cell r="H4586">
            <v>-32.242109999999997</v>
          </cell>
        </row>
        <row r="4587">
          <cell r="H4587">
            <v>-32.177390000000003</v>
          </cell>
        </row>
        <row r="4588">
          <cell r="H4588">
            <v>-32.112579999999994</v>
          </cell>
        </row>
        <row r="4589">
          <cell r="H4589">
            <v>-32.04777</v>
          </cell>
        </row>
        <row r="4590">
          <cell r="H4590">
            <v>-31.982960000000002</v>
          </cell>
        </row>
        <row r="4591">
          <cell r="H4591">
            <v>-31.918150000000004</v>
          </cell>
        </row>
        <row r="4592">
          <cell r="H4592">
            <v>-31.853349999999999</v>
          </cell>
        </row>
        <row r="4593">
          <cell r="H4593">
            <v>-31.788540000000001</v>
          </cell>
        </row>
        <row r="4594">
          <cell r="H4594">
            <v>-31.72383</v>
          </cell>
        </row>
        <row r="4595">
          <cell r="H4595">
            <v>-31.658930000000002</v>
          </cell>
        </row>
        <row r="4596">
          <cell r="H4596">
            <v>-31.594120000000004</v>
          </cell>
        </row>
        <row r="4597">
          <cell r="H4597">
            <v>-31.529310000000002</v>
          </cell>
        </row>
        <row r="4598">
          <cell r="H4598">
            <v>-31.464500000000001</v>
          </cell>
        </row>
        <row r="4599">
          <cell r="H4599">
            <v>-31.39969</v>
          </cell>
        </row>
        <row r="4600">
          <cell r="H4600">
            <v>-31.334890000000001</v>
          </cell>
        </row>
        <row r="4601">
          <cell r="H4601">
            <v>-31.270189999999999</v>
          </cell>
        </row>
        <row r="4602">
          <cell r="H4602">
            <v>-31.205270000000002</v>
          </cell>
        </row>
        <row r="4603">
          <cell r="H4603">
            <v>-31.140470000000001</v>
          </cell>
        </row>
        <row r="4604">
          <cell r="H4604">
            <v>-31.075669999999999</v>
          </cell>
        </row>
        <row r="4605">
          <cell r="H4605">
            <v>-31.010860000000001</v>
          </cell>
        </row>
        <row r="4606">
          <cell r="H4606">
            <v>-30.946149999999999</v>
          </cell>
        </row>
        <row r="4607">
          <cell r="H4607">
            <v>-30.881250000000001</v>
          </cell>
        </row>
        <row r="4608">
          <cell r="H4608">
            <v>-30.816439999999997</v>
          </cell>
        </row>
        <row r="4609">
          <cell r="H4609">
            <v>-30.751639999999998</v>
          </cell>
        </row>
        <row r="4610">
          <cell r="H4610">
            <v>-30.68683</v>
          </cell>
        </row>
        <row r="4611">
          <cell r="H4611">
            <v>-30.622029999999999</v>
          </cell>
        </row>
        <row r="4612">
          <cell r="H4612">
            <v>-30.557320000000001</v>
          </cell>
        </row>
        <row r="4613">
          <cell r="H4613">
            <v>-30.492520000000003</v>
          </cell>
        </row>
        <row r="4614">
          <cell r="H4614">
            <v>-30.427609999999998</v>
          </cell>
        </row>
        <row r="4615">
          <cell r="H4615">
            <v>-30.362811999999998</v>
          </cell>
        </row>
        <row r="4616">
          <cell r="H4616">
            <v>-30.298010000000001</v>
          </cell>
        </row>
        <row r="4617">
          <cell r="H4617">
            <v>-30.233207</v>
          </cell>
        </row>
        <row r="4618">
          <cell r="H4618">
            <v>-30.168403000000001</v>
          </cell>
        </row>
        <row r="4619">
          <cell r="H4619">
            <v>-30.103598000000002</v>
          </cell>
        </row>
        <row r="4620">
          <cell r="H4620">
            <v>-30.038790999999996</v>
          </cell>
        </row>
        <row r="4621">
          <cell r="H4621">
            <v>-29.973993999999998</v>
          </cell>
        </row>
        <row r="4622">
          <cell r="H4622">
            <v>-29.909194999999997</v>
          </cell>
        </row>
        <row r="4623">
          <cell r="H4623">
            <v>-29.844384999999999</v>
          </cell>
        </row>
        <row r="4624">
          <cell r="H4624">
            <v>-29.779582999999999</v>
          </cell>
        </row>
        <row r="4625">
          <cell r="H4625">
            <v>-29.714781000000002</v>
          </cell>
        </row>
        <row r="4626">
          <cell r="H4626">
            <v>-29.649986999999999</v>
          </cell>
        </row>
        <row r="4627">
          <cell r="H4627">
            <v>-29.585182</v>
          </cell>
        </row>
        <row r="4628">
          <cell r="H4628">
            <v>-29.520375999999999</v>
          </cell>
        </row>
        <row r="4629">
          <cell r="H4629">
            <v>-29.455577999999999</v>
          </cell>
        </row>
        <row r="4630">
          <cell r="H4630">
            <v>-29.390779000000002</v>
          </cell>
        </row>
        <row r="4631">
          <cell r="H4631">
            <v>-29.325879</v>
          </cell>
        </row>
        <row r="4632">
          <cell r="H4632">
            <v>-29.261077999999998</v>
          </cell>
        </row>
        <row r="4633">
          <cell r="H4633">
            <v>-29.196276000000001</v>
          </cell>
        </row>
        <row r="4634">
          <cell r="H4634">
            <v>-29.131481999999998</v>
          </cell>
        </row>
        <row r="4635">
          <cell r="H4635">
            <v>-29.066678</v>
          </cell>
        </row>
        <row r="4636">
          <cell r="H4636">
            <v>-29.001981999999998</v>
          </cell>
        </row>
        <row r="4637">
          <cell r="H4637">
            <v>-28.937084000000002</v>
          </cell>
        </row>
        <row r="4638">
          <cell r="H4638">
            <v>-28.872276000000003</v>
          </cell>
        </row>
        <row r="4639">
          <cell r="H4639">
            <v>-28.807485999999997</v>
          </cell>
        </row>
        <row r="4640">
          <cell r="H4640">
            <v>-28.742685000000002</v>
          </cell>
        </row>
        <row r="4641">
          <cell r="H4641">
            <v>-28.677883000000001</v>
          </cell>
        </row>
        <row r="4642">
          <cell r="H4642">
            <v>-28.61299</v>
          </cell>
        </row>
        <row r="4643">
          <cell r="H4643">
            <v>-28.548285</v>
          </cell>
        </row>
        <row r="4644">
          <cell r="H4644">
            <v>-28.483489000000002</v>
          </cell>
        </row>
        <row r="4645">
          <cell r="H4645">
            <v>-28.418591999999997</v>
          </cell>
        </row>
        <row r="4646">
          <cell r="H4646">
            <v>-28.353793999999997</v>
          </cell>
        </row>
        <row r="4647">
          <cell r="H4647">
            <v>-28.289094999999996</v>
          </cell>
        </row>
        <row r="4648">
          <cell r="H4648">
            <v>-28.224204</v>
          </cell>
        </row>
        <row r="4649">
          <cell r="H4649">
            <v>-28.159402</v>
          </cell>
        </row>
        <row r="4650">
          <cell r="H4650">
            <v>-28.094608999999998</v>
          </cell>
        </row>
        <row r="4651">
          <cell r="H4651">
            <v>-28.029814999999999</v>
          </cell>
        </row>
        <row r="4652">
          <cell r="H4652">
            <v>-27.965008999999998</v>
          </cell>
        </row>
        <row r="4653">
          <cell r="H4653">
            <v>-27.900222199999998</v>
          </cell>
        </row>
        <row r="4654">
          <cell r="H4654">
            <v>-27.835324199999999</v>
          </cell>
        </row>
        <row r="4655">
          <cell r="H4655">
            <v>-27.770625000000003</v>
          </cell>
        </row>
        <row r="4656">
          <cell r="H4656">
            <v>-27.705734490000001</v>
          </cell>
        </row>
        <row r="4657">
          <cell r="H4657">
            <v>-27.640932800000002</v>
          </cell>
        </row>
        <row r="4658">
          <cell r="H4658">
            <v>-27.576239900000004</v>
          </cell>
        </row>
        <row r="4659">
          <cell r="H4659">
            <v>-27.511345800000001</v>
          </cell>
        </row>
        <row r="4660">
          <cell r="H4660">
            <v>-27.4465504</v>
          </cell>
        </row>
        <row r="4661">
          <cell r="H4661">
            <v>-27.381754000000001</v>
          </cell>
        </row>
        <row r="4662">
          <cell r="H4662">
            <v>-27.316966000000001</v>
          </cell>
        </row>
        <row r="4663">
          <cell r="H4663">
            <v>-27.252167</v>
          </cell>
        </row>
        <row r="4664">
          <cell r="H4664">
            <v>-27.187376999999998</v>
          </cell>
        </row>
        <row r="4665">
          <cell r="H4665">
            <v>-27.122484999999998</v>
          </cell>
        </row>
        <row r="4666">
          <cell r="H4666">
            <v>-27.057682999999997</v>
          </cell>
        </row>
        <row r="4667">
          <cell r="H4667">
            <v>-26.992898999999998</v>
          </cell>
        </row>
        <row r="4668">
          <cell r="H4668">
            <v>-26.928103999999998</v>
          </cell>
        </row>
        <row r="4669">
          <cell r="H4669">
            <v>-26.863306999999999</v>
          </cell>
        </row>
        <row r="4670">
          <cell r="H4670">
            <v>-26.79852</v>
          </cell>
        </row>
        <row r="4671">
          <cell r="H4671">
            <v>-26.733621000000003</v>
          </cell>
        </row>
        <row r="4672">
          <cell r="H4672">
            <v>-26.668931000000001</v>
          </cell>
        </row>
        <row r="4673">
          <cell r="H4673">
            <v>-26.604039999999998</v>
          </cell>
        </row>
        <row r="4674">
          <cell r="H4674">
            <v>-26.539346999999999</v>
          </cell>
        </row>
        <row r="4675">
          <cell r="H4675">
            <v>-26.474453999999998</v>
          </cell>
        </row>
        <row r="4676">
          <cell r="H4676">
            <v>-26.409658999999998</v>
          </cell>
        </row>
        <row r="4677">
          <cell r="H4677">
            <v>-26.344873</v>
          </cell>
        </row>
        <row r="4678">
          <cell r="H4678">
            <v>-26.280085</v>
          </cell>
        </row>
        <row r="4679">
          <cell r="H4679">
            <v>-26.215187</v>
          </cell>
        </row>
        <row r="4680">
          <cell r="H4680">
            <v>-26.150397000000002</v>
          </cell>
        </row>
        <row r="4681">
          <cell r="H4681">
            <v>-26.085605999999999</v>
          </cell>
        </row>
        <row r="4682">
          <cell r="H4682">
            <v>-26.020824000000001</v>
          </cell>
        </row>
        <row r="4683">
          <cell r="H4683">
            <v>-25.956030000000002</v>
          </cell>
        </row>
        <row r="4684">
          <cell r="H4684">
            <v>-25.891135999999999</v>
          </cell>
        </row>
        <row r="4685">
          <cell r="H4685">
            <v>-25.826449999999998</v>
          </cell>
        </row>
        <row r="4686">
          <cell r="H4686">
            <v>-25.761562999999999</v>
          </cell>
        </row>
        <row r="4687">
          <cell r="H4687">
            <v>-25.696774000000001</v>
          </cell>
        </row>
        <row r="4688">
          <cell r="H4688">
            <v>-25.631985</v>
          </cell>
        </row>
        <row r="4689">
          <cell r="H4689">
            <v>-25.567093999999997</v>
          </cell>
        </row>
        <row r="4690">
          <cell r="H4690">
            <v>-25.502302</v>
          </cell>
        </row>
        <row r="4691">
          <cell r="H4691">
            <v>-25.437618999999998</v>
          </cell>
        </row>
        <row r="4692">
          <cell r="H4692">
            <v>-25.372724000000002</v>
          </cell>
        </row>
        <row r="4693">
          <cell r="H4693">
            <v>-25.307938999999998</v>
          </cell>
        </row>
        <row r="4694">
          <cell r="H4694">
            <v>-25.243152000000002</v>
          </cell>
        </row>
        <row r="4695">
          <cell r="H4695">
            <v>-25.178364000000002</v>
          </cell>
        </row>
        <row r="4696">
          <cell r="H4696">
            <v>-25.113473999999997</v>
          </cell>
        </row>
        <row r="4697">
          <cell r="H4697">
            <v>-25.048693999999998</v>
          </cell>
        </row>
        <row r="4698">
          <cell r="H4698">
            <v>-24.983902</v>
          </cell>
        </row>
        <row r="4699">
          <cell r="H4699">
            <v>-24.919119999999999</v>
          </cell>
        </row>
        <row r="4700">
          <cell r="H4700">
            <v>-24.854230000000001</v>
          </cell>
        </row>
        <row r="4701">
          <cell r="H4701">
            <v>-24.789439999999999</v>
          </cell>
        </row>
        <row r="4702">
          <cell r="H4702">
            <v>-24.72465</v>
          </cell>
        </row>
        <row r="4703">
          <cell r="H4703">
            <v>-24.659870000000002</v>
          </cell>
        </row>
        <row r="4704">
          <cell r="H4704">
            <v>-24.595089999999999</v>
          </cell>
        </row>
        <row r="4705">
          <cell r="H4705">
            <v>-24.530200000000001</v>
          </cell>
        </row>
        <row r="4706">
          <cell r="H4706">
            <v>-24.465409999999999</v>
          </cell>
        </row>
        <row r="4707">
          <cell r="H4707">
            <v>-24.40063</v>
          </cell>
        </row>
        <row r="4708">
          <cell r="H4708">
            <v>-24.335850000000001</v>
          </cell>
        </row>
        <row r="4709">
          <cell r="H4709">
            <v>-24.271059999999999</v>
          </cell>
        </row>
        <row r="4710">
          <cell r="H4710">
            <v>-24.20628</v>
          </cell>
        </row>
        <row r="4711">
          <cell r="H4711">
            <v>-24.141490000000001</v>
          </cell>
        </row>
        <row r="4712">
          <cell r="H4712">
            <v>-24.076710000000002</v>
          </cell>
        </row>
        <row r="4713">
          <cell r="H4713">
            <v>-24.011720000000004</v>
          </cell>
        </row>
        <row r="4714">
          <cell r="H4714">
            <v>-23.946939999999998</v>
          </cell>
        </row>
        <row r="4715">
          <cell r="H4715">
            <v>-23.882149999999999</v>
          </cell>
        </row>
        <row r="4716">
          <cell r="H4716">
            <v>-23.817369999999997</v>
          </cell>
        </row>
        <row r="4717">
          <cell r="H4717">
            <v>-23.752589999999998</v>
          </cell>
        </row>
        <row r="4718">
          <cell r="H4718">
            <v>-23.687809999999999</v>
          </cell>
        </row>
        <row r="4719">
          <cell r="H4719">
            <v>-23.622920000000001</v>
          </cell>
        </row>
        <row r="4720">
          <cell r="H4720">
            <v>-23.558140000000002</v>
          </cell>
        </row>
        <row r="4721">
          <cell r="H4721">
            <v>-23.49335</v>
          </cell>
        </row>
        <row r="4722">
          <cell r="H4722">
            <v>-23.428570000000001</v>
          </cell>
        </row>
        <row r="4723">
          <cell r="H4723">
            <v>-23.363690000000002</v>
          </cell>
        </row>
        <row r="4724">
          <cell r="H4724">
            <v>-23.298919999999999</v>
          </cell>
        </row>
        <row r="4725">
          <cell r="H4725">
            <v>-23.23413</v>
          </cell>
        </row>
        <row r="4726">
          <cell r="H4726">
            <v>-23.169350000000001</v>
          </cell>
        </row>
        <row r="4727">
          <cell r="H4727">
            <v>-23.104469999999999</v>
          </cell>
        </row>
        <row r="4728">
          <cell r="H4728">
            <v>-23.03969</v>
          </cell>
        </row>
        <row r="4729">
          <cell r="H4729">
            <v>-22.974910000000001</v>
          </cell>
        </row>
        <row r="4730">
          <cell r="H4730">
            <v>-22.910030000000003</v>
          </cell>
        </row>
        <row r="4731">
          <cell r="H4731">
            <v>-22.845350000000003</v>
          </cell>
        </row>
        <row r="4732">
          <cell r="H4732">
            <v>-22.780560000000001</v>
          </cell>
        </row>
        <row r="4733">
          <cell r="H4733">
            <v>-22.715690000000002</v>
          </cell>
        </row>
        <row r="4734">
          <cell r="H4734">
            <v>-22.6509</v>
          </cell>
        </row>
        <row r="4735">
          <cell r="H4735">
            <v>-22.586030000000001</v>
          </cell>
        </row>
        <row r="4736">
          <cell r="H4736">
            <v>-22.521250000000002</v>
          </cell>
        </row>
        <row r="4737">
          <cell r="H4737">
            <v>-22.456469999999996</v>
          </cell>
        </row>
        <row r="4738">
          <cell r="H4738">
            <v>-22.391590000000001</v>
          </cell>
        </row>
        <row r="4739">
          <cell r="H4739">
            <v>-22.326909999999998</v>
          </cell>
        </row>
        <row r="4740">
          <cell r="H4740">
            <v>-22.262029999999999</v>
          </cell>
        </row>
        <row r="4741">
          <cell r="H4741">
            <v>-22.19725</v>
          </cell>
        </row>
        <row r="4742">
          <cell r="H4742">
            <v>-22.132370000000002</v>
          </cell>
        </row>
        <row r="4743">
          <cell r="H4743">
            <v>-22.067599999999999</v>
          </cell>
        </row>
        <row r="4744">
          <cell r="H4744">
            <v>-22.00282</v>
          </cell>
        </row>
        <row r="4745">
          <cell r="H4745">
            <v>-21.938040000000001</v>
          </cell>
        </row>
        <row r="4746">
          <cell r="H4746">
            <v>-21.873170000000002</v>
          </cell>
        </row>
        <row r="4747">
          <cell r="H4747">
            <v>-21.808389999999996</v>
          </cell>
        </row>
        <row r="4748">
          <cell r="H4748">
            <v>-21.74362</v>
          </cell>
        </row>
        <row r="4749">
          <cell r="H4749">
            <v>-21.678730000000002</v>
          </cell>
        </row>
        <row r="4750">
          <cell r="H4750">
            <v>-21.613959999999999</v>
          </cell>
        </row>
        <row r="4751">
          <cell r="H4751">
            <v>-21.54918</v>
          </cell>
        </row>
        <row r="4752">
          <cell r="H4752">
            <v>-21.484400000000001</v>
          </cell>
        </row>
        <row r="4753">
          <cell r="H4753">
            <v>-21.419530000000002</v>
          </cell>
        </row>
        <row r="4754">
          <cell r="H4754">
            <v>-21.354750000000003</v>
          </cell>
        </row>
        <row r="4755">
          <cell r="H4755">
            <v>-21.28998</v>
          </cell>
        </row>
        <row r="4756">
          <cell r="H4756">
            <v>-21.225110000000001</v>
          </cell>
        </row>
        <row r="4757">
          <cell r="H4757">
            <v>-21.160330000000002</v>
          </cell>
        </row>
        <row r="4758">
          <cell r="H4758">
            <v>-21.095550000000003</v>
          </cell>
        </row>
        <row r="4759">
          <cell r="H4759">
            <v>-21.030679999999997</v>
          </cell>
        </row>
        <row r="4760">
          <cell r="H4760">
            <v>-20.965909999999997</v>
          </cell>
        </row>
        <row r="4761">
          <cell r="H4761">
            <v>-20.901029999999999</v>
          </cell>
        </row>
        <row r="4762">
          <cell r="H4762">
            <v>-20.836359999999999</v>
          </cell>
        </row>
        <row r="4763">
          <cell r="H4763">
            <v>-20.77149</v>
          </cell>
        </row>
        <row r="4764">
          <cell r="H4764">
            <v>-20.706610000000001</v>
          </cell>
        </row>
        <row r="4765">
          <cell r="H4765">
            <v>-20.641839999999998</v>
          </cell>
        </row>
        <row r="4766">
          <cell r="H4766">
            <v>-20.577069999999999</v>
          </cell>
        </row>
        <row r="4767">
          <cell r="H4767">
            <v>-20.51229</v>
          </cell>
        </row>
        <row r="4768">
          <cell r="H4768">
            <v>-20.447420000000001</v>
          </cell>
        </row>
        <row r="4769">
          <cell r="H4769">
            <v>-20.382640000000002</v>
          </cell>
        </row>
        <row r="4770">
          <cell r="H4770">
            <v>-20.317770000000003</v>
          </cell>
        </row>
        <row r="4771">
          <cell r="H4771">
            <v>-20.253</v>
          </cell>
        </row>
        <row r="4772">
          <cell r="H4772">
            <v>-20.188229999999997</v>
          </cell>
        </row>
        <row r="4773">
          <cell r="H4773">
            <v>-20.123459999999998</v>
          </cell>
        </row>
        <row r="4774">
          <cell r="H4774">
            <v>-20.058579999999999</v>
          </cell>
        </row>
        <row r="4775">
          <cell r="H4775">
            <v>-19.993819999999999</v>
          </cell>
        </row>
        <row r="4776">
          <cell r="H4776">
            <v>-19.928939999999997</v>
          </cell>
        </row>
        <row r="4777">
          <cell r="H4777">
            <v>-19.864170000000001</v>
          </cell>
        </row>
        <row r="4778">
          <cell r="H4778">
            <v>-19.799399999999999</v>
          </cell>
        </row>
        <row r="4779">
          <cell r="H4779">
            <v>-19.734529999999999</v>
          </cell>
        </row>
        <row r="4780">
          <cell r="H4780">
            <v>-19.66976</v>
          </cell>
        </row>
        <row r="4781">
          <cell r="H4781">
            <v>-19.604889999999997</v>
          </cell>
        </row>
        <row r="4782">
          <cell r="H4782">
            <v>-19.540120000000002</v>
          </cell>
        </row>
        <row r="4783">
          <cell r="H4783">
            <v>-19.475350000000002</v>
          </cell>
        </row>
        <row r="4784">
          <cell r="H4784">
            <v>-19.41048</v>
          </cell>
        </row>
        <row r="4785">
          <cell r="H4785">
            <v>-19.34571</v>
          </cell>
        </row>
        <row r="4786">
          <cell r="H4786">
            <v>-19.280940000000001</v>
          </cell>
        </row>
        <row r="4787">
          <cell r="H4787">
            <v>-19.216070000000002</v>
          </cell>
        </row>
        <row r="4788">
          <cell r="H4788">
            <v>-19.151299999999999</v>
          </cell>
        </row>
        <row r="4789">
          <cell r="H4789">
            <v>-19.086539999999999</v>
          </cell>
        </row>
        <row r="4790">
          <cell r="H4790">
            <v>-19.021660000000001</v>
          </cell>
        </row>
        <row r="4791">
          <cell r="H4791">
            <v>-18.956900000000001</v>
          </cell>
        </row>
        <row r="4792">
          <cell r="H4792">
            <v>-18.892129999999998</v>
          </cell>
        </row>
        <row r="4793">
          <cell r="H4793">
            <v>-18.827359999999999</v>
          </cell>
        </row>
        <row r="4794">
          <cell r="H4794">
            <v>-18.76239</v>
          </cell>
        </row>
        <row r="4795">
          <cell r="H4795">
            <v>-18.697620000000001</v>
          </cell>
        </row>
        <row r="4796">
          <cell r="H4796">
            <v>-18.632860000000001</v>
          </cell>
        </row>
        <row r="4797">
          <cell r="H4797">
            <v>-18.568089999999998</v>
          </cell>
        </row>
        <row r="4798">
          <cell r="H4798">
            <v>-18.503230000000002</v>
          </cell>
        </row>
        <row r="4799">
          <cell r="H4799">
            <v>-18.438459999999999</v>
          </cell>
        </row>
        <row r="4800">
          <cell r="H4800">
            <v>-18.37359</v>
          </cell>
        </row>
        <row r="4801">
          <cell r="H4801">
            <v>-18.30883</v>
          </cell>
        </row>
        <row r="4802">
          <cell r="H4802">
            <v>-18.244059999999998</v>
          </cell>
        </row>
        <row r="4803">
          <cell r="H4803">
            <v>-18.179200000000002</v>
          </cell>
        </row>
        <row r="4804">
          <cell r="H4804">
            <v>-18.114330000000002</v>
          </cell>
        </row>
        <row r="4805">
          <cell r="H4805">
            <v>-18.04956</v>
          </cell>
        </row>
        <row r="4806">
          <cell r="H4806">
            <v>-17.9848</v>
          </cell>
        </row>
        <row r="4807">
          <cell r="H4807">
            <v>-17.919940000000004</v>
          </cell>
        </row>
        <row r="4808">
          <cell r="H4808">
            <v>-17.85521</v>
          </cell>
        </row>
        <row r="4809">
          <cell r="H4809">
            <v>-17.79045</v>
          </cell>
        </row>
        <row r="4810">
          <cell r="H4810">
            <v>-17.725589999999997</v>
          </cell>
        </row>
        <row r="4811">
          <cell r="H4811">
            <v>-17.660629999999998</v>
          </cell>
        </row>
        <row r="4812">
          <cell r="H4812">
            <v>-17.595869999999998</v>
          </cell>
        </row>
        <row r="4813">
          <cell r="H4813">
            <v>-17.531009999999998</v>
          </cell>
        </row>
        <row r="4814">
          <cell r="H4814">
            <v>-17.466250000000002</v>
          </cell>
        </row>
        <row r="4815">
          <cell r="H4815">
            <v>-17.401479999999999</v>
          </cell>
        </row>
        <row r="4816">
          <cell r="H4816">
            <v>-17.33662</v>
          </cell>
        </row>
        <row r="4817">
          <cell r="H4817">
            <v>-17.271850000000001</v>
          </cell>
        </row>
        <row r="4818">
          <cell r="H4818">
            <v>-17.207079999999998</v>
          </cell>
        </row>
        <row r="4819">
          <cell r="H4819">
            <v>-17.142309999999998</v>
          </cell>
        </row>
        <row r="4820">
          <cell r="H4820">
            <v>-17.077440000000003</v>
          </cell>
        </row>
        <row r="4821">
          <cell r="H4821">
            <v>-17.01267</v>
          </cell>
        </row>
        <row r="4822">
          <cell r="H4822">
            <v>-16.947800000000001</v>
          </cell>
        </row>
        <row r="4823">
          <cell r="H4823">
            <v>-16.883020000000002</v>
          </cell>
        </row>
        <row r="4824">
          <cell r="H4824">
            <v>-16.818150000000003</v>
          </cell>
        </row>
        <row r="4825">
          <cell r="H4825">
            <v>-16.75337</v>
          </cell>
        </row>
        <row r="4826">
          <cell r="H4826">
            <v>-16.6905</v>
          </cell>
        </row>
        <row r="4827">
          <cell r="H4827">
            <v>-16.628969999999999</v>
          </cell>
        </row>
        <row r="4828">
          <cell r="H4828">
            <v>-16.567339999999998</v>
          </cell>
        </row>
        <row r="4829">
          <cell r="H4829">
            <v>-16.505809999999997</v>
          </cell>
        </row>
        <row r="4830">
          <cell r="H4830">
            <v>-16.444279999999999</v>
          </cell>
        </row>
        <row r="4831">
          <cell r="H4831">
            <v>-16.382740000000002</v>
          </cell>
        </row>
        <row r="4832">
          <cell r="H4832">
            <v>-16.321210000000001</v>
          </cell>
        </row>
        <row r="4833">
          <cell r="H4833">
            <v>-16.25977</v>
          </cell>
        </row>
        <row r="4834">
          <cell r="H4834">
            <v>-16.198139999999999</v>
          </cell>
        </row>
        <row r="4835">
          <cell r="H4835">
            <v>-16.136600000000001</v>
          </cell>
        </row>
        <row r="4836">
          <cell r="H4836">
            <v>-16.07507</v>
          </cell>
        </row>
        <row r="4837">
          <cell r="H4837">
            <v>-16.015280000000001</v>
          </cell>
        </row>
        <row r="4838">
          <cell r="H4838">
            <v>-15.955590000000001</v>
          </cell>
        </row>
        <row r="4839">
          <cell r="H4839">
            <v>-15.895999999999999</v>
          </cell>
        </row>
        <row r="4840">
          <cell r="H4840">
            <v>-15.836510000000001</v>
          </cell>
        </row>
        <row r="4841">
          <cell r="H4841">
            <v>-15.776920000000002</v>
          </cell>
        </row>
        <row r="4842">
          <cell r="H4842">
            <v>-15.71733</v>
          </cell>
        </row>
        <row r="4843">
          <cell r="H4843">
            <v>-15.65774</v>
          </cell>
        </row>
        <row r="4844">
          <cell r="H4844">
            <v>-15.598149999999999</v>
          </cell>
        </row>
        <row r="4845">
          <cell r="H4845">
            <v>-15.53856</v>
          </cell>
        </row>
        <row r="4846">
          <cell r="H4846">
            <v>-15.479059999999997</v>
          </cell>
        </row>
        <row r="4847">
          <cell r="H4847">
            <v>-15.41957</v>
          </cell>
        </row>
        <row r="4848">
          <cell r="H4848">
            <v>-15.359870000000001</v>
          </cell>
        </row>
        <row r="4849">
          <cell r="H4849">
            <v>-15.300379999999997</v>
          </cell>
        </row>
        <row r="4850">
          <cell r="H4850">
            <v>-15.240680000000001</v>
          </cell>
        </row>
        <row r="4851">
          <cell r="H4851">
            <v>-15.181289999999997</v>
          </cell>
        </row>
        <row r="4852">
          <cell r="H4852">
            <v>-15.121590000000001</v>
          </cell>
        </row>
        <row r="4853">
          <cell r="H4853">
            <v>-15.061990000000002</v>
          </cell>
        </row>
        <row r="4854">
          <cell r="H4854">
            <v>-15.002479999999998</v>
          </cell>
        </row>
        <row r="4855">
          <cell r="H4855">
            <v>-14.943680000000001</v>
          </cell>
        </row>
        <row r="4856">
          <cell r="H4856">
            <v>-14.88467</v>
          </cell>
        </row>
        <row r="4857">
          <cell r="H4857">
            <v>-14.825869999999998</v>
          </cell>
        </row>
        <row r="4858">
          <cell r="H4858">
            <v>-14.766970000000001</v>
          </cell>
        </row>
        <row r="4859">
          <cell r="H4859">
            <v>-14.708069999999999</v>
          </cell>
        </row>
        <row r="4860">
          <cell r="H4860">
            <v>-14.649159999999998</v>
          </cell>
        </row>
        <row r="4861">
          <cell r="H4861">
            <v>-14.590159999999997</v>
          </cell>
        </row>
        <row r="4862">
          <cell r="H4862">
            <v>-14.53135</v>
          </cell>
        </row>
        <row r="4863">
          <cell r="H4863">
            <v>-14.472440000000002</v>
          </cell>
        </row>
        <row r="4864">
          <cell r="H4864">
            <v>-14.41353</v>
          </cell>
        </row>
        <row r="4865">
          <cell r="H4865">
            <v>-14.35463</v>
          </cell>
        </row>
        <row r="4866">
          <cell r="H4866">
            <v>-14.295720000000001</v>
          </cell>
        </row>
        <row r="4867">
          <cell r="H4867">
            <v>-14.23681</v>
          </cell>
        </row>
        <row r="4868">
          <cell r="H4868">
            <v>-14.177900000000001</v>
          </cell>
        </row>
        <row r="4869">
          <cell r="H4869">
            <v>-14.118979999999997</v>
          </cell>
        </row>
        <row r="4870">
          <cell r="H4870">
            <v>-14.060169999999999</v>
          </cell>
        </row>
        <row r="4871">
          <cell r="H4871">
            <v>-14.00116</v>
          </cell>
        </row>
        <row r="4872">
          <cell r="H4872">
            <v>-13.942249999999998</v>
          </cell>
        </row>
        <row r="4873">
          <cell r="H4873">
            <v>-13.88353</v>
          </cell>
        </row>
        <row r="4874">
          <cell r="H4874">
            <v>-13.824520000000003</v>
          </cell>
        </row>
        <row r="4875">
          <cell r="H4875">
            <v>-13.765599999999999</v>
          </cell>
        </row>
        <row r="4876">
          <cell r="H4876">
            <v>-13.706680000000002</v>
          </cell>
        </row>
        <row r="4877">
          <cell r="H4877">
            <v>-13.647859999999998</v>
          </cell>
        </row>
        <row r="4878">
          <cell r="H4878">
            <v>-13.588849999999999</v>
          </cell>
        </row>
        <row r="4879">
          <cell r="H4879">
            <v>-13.52993</v>
          </cell>
        </row>
        <row r="4880">
          <cell r="H4880">
            <v>-13.47101</v>
          </cell>
        </row>
        <row r="4881">
          <cell r="H4881">
            <v>-13.41229</v>
          </cell>
        </row>
        <row r="4882">
          <cell r="H4882">
            <v>-13.353360000000002</v>
          </cell>
        </row>
        <row r="4883">
          <cell r="H4883">
            <v>-13.294439999999998</v>
          </cell>
        </row>
        <row r="4884">
          <cell r="H4884">
            <v>-13.235420000000001</v>
          </cell>
        </row>
        <row r="4885">
          <cell r="H4885">
            <v>-13.176490000000001</v>
          </cell>
        </row>
        <row r="4886">
          <cell r="H4886">
            <v>-13.117669999999997</v>
          </cell>
        </row>
        <row r="4887">
          <cell r="H4887">
            <v>-13.058840000000002</v>
          </cell>
        </row>
        <row r="4888">
          <cell r="H4888">
            <v>-12.999919999999999</v>
          </cell>
        </row>
        <row r="4889">
          <cell r="H4889">
            <v>-12.940990000000001</v>
          </cell>
        </row>
        <row r="4890">
          <cell r="H4890">
            <v>-12.882160000000002</v>
          </cell>
        </row>
        <row r="4891">
          <cell r="H4891">
            <v>-12.823129999999999</v>
          </cell>
        </row>
        <row r="4892">
          <cell r="H4892">
            <v>-12.764200000000002</v>
          </cell>
        </row>
        <row r="4893">
          <cell r="H4893">
            <v>-12.705270000000002</v>
          </cell>
        </row>
        <row r="4894">
          <cell r="H4894">
            <v>-12.646439999999998</v>
          </cell>
        </row>
        <row r="4895">
          <cell r="H4895">
            <v>-12.587510000000002</v>
          </cell>
        </row>
        <row r="4896">
          <cell r="H4896">
            <v>-12.528580000000002</v>
          </cell>
        </row>
        <row r="4897">
          <cell r="H4897">
            <v>-12.469850000000001</v>
          </cell>
        </row>
        <row r="4898">
          <cell r="H4898">
            <v>-12.410910000000001</v>
          </cell>
        </row>
        <row r="4899">
          <cell r="H4899">
            <v>-12.351979999999998</v>
          </cell>
        </row>
        <row r="4900">
          <cell r="H4900">
            <v>-12.293139999999999</v>
          </cell>
        </row>
        <row r="4901">
          <cell r="H4901">
            <v>-12.234210000000001</v>
          </cell>
        </row>
        <row r="4902">
          <cell r="H4902">
            <v>-12.175269999999998</v>
          </cell>
        </row>
        <row r="4903">
          <cell r="H4903">
            <v>-12.116429999999999</v>
          </cell>
        </row>
        <row r="4904">
          <cell r="H4904">
            <v>-12.057490000000001</v>
          </cell>
        </row>
        <row r="4905">
          <cell r="H4905">
            <v>-11.998449999999998</v>
          </cell>
        </row>
        <row r="4906">
          <cell r="H4906">
            <v>-11.939609999999998</v>
          </cell>
        </row>
        <row r="4907">
          <cell r="H4907">
            <v>-11.88067</v>
          </cell>
        </row>
        <row r="4908">
          <cell r="H4908">
            <v>-11.821829999999999</v>
          </cell>
        </row>
        <row r="4909">
          <cell r="H4909">
            <v>-11.762889999999999</v>
          </cell>
        </row>
        <row r="4910">
          <cell r="H4910">
            <v>-11.704040000000003</v>
          </cell>
        </row>
        <row r="4911">
          <cell r="H4911">
            <v>-11.645199999999999</v>
          </cell>
        </row>
        <row r="4912">
          <cell r="H4912">
            <v>-11.58625</v>
          </cell>
        </row>
        <row r="4913">
          <cell r="H4913">
            <v>-11.527410000000003</v>
          </cell>
        </row>
        <row r="4914">
          <cell r="H4914">
            <v>-11.46846</v>
          </cell>
        </row>
        <row r="4915">
          <cell r="H4915">
            <v>-11.409520000000002</v>
          </cell>
        </row>
        <row r="4916">
          <cell r="H4916">
            <v>-11.350569999999999</v>
          </cell>
        </row>
        <row r="4917">
          <cell r="H4917">
            <v>-11.29172</v>
          </cell>
        </row>
        <row r="4918">
          <cell r="H4918">
            <v>-11.232770000000002</v>
          </cell>
        </row>
        <row r="4919">
          <cell r="H4919">
            <v>-11.174019999999999</v>
          </cell>
        </row>
        <row r="4920">
          <cell r="H4920">
            <v>-11.115070000000001</v>
          </cell>
        </row>
        <row r="4921">
          <cell r="H4921">
            <v>-11.056120000000002</v>
          </cell>
        </row>
        <row r="4922">
          <cell r="H4922">
            <v>-10.997159999999997</v>
          </cell>
        </row>
        <row r="4923">
          <cell r="H4923">
            <v>-10.938310000000001</v>
          </cell>
        </row>
        <row r="4924">
          <cell r="H4924">
            <v>-10.879460000000002</v>
          </cell>
        </row>
        <row r="4925">
          <cell r="H4925">
            <v>-10.820499999999999</v>
          </cell>
        </row>
        <row r="4926">
          <cell r="H4926">
            <v>-10.761649999999999</v>
          </cell>
        </row>
        <row r="4927">
          <cell r="H4927">
            <v>-10.70269</v>
          </cell>
        </row>
        <row r="4928">
          <cell r="H4928">
            <v>-10.643829999999999</v>
          </cell>
        </row>
        <row r="4929">
          <cell r="H4929">
            <v>-10.584869999999999</v>
          </cell>
        </row>
        <row r="4930">
          <cell r="H4930">
            <v>-10.526010000000003</v>
          </cell>
        </row>
        <row r="4931">
          <cell r="H4931">
            <v>-10.46716</v>
          </cell>
        </row>
        <row r="4932">
          <cell r="H4932">
            <v>-10.408190000000001</v>
          </cell>
        </row>
        <row r="4933">
          <cell r="H4933">
            <v>-10.349330000000002</v>
          </cell>
        </row>
        <row r="4934">
          <cell r="H4934">
            <v>-10.290469999999999</v>
          </cell>
        </row>
        <row r="4935">
          <cell r="H4935">
            <v>-10.23141</v>
          </cell>
        </row>
        <row r="4936">
          <cell r="H4936">
            <v>-10.172650000000001</v>
          </cell>
        </row>
        <row r="4937">
          <cell r="H4937">
            <v>-10.113779999999998</v>
          </cell>
        </row>
        <row r="4938">
          <cell r="H4938">
            <v>-10.05472</v>
          </cell>
        </row>
        <row r="4939">
          <cell r="H4939">
            <v>-9.9959500000000023</v>
          </cell>
        </row>
        <row r="4940">
          <cell r="H4940">
            <v>-9.9369799999999984</v>
          </cell>
        </row>
        <row r="4941">
          <cell r="H4941">
            <v>-9.8781199999999991</v>
          </cell>
        </row>
        <row r="4942">
          <cell r="H4942">
            <v>-9.819250000000002</v>
          </cell>
        </row>
        <row r="4943">
          <cell r="H4943">
            <v>-9.7602799999999981</v>
          </cell>
        </row>
        <row r="4944">
          <cell r="H4944">
            <v>-9.701410000000001</v>
          </cell>
        </row>
        <row r="4945">
          <cell r="H4945">
            <v>-9.6424400000000006</v>
          </cell>
        </row>
        <row r="4946">
          <cell r="H4946">
            <v>-9.5836699999999997</v>
          </cell>
        </row>
        <row r="4947">
          <cell r="H4947">
            <v>-9.5246999999999993</v>
          </cell>
        </row>
        <row r="4948">
          <cell r="H4948">
            <v>-9.4658200000000008</v>
          </cell>
        </row>
        <row r="4949">
          <cell r="H4949">
            <v>-9.4068499999999986</v>
          </cell>
        </row>
        <row r="4950">
          <cell r="H4950">
            <v>-9.3479799999999997</v>
          </cell>
        </row>
        <row r="4951">
          <cell r="H4951">
            <v>-9.2891000000000012</v>
          </cell>
        </row>
        <row r="4952">
          <cell r="H4952">
            <v>-9.2302299999999988</v>
          </cell>
        </row>
        <row r="4953">
          <cell r="H4953">
            <v>-9.1713500000000003</v>
          </cell>
        </row>
        <row r="4954">
          <cell r="H4954">
            <v>-9.1123700000000021</v>
          </cell>
        </row>
        <row r="4955">
          <cell r="H4955">
            <v>-9.0534899999999983</v>
          </cell>
        </row>
        <row r="4956">
          <cell r="H4956">
            <v>-8.9945199999999979</v>
          </cell>
        </row>
        <row r="4957">
          <cell r="H4957">
            <v>-8.9357400000000009</v>
          </cell>
        </row>
        <row r="4958">
          <cell r="H4958">
            <v>-8.8767499999999977</v>
          </cell>
        </row>
        <row r="4959">
          <cell r="H4959">
            <v>-8.817969999999999</v>
          </cell>
        </row>
        <row r="4960">
          <cell r="H4960">
            <v>-8.758890000000001</v>
          </cell>
        </row>
        <row r="4961">
          <cell r="H4961">
            <v>-8.7000099999999971</v>
          </cell>
        </row>
        <row r="4962">
          <cell r="H4962">
            <v>-8.6412300000000002</v>
          </cell>
        </row>
        <row r="4963">
          <cell r="H4963">
            <v>-8.5822399999999988</v>
          </cell>
        </row>
        <row r="4964">
          <cell r="H4964">
            <v>-8.523360000000002</v>
          </cell>
        </row>
        <row r="4965">
          <cell r="H4965">
            <v>-8.4644699999999986</v>
          </cell>
        </row>
        <row r="4966">
          <cell r="H4966">
            <v>-8.4055800000000005</v>
          </cell>
        </row>
        <row r="4967">
          <cell r="H4967">
            <v>-8.346700000000002</v>
          </cell>
        </row>
        <row r="4968">
          <cell r="H4968">
            <v>-8.2878100000000003</v>
          </cell>
        </row>
        <row r="4969">
          <cell r="H4969">
            <v>-8.2289200000000005</v>
          </cell>
        </row>
        <row r="4970">
          <cell r="H4970">
            <v>-8.1699300000000008</v>
          </cell>
        </row>
        <row r="4971">
          <cell r="H4971">
            <v>-8.1111399999999989</v>
          </cell>
        </row>
        <row r="4972">
          <cell r="H4972">
            <v>-8.0522500000000008</v>
          </cell>
        </row>
        <row r="4973">
          <cell r="H4973">
            <v>-7.9932600000000029</v>
          </cell>
        </row>
        <row r="4974">
          <cell r="H4974">
            <v>-7.9343599999999981</v>
          </cell>
        </row>
        <row r="4975">
          <cell r="H4975">
            <v>-7.87547</v>
          </cell>
        </row>
        <row r="4976">
          <cell r="H4976">
            <v>-7.8165700000000022</v>
          </cell>
        </row>
        <row r="4977">
          <cell r="H4977">
            <v>-7.757679999999997</v>
          </cell>
        </row>
        <row r="4978">
          <cell r="H4978">
            <v>-7.6987799999999993</v>
          </cell>
        </row>
        <row r="4979">
          <cell r="H4979">
            <v>-7.6398900000000012</v>
          </cell>
        </row>
        <row r="4980">
          <cell r="H4980">
            <v>-7.5808899999999966</v>
          </cell>
        </row>
        <row r="4981">
          <cell r="H4981">
            <v>-7.5220899999999986</v>
          </cell>
        </row>
        <row r="4982">
          <cell r="H4982">
            <v>-7.4631900000000009</v>
          </cell>
        </row>
        <row r="4983">
          <cell r="H4983">
            <v>-7.4042900000000031</v>
          </cell>
        </row>
        <row r="4984">
          <cell r="H4984">
            <v>-7.3452899999999985</v>
          </cell>
        </row>
        <row r="4985">
          <cell r="H4985">
            <v>-7.2863900000000008</v>
          </cell>
        </row>
        <row r="4986">
          <cell r="H4986">
            <v>-7.2274900000000013</v>
          </cell>
        </row>
        <row r="4987">
          <cell r="H4987">
            <v>-7.1686899999999998</v>
          </cell>
        </row>
        <row r="4988">
          <cell r="H4988">
            <v>-7.1097800000000007</v>
          </cell>
        </row>
        <row r="4989">
          <cell r="H4989">
            <v>-7.0508800000000029</v>
          </cell>
        </row>
        <row r="4990">
          <cell r="H4990">
            <v>-6.9919699999999985</v>
          </cell>
        </row>
        <row r="4991">
          <cell r="H4991">
            <v>-6.9330700000000007</v>
          </cell>
        </row>
        <row r="4992">
          <cell r="H4992">
            <v>-6.8741599999999998</v>
          </cell>
        </row>
        <row r="4993">
          <cell r="H4993">
            <v>-6.8152499999999989</v>
          </cell>
        </row>
        <row r="4994">
          <cell r="H4994">
            <v>-6.7564399999999978</v>
          </cell>
        </row>
        <row r="4995">
          <cell r="H4995">
            <v>-6.69754</v>
          </cell>
        </row>
        <row r="4996">
          <cell r="H4996">
            <v>-6.6385300000000012</v>
          </cell>
        </row>
        <row r="4997">
          <cell r="H4997">
            <v>-6.5796099999999988</v>
          </cell>
        </row>
        <row r="4998">
          <cell r="H4998">
            <v>-6.5207000000000015</v>
          </cell>
        </row>
        <row r="4999">
          <cell r="H4999">
            <v>-6.4618900000000021</v>
          </cell>
        </row>
        <row r="5000">
          <cell r="H5000">
            <v>-6.4029799999999994</v>
          </cell>
        </row>
        <row r="5001">
          <cell r="H5001">
            <v>-6.3440600000000007</v>
          </cell>
        </row>
        <row r="5002">
          <cell r="H5002">
            <v>-6.2851500000000016</v>
          </cell>
        </row>
        <row r="5003">
          <cell r="H5003">
            <v>-6.2263300000000008</v>
          </cell>
        </row>
        <row r="5004">
          <cell r="H5004">
            <v>-6.1673199999999984</v>
          </cell>
        </row>
        <row r="5005">
          <cell r="H5005">
            <v>-6.1083999999999996</v>
          </cell>
        </row>
        <row r="5006">
          <cell r="H5006">
            <v>-6.0495800000000006</v>
          </cell>
        </row>
        <row r="5007">
          <cell r="H5007">
            <v>-5.9906799999999993</v>
          </cell>
        </row>
        <row r="5008">
          <cell r="H5008">
            <v>-5.931750000000001</v>
          </cell>
        </row>
        <row r="5009">
          <cell r="H5009">
            <v>-5.8728200000000026</v>
          </cell>
        </row>
        <row r="5010">
          <cell r="H5010">
            <v>-5.8139799999999973</v>
          </cell>
        </row>
        <row r="5011">
          <cell r="H5011">
            <v>-5.7550500000000007</v>
          </cell>
        </row>
        <row r="5012">
          <cell r="H5012">
            <v>-5.6960999999999995</v>
          </cell>
        </row>
        <row r="5013">
          <cell r="H5013">
            <v>-5.637260000000003</v>
          </cell>
        </row>
        <row r="5014">
          <cell r="H5014">
            <v>-5.5783199999999979</v>
          </cell>
        </row>
        <row r="5015">
          <cell r="H5015">
            <v>-5.5194799999999997</v>
          </cell>
        </row>
        <row r="5016">
          <cell r="H5016">
            <v>-5.4605300000000003</v>
          </cell>
        </row>
        <row r="5017">
          <cell r="H5017">
            <v>-5.4015799999999992</v>
          </cell>
        </row>
        <row r="5018">
          <cell r="H5018">
            <v>-5.3427299999999978</v>
          </cell>
        </row>
        <row r="5019">
          <cell r="H5019">
            <v>-5.2837900000000015</v>
          </cell>
        </row>
        <row r="5020">
          <cell r="H5020">
            <v>-5.2250300000000021</v>
          </cell>
        </row>
        <row r="5021">
          <cell r="H5021">
            <v>-5.1660799999999973</v>
          </cell>
        </row>
        <row r="5022">
          <cell r="H5022">
            <v>-5.1071200000000019</v>
          </cell>
        </row>
        <row r="5023">
          <cell r="H5023">
            <v>-5.0482600000000009</v>
          </cell>
        </row>
        <row r="5024">
          <cell r="H5024">
            <v>-4.9892999999999983</v>
          </cell>
        </row>
        <row r="5025">
          <cell r="H5025">
            <v>-4.9304299999999976</v>
          </cell>
        </row>
        <row r="5026">
          <cell r="H5026">
            <v>-4.8714700000000022</v>
          </cell>
        </row>
        <row r="5027">
          <cell r="H5027">
            <v>-4.8127100000000009</v>
          </cell>
        </row>
        <row r="5028">
          <cell r="H5028">
            <v>-4.7537399999999987</v>
          </cell>
        </row>
        <row r="5029">
          <cell r="H5029">
            <v>-4.6948699999999981</v>
          </cell>
        </row>
        <row r="5030">
          <cell r="H5030">
            <v>-4.6359000000000012</v>
          </cell>
        </row>
        <row r="5031">
          <cell r="H5031">
            <v>-4.5770199999999974</v>
          </cell>
        </row>
        <row r="5032">
          <cell r="H5032">
            <v>-4.5181500000000003</v>
          </cell>
        </row>
        <row r="5033">
          <cell r="H5033">
            <v>-4.4592700000000001</v>
          </cell>
        </row>
        <row r="5034">
          <cell r="H5034">
            <v>-4.4002900000000018</v>
          </cell>
        </row>
        <row r="5035">
          <cell r="H5035">
            <v>-4.3414099999999998</v>
          </cell>
        </row>
        <row r="5036">
          <cell r="H5036">
            <v>-4.2825299999999995</v>
          </cell>
        </row>
        <row r="5037">
          <cell r="H5037">
            <v>-4.223650000000001</v>
          </cell>
        </row>
        <row r="5038">
          <cell r="H5038">
            <v>-4.1647600000000011</v>
          </cell>
        </row>
        <row r="5039">
          <cell r="H5039">
            <v>-4.1057699999999997</v>
          </cell>
        </row>
        <row r="5040">
          <cell r="H5040">
            <v>-4.0469899999999992</v>
          </cell>
        </row>
        <row r="5041">
          <cell r="H5041">
            <v>-3.9879900000000017</v>
          </cell>
        </row>
        <row r="5042">
          <cell r="H5042">
            <v>-3.9290999999999983</v>
          </cell>
        </row>
        <row r="5043">
          <cell r="H5043">
            <v>-3.8703000000000003</v>
          </cell>
        </row>
        <row r="5044">
          <cell r="H5044">
            <v>-3.811300000000001</v>
          </cell>
        </row>
        <row r="5045">
          <cell r="H5045">
            <v>-3.7524100000000011</v>
          </cell>
        </row>
        <row r="5046">
          <cell r="H5046">
            <v>-3.6935099999999998</v>
          </cell>
        </row>
        <row r="5047">
          <cell r="H5047">
            <v>-3.6346100000000003</v>
          </cell>
        </row>
        <row r="5048">
          <cell r="H5048">
            <v>-3.5757000000000012</v>
          </cell>
        </row>
        <row r="5049">
          <cell r="H5049">
            <v>-3.5167999999999964</v>
          </cell>
        </row>
        <row r="5050">
          <cell r="H5050">
            <v>-3.457889999999999</v>
          </cell>
        </row>
        <row r="5051">
          <cell r="H5051">
            <v>-3.3990700000000018</v>
          </cell>
        </row>
        <row r="5052">
          <cell r="H5052">
            <v>-3.3401600000000009</v>
          </cell>
        </row>
        <row r="5053">
          <cell r="H5053">
            <v>-3.2811499999999985</v>
          </cell>
        </row>
        <row r="5054">
          <cell r="H5054">
            <v>-3.2223299999999995</v>
          </cell>
        </row>
        <row r="5055">
          <cell r="H5055">
            <v>-3.1634200000000003</v>
          </cell>
        </row>
        <row r="5056">
          <cell r="H5056">
            <v>-3.1045000000000016</v>
          </cell>
        </row>
        <row r="5057">
          <cell r="H5057">
            <v>-3.0455799999999975</v>
          </cell>
        </row>
        <row r="5058">
          <cell r="H5058">
            <v>-2.9867600000000003</v>
          </cell>
        </row>
        <row r="5059">
          <cell r="H5059">
            <v>-2.9278400000000016</v>
          </cell>
        </row>
        <row r="5060">
          <cell r="H5060">
            <v>-2.8689100000000014</v>
          </cell>
        </row>
        <row r="5061">
          <cell r="H5061">
            <v>-2.8099799999999977</v>
          </cell>
        </row>
        <row r="5062">
          <cell r="H5062">
            <v>-2.7511500000000009</v>
          </cell>
        </row>
        <row r="5063">
          <cell r="H5063">
            <v>-2.6922199999999989</v>
          </cell>
        </row>
        <row r="5064">
          <cell r="H5064">
            <v>-2.6333800000000025</v>
          </cell>
        </row>
        <row r="5065">
          <cell r="H5065">
            <v>-2.574349999999999</v>
          </cell>
        </row>
        <row r="5066">
          <cell r="H5066">
            <v>-2.5155199999999986</v>
          </cell>
        </row>
        <row r="5067">
          <cell r="H5067">
            <v>-2.456570000000001</v>
          </cell>
        </row>
        <row r="5068">
          <cell r="H5068">
            <v>-2.3977400000000006</v>
          </cell>
        </row>
        <row r="5069">
          <cell r="H5069">
            <v>-2.3387899999999995</v>
          </cell>
        </row>
        <row r="5070">
          <cell r="H5070">
            <v>-2.2799400000000016</v>
          </cell>
        </row>
        <row r="5071">
          <cell r="H5071">
            <v>-2.2211100000000012</v>
          </cell>
        </row>
        <row r="5072">
          <cell r="H5072">
            <v>-2.1620599999999985</v>
          </cell>
        </row>
        <row r="5073">
          <cell r="H5073">
            <v>-2.1032099999999989</v>
          </cell>
        </row>
        <row r="5074">
          <cell r="H5074">
            <v>-2.0442499999999999</v>
          </cell>
        </row>
        <row r="5075">
          <cell r="H5075">
            <v>-1.9854000000000003</v>
          </cell>
        </row>
        <row r="5076">
          <cell r="H5076">
            <v>-1.9265399999999993</v>
          </cell>
        </row>
        <row r="5077">
          <cell r="H5077">
            <v>-1.8675800000000002</v>
          </cell>
        </row>
        <row r="5078">
          <cell r="H5078">
            <v>-1.8087299999999988</v>
          </cell>
        </row>
        <row r="5079">
          <cell r="H5079">
            <v>-1.7498700000000014</v>
          </cell>
        </row>
        <row r="5080">
          <cell r="H5080">
            <v>-1.6908999999999974</v>
          </cell>
        </row>
        <row r="5081">
          <cell r="H5081">
            <v>-1.6320299999999985</v>
          </cell>
        </row>
        <row r="5082">
          <cell r="H5082">
            <v>-1.5731700000000011</v>
          </cell>
        </row>
        <row r="5083">
          <cell r="H5083">
            <v>-1.5142000000000007</v>
          </cell>
        </row>
        <row r="5084">
          <cell r="H5084">
            <v>-1.4553299999999982</v>
          </cell>
        </row>
        <row r="5085">
          <cell r="H5085">
            <v>-1.3964700000000008</v>
          </cell>
        </row>
        <row r="5086">
          <cell r="H5086">
            <v>-1.3375900000000005</v>
          </cell>
        </row>
        <row r="5087">
          <cell r="H5087">
            <v>-1.2786200000000019</v>
          </cell>
        </row>
        <row r="5088">
          <cell r="H5088">
            <v>-1.2197299999999967</v>
          </cell>
        </row>
        <row r="5089">
          <cell r="H5089">
            <v>-1.1608599999999978</v>
          </cell>
        </row>
        <row r="5090">
          <cell r="H5090">
            <v>-1.1019799999999993</v>
          </cell>
        </row>
        <row r="5091">
          <cell r="H5091">
            <v>-1.043000000000001</v>
          </cell>
        </row>
        <row r="5092">
          <cell r="H5092">
            <v>-0.98410999999999937</v>
          </cell>
        </row>
        <row r="5093">
          <cell r="H5093">
            <v>-0.92522999999999911</v>
          </cell>
        </row>
        <row r="5094">
          <cell r="H5094">
            <v>-0.8663299999999996</v>
          </cell>
        </row>
        <row r="5095">
          <cell r="H5095">
            <v>-0.80745000000000289</v>
          </cell>
        </row>
        <row r="5096">
          <cell r="H5096">
            <v>-0.74846000000000146</v>
          </cell>
        </row>
        <row r="5097">
          <cell r="H5097">
            <v>-0.68955999999999662</v>
          </cell>
        </row>
        <row r="5098">
          <cell r="H5098">
            <v>-0.63065999999999889</v>
          </cell>
        </row>
        <row r="5099">
          <cell r="H5099">
            <v>-0.57187000000000054</v>
          </cell>
        </row>
        <row r="5100">
          <cell r="H5100">
            <v>-0.51296999999999926</v>
          </cell>
        </row>
        <row r="5101">
          <cell r="H5101">
            <v>-0.45406999999999798</v>
          </cell>
        </row>
        <row r="5102">
          <cell r="H5102">
            <v>-0.39517000000000024</v>
          </cell>
        </row>
        <row r="5103">
          <cell r="H5103">
            <v>-0.33616999999999919</v>
          </cell>
        </row>
        <row r="5104">
          <cell r="H5104">
            <v>-0.27725000000000222</v>
          </cell>
        </row>
        <row r="5105">
          <cell r="H5105">
            <v>-0.21833000000000169</v>
          </cell>
        </row>
        <row r="5106">
          <cell r="H5106">
            <v>-0.15950999999999738</v>
          </cell>
        </row>
        <row r="5107">
          <cell r="H5107">
            <v>-0.10060000000000002</v>
          </cell>
        </row>
        <row r="5108">
          <cell r="H5108">
            <v>-4.1679999999999495E-2</v>
          </cell>
        </row>
        <row r="5109">
          <cell r="H5109">
            <v>1.7240000000001032E-2</v>
          </cell>
        </row>
        <row r="5110">
          <cell r="H5110"/>
        </row>
        <row r="5111">
          <cell r="H5111"/>
        </row>
        <row r="5112">
          <cell r="H5112"/>
        </row>
        <row r="5113">
          <cell r="H5113"/>
        </row>
        <row r="5114">
          <cell r="H5114"/>
        </row>
        <row r="5115">
          <cell r="H5115"/>
        </row>
        <row r="5116">
          <cell r="H5116"/>
        </row>
        <row r="5117">
          <cell r="H5117"/>
        </row>
        <row r="5118">
          <cell r="H5118"/>
        </row>
        <row r="5119">
          <cell r="H5119"/>
        </row>
        <row r="5120">
          <cell r="H5120"/>
        </row>
        <row r="5121">
          <cell r="H5121"/>
        </row>
        <row r="5122">
          <cell r="H5122"/>
        </row>
        <row r="5123">
          <cell r="H5123"/>
        </row>
        <row r="5124">
          <cell r="H5124"/>
        </row>
        <row r="5125">
          <cell r="H5125"/>
        </row>
        <row r="5126">
          <cell r="H5126"/>
        </row>
        <row r="5127">
          <cell r="H5127"/>
        </row>
        <row r="5128">
          <cell r="H5128"/>
        </row>
        <row r="5129">
          <cell r="H5129"/>
        </row>
        <row r="5130">
          <cell r="H5130"/>
        </row>
        <row r="5131">
          <cell r="H5131"/>
        </row>
        <row r="5132">
          <cell r="H5132"/>
        </row>
        <row r="5133">
          <cell r="H5133"/>
        </row>
        <row r="5134">
          <cell r="H5134"/>
        </row>
        <row r="5135">
          <cell r="H5135"/>
        </row>
        <row r="5136">
          <cell r="H5136"/>
        </row>
        <row r="5137">
          <cell r="H5137"/>
        </row>
        <row r="5138">
          <cell r="H5138"/>
        </row>
        <row r="5139">
          <cell r="H5139"/>
        </row>
        <row r="5140">
          <cell r="H5140"/>
        </row>
        <row r="5141">
          <cell r="H5141"/>
        </row>
        <row r="5142">
          <cell r="H5142"/>
        </row>
        <row r="5143">
          <cell r="H5143"/>
        </row>
        <row r="5144">
          <cell r="H5144"/>
        </row>
        <row r="5145">
          <cell r="H5145"/>
        </row>
        <row r="5146">
          <cell r="H5146"/>
        </row>
        <row r="5147">
          <cell r="H5147"/>
        </row>
        <row r="5148">
          <cell r="H5148"/>
        </row>
        <row r="5149">
          <cell r="H5149"/>
        </row>
        <row r="5150">
          <cell r="H5150"/>
        </row>
        <row r="5151">
          <cell r="H5151"/>
        </row>
        <row r="5152">
          <cell r="H5152"/>
        </row>
        <row r="5153">
          <cell r="H5153"/>
        </row>
        <row r="5154">
          <cell r="H5154"/>
        </row>
        <row r="5155">
          <cell r="H5155"/>
        </row>
        <row r="5156">
          <cell r="H5156"/>
        </row>
        <row r="5157">
          <cell r="H5157"/>
        </row>
        <row r="5158">
          <cell r="H5158"/>
        </row>
        <row r="5159">
          <cell r="H5159"/>
        </row>
        <row r="5160">
          <cell r="H5160"/>
        </row>
        <row r="5161">
          <cell r="H5161"/>
        </row>
        <row r="5162">
          <cell r="H5162"/>
        </row>
        <row r="5163">
          <cell r="H5163"/>
        </row>
        <row r="5164">
          <cell r="H5164"/>
        </row>
        <row r="5165">
          <cell r="H5165"/>
        </row>
        <row r="5166">
          <cell r="H5166"/>
        </row>
        <row r="5167">
          <cell r="H5167"/>
        </row>
        <row r="5168">
          <cell r="H5168"/>
        </row>
        <row r="5169">
          <cell r="H5169"/>
        </row>
        <row r="5170">
          <cell r="H5170"/>
        </row>
        <row r="5171">
          <cell r="H5171"/>
        </row>
        <row r="5172">
          <cell r="H5172"/>
        </row>
        <row r="5173">
          <cell r="H5173"/>
        </row>
        <row r="5174">
          <cell r="H5174"/>
        </row>
        <row r="5175">
          <cell r="H5175"/>
        </row>
        <row r="5176">
          <cell r="H5176"/>
        </row>
        <row r="5177">
          <cell r="H5177"/>
        </row>
        <row r="5178">
          <cell r="H5178"/>
        </row>
        <row r="5179">
          <cell r="H5179"/>
        </row>
        <row r="5180">
          <cell r="H5180"/>
        </row>
        <row r="5181">
          <cell r="H5181"/>
        </row>
        <row r="5182">
          <cell r="H5182"/>
        </row>
        <row r="5183">
          <cell r="H5183"/>
        </row>
        <row r="5184">
          <cell r="H5184"/>
        </row>
        <row r="5185">
          <cell r="H5185"/>
        </row>
        <row r="5186">
          <cell r="H5186"/>
        </row>
        <row r="5187">
          <cell r="H5187"/>
        </row>
        <row r="5188">
          <cell r="H5188"/>
        </row>
        <row r="5189">
          <cell r="H5189"/>
        </row>
        <row r="5190">
          <cell r="H5190"/>
        </row>
        <row r="5191">
          <cell r="H5191"/>
        </row>
        <row r="5192">
          <cell r="H5192"/>
        </row>
        <row r="5193">
          <cell r="H5193"/>
        </row>
        <row r="5194">
          <cell r="H5194"/>
        </row>
        <row r="5195">
          <cell r="H5195"/>
        </row>
        <row r="5196">
          <cell r="H5196"/>
        </row>
        <row r="5197">
          <cell r="H5197"/>
        </row>
        <row r="5198">
          <cell r="H5198"/>
        </row>
        <row r="5199">
          <cell r="H5199"/>
        </row>
        <row r="5200">
          <cell r="H5200"/>
        </row>
        <row r="5201">
          <cell r="H5201"/>
        </row>
        <row r="5202">
          <cell r="H5202"/>
        </row>
        <row r="5203">
          <cell r="H5203"/>
        </row>
        <row r="5204">
          <cell r="H5204"/>
        </row>
        <row r="5205">
          <cell r="H5205"/>
        </row>
        <row r="5206">
          <cell r="H5206"/>
        </row>
        <row r="5207">
          <cell r="H5207"/>
        </row>
        <row r="5208">
          <cell r="H5208"/>
        </row>
        <row r="5209">
          <cell r="H5209"/>
        </row>
        <row r="5210">
          <cell r="H5210"/>
        </row>
        <row r="5211">
          <cell r="H5211"/>
        </row>
        <row r="5212">
          <cell r="H5212"/>
        </row>
        <row r="5213">
          <cell r="H5213"/>
        </row>
        <row r="5214">
          <cell r="H5214"/>
        </row>
        <row r="5215">
          <cell r="H5215"/>
        </row>
        <row r="5216">
          <cell r="H5216"/>
        </row>
        <row r="5217">
          <cell r="H5217"/>
        </row>
        <row r="5218">
          <cell r="H5218"/>
        </row>
        <row r="5219">
          <cell r="H5219"/>
        </row>
        <row r="5220">
          <cell r="H5220"/>
        </row>
        <row r="5221">
          <cell r="H5221"/>
        </row>
        <row r="5222">
          <cell r="H5222"/>
        </row>
        <row r="5223">
          <cell r="H5223"/>
        </row>
        <row r="5224">
          <cell r="H5224"/>
        </row>
        <row r="5225">
          <cell r="H5225"/>
        </row>
        <row r="5226">
          <cell r="H5226"/>
        </row>
        <row r="5227">
          <cell r="H5227"/>
        </row>
        <row r="5228">
          <cell r="H5228"/>
        </row>
        <row r="5229">
          <cell r="H5229"/>
        </row>
        <row r="5230">
          <cell r="H5230"/>
        </row>
        <row r="5231">
          <cell r="H5231"/>
        </row>
        <row r="5232">
          <cell r="H5232"/>
        </row>
        <row r="5233">
          <cell r="H5233"/>
        </row>
        <row r="5234">
          <cell r="H5234"/>
        </row>
        <row r="5235">
          <cell r="H5235"/>
        </row>
        <row r="5236">
          <cell r="H5236"/>
        </row>
        <row r="5237">
          <cell r="H5237"/>
        </row>
        <row r="5238">
          <cell r="H5238"/>
        </row>
        <row r="5239">
          <cell r="H5239"/>
        </row>
        <row r="5240">
          <cell r="H5240"/>
        </row>
        <row r="5241">
          <cell r="H5241"/>
        </row>
        <row r="5242">
          <cell r="H5242"/>
        </row>
        <row r="5243">
          <cell r="H5243"/>
        </row>
        <row r="5244">
          <cell r="H5244"/>
        </row>
        <row r="5245">
          <cell r="H5245"/>
        </row>
        <row r="5246">
          <cell r="H5246"/>
        </row>
        <row r="5247">
          <cell r="H5247"/>
        </row>
        <row r="5248">
          <cell r="H5248"/>
        </row>
        <row r="5249">
          <cell r="H5249"/>
        </row>
        <row r="5250">
          <cell r="H5250"/>
        </row>
        <row r="5251">
          <cell r="H5251"/>
        </row>
        <row r="5252">
          <cell r="H5252"/>
        </row>
        <row r="5253">
          <cell r="H5253"/>
        </row>
        <row r="5254">
          <cell r="H5254"/>
        </row>
        <row r="5255">
          <cell r="H5255"/>
        </row>
        <row r="5256">
          <cell r="H5256"/>
        </row>
        <row r="5257">
          <cell r="H5257"/>
        </row>
        <row r="5258">
          <cell r="H5258"/>
        </row>
        <row r="5259">
          <cell r="H5259"/>
        </row>
        <row r="5260">
          <cell r="H5260"/>
        </row>
        <row r="5261">
          <cell r="H5261"/>
        </row>
        <row r="5262">
          <cell r="H5262"/>
        </row>
        <row r="5263">
          <cell r="H5263"/>
        </row>
        <row r="5264">
          <cell r="H5264"/>
        </row>
        <row r="5265">
          <cell r="H5265"/>
        </row>
        <row r="5266">
          <cell r="H5266"/>
        </row>
        <row r="5267">
          <cell r="H5267"/>
        </row>
        <row r="5268">
          <cell r="H5268"/>
        </row>
        <row r="5269">
          <cell r="H5269"/>
        </row>
        <row r="5270">
          <cell r="H5270"/>
        </row>
        <row r="5271">
          <cell r="H5271"/>
        </row>
        <row r="5272">
          <cell r="H5272"/>
        </row>
        <row r="5273">
          <cell r="H5273"/>
        </row>
        <row r="5274">
          <cell r="H5274"/>
        </row>
        <row r="5275">
          <cell r="H5275"/>
        </row>
        <row r="5276">
          <cell r="H5276"/>
        </row>
        <row r="5277">
          <cell r="H5277"/>
        </row>
        <row r="5278">
          <cell r="H5278"/>
        </row>
        <row r="5279">
          <cell r="H5279"/>
        </row>
        <row r="5280">
          <cell r="H5280"/>
        </row>
        <row r="5281">
          <cell r="H5281"/>
        </row>
        <row r="5282">
          <cell r="H5282"/>
        </row>
        <row r="5283">
          <cell r="H5283"/>
        </row>
        <row r="5284">
          <cell r="H5284"/>
        </row>
        <row r="5285">
          <cell r="H5285"/>
        </row>
        <row r="5286">
          <cell r="H5286"/>
        </row>
        <row r="5287">
          <cell r="H5287"/>
        </row>
        <row r="5288">
          <cell r="H5288"/>
        </row>
        <row r="5289">
          <cell r="H5289"/>
        </row>
        <row r="5290">
          <cell r="H5290"/>
        </row>
        <row r="5291">
          <cell r="H5291"/>
        </row>
        <row r="5292">
          <cell r="H5292"/>
        </row>
        <row r="5293">
          <cell r="H5293"/>
        </row>
        <row r="5294">
          <cell r="H5294"/>
        </row>
        <row r="5295">
          <cell r="H5295"/>
        </row>
        <row r="5296">
          <cell r="H5296"/>
        </row>
        <row r="5297">
          <cell r="H5297"/>
        </row>
        <row r="5298">
          <cell r="H5298"/>
        </row>
        <row r="5299">
          <cell r="H5299"/>
        </row>
        <row r="5300">
          <cell r="H5300"/>
        </row>
        <row r="5301">
          <cell r="H5301"/>
        </row>
        <row r="5302">
          <cell r="H5302"/>
        </row>
        <row r="5303">
          <cell r="H5303"/>
        </row>
        <row r="5304">
          <cell r="H5304"/>
        </row>
        <row r="5305">
          <cell r="H5305"/>
        </row>
        <row r="5306">
          <cell r="H5306"/>
        </row>
        <row r="5307">
          <cell r="H5307"/>
        </row>
        <row r="5308">
          <cell r="H5308"/>
        </row>
        <row r="5309">
          <cell r="H5309"/>
        </row>
        <row r="5310">
          <cell r="H5310"/>
        </row>
        <row r="5311">
          <cell r="H5311"/>
        </row>
        <row r="5312">
          <cell r="H5312"/>
        </row>
        <row r="5313">
          <cell r="H5313"/>
        </row>
        <row r="5314">
          <cell r="H5314"/>
        </row>
        <row r="5315">
          <cell r="H5315"/>
        </row>
        <row r="5316">
          <cell r="H5316"/>
        </row>
        <row r="5317">
          <cell r="H5317"/>
        </row>
        <row r="5318">
          <cell r="H5318"/>
        </row>
        <row r="5319">
          <cell r="H5319"/>
        </row>
        <row r="5320">
          <cell r="H5320"/>
        </row>
        <row r="5321">
          <cell r="H5321"/>
        </row>
        <row r="5322">
          <cell r="H5322"/>
        </row>
        <row r="5323">
          <cell r="H5323"/>
        </row>
        <row r="5324">
          <cell r="H5324"/>
        </row>
        <row r="5325">
          <cell r="H5325"/>
        </row>
        <row r="5326">
          <cell r="H5326"/>
        </row>
        <row r="5327">
          <cell r="H5327"/>
        </row>
        <row r="5328">
          <cell r="H5328"/>
        </row>
        <row r="5329">
          <cell r="H5329"/>
        </row>
        <row r="5330">
          <cell r="H5330"/>
        </row>
        <row r="5331">
          <cell r="H5331"/>
        </row>
        <row r="5332">
          <cell r="H5332"/>
        </row>
        <row r="5333">
          <cell r="H5333"/>
        </row>
        <row r="5334">
          <cell r="H5334"/>
        </row>
        <row r="5335">
          <cell r="H5335"/>
        </row>
        <row r="5336">
          <cell r="H5336"/>
        </row>
        <row r="5337">
          <cell r="H5337"/>
        </row>
        <row r="5338">
          <cell r="H5338"/>
        </row>
        <row r="5339">
          <cell r="H5339"/>
        </row>
        <row r="5340">
          <cell r="H5340"/>
        </row>
        <row r="5341">
          <cell r="H5341"/>
        </row>
        <row r="5342">
          <cell r="H5342"/>
        </row>
        <row r="5343">
          <cell r="H5343"/>
        </row>
        <row r="5344">
          <cell r="H5344"/>
        </row>
        <row r="5345">
          <cell r="H5345"/>
        </row>
        <row r="5346">
          <cell r="H5346"/>
        </row>
        <row r="5347">
          <cell r="H5347"/>
        </row>
        <row r="5348">
          <cell r="H5348"/>
        </row>
        <row r="5349">
          <cell r="H5349"/>
        </row>
        <row r="5350">
          <cell r="H5350"/>
        </row>
        <row r="5351">
          <cell r="H5351"/>
        </row>
        <row r="5352">
          <cell r="H5352"/>
        </row>
        <row r="5353">
          <cell r="H5353"/>
        </row>
        <row r="5354">
          <cell r="H5354"/>
        </row>
        <row r="5355">
          <cell r="H5355"/>
        </row>
        <row r="5356">
          <cell r="H5356"/>
        </row>
        <row r="5357">
          <cell r="H5357"/>
        </row>
        <row r="5358">
          <cell r="H5358"/>
        </row>
        <row r="5359">
          <cell r="H5359"/>
        </row>
        <row r="5360">
          <cell r="H5360"/>
        </row>
        <row r="5361">
          <cell r="H5361"/>
        </row>
        <row r="5362">
          <cell r="H5362"/>
        </row>
        <row r="5363">
          <cell r="H5363"/>
        </row>
        <row r="5364">
          <cell r="H5364"/>
        </row>
        <row r="5365">
          <cell r="H5365"/>
        </row>
        <row r="5366">
          <cell r="H5366"/>
        </row>
        <row r="5367">
          <cell r="H5367"/>
        </row>
        <row r="5368">
          <cell r="H5368"/>
        </row>
        <row r="5369">
          <cell r="H5369"/>
        </row>
        <row r="5370">
          <cell r="H5370"/>
        </row>
        <row r="5371">
          <cell r="H5371"/>
        </row>
        <row r="5372">
          <cell r="H5372"/>
        </row>
        <row r="5373">
          <cell r="H5373"/>
        </row>
        <row r="5374">
          <cell r="H5374"/>
        </row>
        <row r="5375">
          <cell r="H5375"/>
        </row>
        <row r="5376">
          <cell r="H5376"/>
        </row>
        <row r="5377">
          <cell r="H5377"/>
        </row>
        <row r="5378">
          <cell r="H5378"/>
        </row>
        <row r="5379">
          <cell r="H5379"/>
        </row>
        <row r="5380">
          <cell r="H5380"/>
        </row>
        <row r="5381">
          <cell r="H5381"/>
        </row>
        <row r="5382">
          <cell r="H5382"/>
        </row>
        <row r="5383">
          <cell r="H5383"/>
        </row>
        <row r="5384">
          <cell r="H5384"/>
        </row>
        <row r="5385">
          <cell r="H5385"/>
        </row>
        <row r="5386">
          <cell r="H5386"/>
        </row>
        <row r="5387">
          <cell r="H5387"/>
        </row>
        <row r="5388">
          <cell r="H5388"/>
        </row>
        <row r="5389">
          <cell r="H5389"/>
        </row>
        <row r="5390">
          <cell r="H5390"/>
        </row>
        <row r="5391">
          <cell r="H5391"/>
        </row>
        <row r="5392">
          <cell r="H5392"/>
        </row>
        <row r="5393">
          <cell r="H5393"/>
        </row>
        <row r="5394">
          <cell r="H5394"/>
        </row>
        <row r="5395">
          <cell r="H5395"/>
        </row>
        <row r="5396">
          <cell r="H5396"/>
        </row>
        <row r="5397">
          <cell r="H5397"/>
        </row>
        <row r="5398">
          <cell r="H5398"/>
        </row>
        <row r="5399">
          <cell r="H5399"/>
        </row>
        <row r="5400">
          <cell r="H5400"/>
        </row>
        <row r="5401">
          <cell r="H5401"/>
        </row>
        <row r="5402">
          <cell r="H5402"/>
        </row>
        <row r="5403">
          <cell r="H5403"/>
        </row>
        <row r="5404">
          <cell r="H5404"/>
        </row>
        <row r="5405">
          <cell r="H5405"/>
        </row>
        <row r="5406">
          <cell r="H5406"/>
        </row>
        <row r="5407">
          <cell r="H5407"/>
        </row>
        <row r="5408">
          <cell r="H5408"/>
        </row>
        <row r="5409">
          <cell r="H5409"/>
        </row>
        <row r="5410">
          <cell r="H5410"/>
        </row>
        <row r="5411">
          <cell r="H5411"/>
        </row>
        <row r="5412">
          <cell r="H5412"/>
        </row>
        <row r="5413">
          <cell r="H5413"/>
        </row>
        <row r="5414">
          <cell r="H5414"/>
        </row>
        <row r="5415">
          <cell r="H5415"/>
        </row>
        <row r="5416">
          <cell r="H5416"/>
        </row>
        <row r="5417">
          <cell r="H5417"/>
        </row>
        <row r="5418">
          <cell r="H5418"/>
        </row>
        <row r="5419">
          <cell r="H5419"/>
        </row>
        <row r="5420">
          <cell r="H5420"/>
        </row>
        <row r="5421">
          <cell r="H5421"/>
        </row>
        <row r="5422">
          <cell r="H5422"/>
        </row>
        <row r="5423">
          <cell r="H5423"/>
        </row>
        <row r="5424">
          <cell r="H5424"/>
        </row>
        <row r="5425">
          <cell r="H5425"/>
        </row>
        <row r="5426">
          <cell r="H5426"/>
        </row>
        <row r="5427">
          <cell r="H5427"/>
        </row>
        <row r="5428">
          <cell r="H5428"/>
        </row>
        <row r="5429">
          <cell r="H5429"/>
        </row>
        <row r="5430">
          <cell r="H5430"/>
        </row>
        <row r="5431">
          <cell r="H5431"/>
        </row>
        <row r="5432">
          <cell r="H5432"/>
        </row>
        <row r="5433">
          <cell r="H5433"/>
        </row>
        <row r="5434">
          <cell r="H5434"/>
        </row>
        <row r="5435">
          <cell r="H5435"/>
        </row>
        <row r="5436">
          <cell r="H5436"/>
        </row>
        <row r="5437">
          <cell r="H5437"/>
        </row>
        <row r="5438">
          <cell r="H5438"/>
        </row>
        <row r="5439">
          <cell r="H5439"/>
        </row>
        <row r="5440">
          <cell r="H5440"/>
        </row>
        <row r="5441">
          <cell r="H5441"/>
        </row>
        <row r="5442">
          <cell r="H5442"/>
        </row>
        <row r="5443">
          <cell r="H5443"/>
        </row>
        <row r="5444">
          <cell r="H5444"/>
        </row>
        <row r="5445">
          <cell r="H5445"/>
        </row>
        <row r="5446">
          <cell r="H5446"/>
        </row>
        <row r="5447">
          <cell r="H5447"/>
        </row>
        <row r="5448">
          <cell r="H5448"/>
        </row>
        <row r="5449">
          <cell r="H5449"/>
        </row>
        <row r="5450">
          <cell r="H5450"/>
        </row>
        <row r="5451">
          <cell r="H5451"/>
        </row>
        <row r="5452">
          <cell r="H5452"/>
        </row>
        <row r="5453">
          <cell r="H5453"/>
        </row>
        <row r="5454">
          <cell r="H5454"/>
        </row>
        <row r="5455">
          <cell r="H5455"/>
        </row>
        <row r="5456">
          <cell r="H5456"/>
        </row>
        <row r="5457">
          <cell r="H5457"/>
        </row>
        <row r="5458">
          <cell r="H5458"/>
        </row>
        <row r="5459">
          <cell r="H5459"/>
        </row>
        <row r="5460">
          <cell r="H5460"/>
        </row>
      </sheetData>
      <sheetData sheetId="1">
        <row r="4">
          <cell r="F4">
            <v>3.9157699999999999E-5</v>
          </cell>
        </row>
        <row r="5">
          <cell r="F5">
            <v>7.9150899999999995E-5</v>
          </cell>
        </row>
        <row r="6">
          <cell r="F6">
            <v>1.19144E-4</v>
          </cell>
        </row>
        <row r="7">
          <cell r="F7">
            <v>1.59137E-4</v>
          </cell>
        </row>
        <row r="8">
          <cell r="F8">
            <v>1.9913099999999999E-4</v>
          </cell>
        </row>
        <row r="9">
          <cell r="F9">
            <v>2.3912400000000001E-4</v>
          </cell>
        </row>
        <row r="10">
          <cell r="F10">
            <v>2.79117E-4</v>
          </cell>
        </row>
        <row r="11">
          <cell r="F11">
            <v>3.1911E-4</v>
          </cell>
        </row>
        <row r="12">
          <cell r="F12">
            <v>3.5910400000000001E-4</v>
          </cell>
        </row>
        <row r="13">
          <cell r="F13">
            <v>3.99097E-4</v>
          </cell>
        </row>
        <row r="14">
          <cell r="F14">
            <v>4.3909E-4</v>
          </cell>
        </row>
        <row r="15">
          <cell r="F15">
            <v>4.7908299999999999E-4</v>
          </cell>
        </row>
        <row r="16">
          <cell r="F16">
            <v>5.1907600000000004E-4</v>
          </cell>
        </row>
        <row r="17">
          <cell r="F17">
            <v>5.5906900000000004E-4</v>
          </cell>
        </row>
        <row r="18">
          <cell r="F18">
            <v>5.9906200000000003E-4</v>
          </cell>
        </row>
        <row r="19">
          <cell r="F19">
            <v>6.3905500000000003E-4</v>
          </cell>
        </row>
        <row r="20">
          <cell r="F20">
            <v>6.7904800000000002E-4</v>
          </cell>
        </row>
        <row r="21">
          <cell r="F21">
            <v>7.1904100000000002E-4</v>
          </cell>
        </row>
        <row r="22">
          <cell r="F22">
            <v>7.5903400000000001E-4</v>
          </cell>
        </row>
        <row r="23">
          <cell r="F23">
            <v>7.9902599999999999E-4</v>
          </cell>
        </row>
        <row r="24">
          <cell r="F24">
            <v>8.3901899999999998E-4</v>
          </cell>
        </row>
        <row r="25">
          <cell r="F25">
            <v>8.7901400000000001E-4</v>
          </cell>
        </row>
        <row r="26">
          <cell r="F26">
            <v>9.1901000000000005E-4</v>
          </cell>
        </row>
        <row r="27">
          <cell r="F27">
            <v>9.5900499999999997E-4</v>
          </cell>
        </row>
        <row r="28">
          <cell r="F28">
            <v>9.9900100000000001E-4</v>
          </cell>
        </row>
        <row r="29">
          <cell r="F29">
            <v>1.039E-3</v>
          </cell>
        </row>
        <row r="30">
          <cell r="F30">
            <v>1.0790000000000001E-3</v>
          </cell>
        </row>
        <row r="31">
          <cell r="F31">
            <v>1.119E-3</v>
          </cell>
        </row>
        <row r="32">
          <cell r="F32">
            <v>1.1590000000000001E-3</v>
          </cell>
        </row>
        <row r="33">
          <cell r="F33">
            <v>1.1990200000000001E-3</v>
          </cell>
        </row>
        <row r="34">
          <cell r="F34">
            <v>1.2390400000000001E-3</v>
          </cell>
        </row>
        <row r="35">
          <cell r="F35">
            <v>1.27906E-3</v>
          </cell>
        </row>
        <row r="36">
          <cell r="F36">
            <v>1.31908E-3</v>
          </cell>
        </row>
        <row r="37">
          <cell r="F37">
            <v>1.3591E-3</v>
          </cell>
        </row>
        <row r="38">
          <cell r="F38">
            <v>1.39912E-3</v>
          </cell>
        </row>
        <row r="39">
          <cell r="F39">
            <v>1.43914E-3</v>
          </cell>
        </row>
        <row r="40">
          <cell r="F40">
            <v>1.47916E-3</v>
          </cell>
        </row>
        <row r="41">
          <cell r="F41">
            <v>1.51918E-3</v>
          </cell>
        </row>
        <row r="42">
          <cell r="F42">
            <v>1.5592E-3</v>
          </cell>
        </row>
        <row r="43">
          <cell r="F43">
            <v>1.5992199999999999E-3</v>
          </cell>
        </row>
        <row r="44">
          <cell r="F44">
            <v>1.6392500000000001E-3</v>
          </cell>
        </row>
        <row r="45">
          <cell r="F45">
            <v>1.6792899999999999E-3</v>
          </cell>
        </row>
        <row r="46">
          <cell r="F46">
            <v>1.71933E-3</v>
          </cell>
        </row>
        <row r="47">
          <cell r="F47">
            <v>1.7593699999999999E-3</v>
          </cell>
        </row>
        <row r="48">
          <cell r="F48">
            <v>1.79941E-3</v>
          </cell>
        </row>
        <row r="49">
          <cell r="F49">
            <v>1.8394500000000001E-3</v>
          </cell>
        </row>
        <row r="50">
          <cell r="F50">
            <v>1.8794899999999999E-3</v>
          </cell>
        </row>
        <row r="51">
          <cell r="F51">
            <v>1.91953E-3</v>
          </cell>
        </row>
        <row r="52">
          <cell r="F52">
            <v>1.9595699999999999E-3</v>
          </cell>
        </row>
        <row r="53">
          <cell r="F53">
            <v>1.9995999999999998E-3</v>
          </cell>
        </row>
        <row r="54">
          <cell r="F54">
            <v>2.0396400000000001E-3</v>
          </cell>
        </row>
        <row r="55">
          <cell r="F55">
            <v>2.07968E-3</v>
          </cell>
        </row>
        <row r="56">
          <cell r="F56">
            <v>2.1197199999999999E-3</v>
          </cell>
        </row>
        <row r="57">
          <cell r="F57">
            <v>2.1597600000000002E-3</v>
          </cell>
        </row>
        <row r="58">
          <cell r="F58">
            <v>2.1998E-3</v>
          </cell>
        </row>
        <row r="59">
          <cell r="F59">
            <v>2.2398399999999999E-3</v>
          </cell>
        </row>
        <row r="60">
          <cell r="F60">
            <v>2.2798800000000002E-3</v>
          </cell>
        </row>
        <row r="61">
          <cell r="F61">
            <v>2.3199200000000001E-3</v>
          </cell>
        </row>
        <row r="62">
          <cell r="F62">
            <v>2.3599599999999999E-3</v>
          </cell>
        </row>
        <row r="63">
          <cell r="F63">
            <v>2.3999999999999998E-3</v>
          </cell>
        </row>
        <row r="64">
          <cell r="F64">
            <v>2.4400300000000002E-3</v>
          </cell>
        </row>
        <row r="65">
          <cell r="F65">
            <v>2.48007E-3</v>
          </cell>
        </row>
        <row r="66">
          <cell r="F66">
            <v>2.5201099999999999E-3</v>
          </cell>
        </row>
        <row r="67">
          <cell r="F67">
            <v>2.5601500000000002E-3</v>
          </cell>
        </row>
        <row r="68">
          <cell r="F68">
            <v>2.6001900000000001E-3</v>
          </cell>
        </row>
        <row r="69">
          <cell r="F69">
            <v>2.6402299999999999E-3</v>
          </cell>
        </row>
        <row r="70">
          <cell r="F70">
            <v>2.6802699999999998E-3</v>
          </cell>
        </row>
        <row r="71">
          <cell r="F71">
            <v>2.7203100000000001E-3</v>
          </cell>
        </row>
        <row r="72">
          <cell r="F72">
            <v>2.76035E-3</v>
          </cell>
        </row>
        <row r="73">
          <cell r="F73">
            <v>2.8003899999999998E-3</v>
          </cell>
        </row>
        <row r="74">
          <cell r="F74">
            <v>2.8404300000000001E-3</v>
          </cell>
        </row>
        <row r="75">
          <cell r="F75">
            <v>2.8804600000000001E-3</v>
          </cell>
        </row>
        <row r="76">
          <cell r="F76">
            <v>2.9204999999999999E-3</v>
          </cell>
        </row>
        <row r="77">
          <cell r="F77">
            <v>2.9605399999999998E-3</v>
          </cell>
        </row>
        <row r="78">
          <cell r="F78">
            <v>3.0005800000000001E-3</v>
          </cell>
        </row>
        <row r="79">
          <cell r="F79">
            <v>3.04062E-3</v>
          </cell>
        </row>
        <row r="80">
          <cell r="F80">
            <v>3.0806599999999998E-3</v>
          </cell>
        </row>
        <row r="81">
          <cell r="F81">
            <v>3.1207299999999999E-3</v>
          </cell>
        </row>
        <row r="82">
          <cell r="F82">
            <v>3.1608000000000001E-3</v>
          </cell>
        </row>
        <row r="83">
          <cell r="F83">
            <v>3.2008700000000002E-3</v>
          </cell>
        </row>
        <row r="84">
          <cell r="F84">
            <v>3.2409399999999999E-3</v>
          </cell>
        </row>
        <row r="85">
          <cell r="F85">
            <v>3.28101E-3</v>
          </cell>
        </row>
        <row r="86">
          <cell r="F86">
            <v>3.3210800000000001E-3</v>
          </cell>
        </row>
        <row r="87">
          <cell r="F87">
            <v>3.3611499999999998E-3</v>
          </cell>
        </row>
        <row r="88">
          <cell r="F88">
            <v>3.4012199999999999E-3</v>
          </cell>
        </row>
        <row r="89">
          <cell r="F89">
            <v>3.4412900000000001E-3</v>
          </cell>
        </row>
        <row r="90">
          <cell r="F90">
            <v>3.4813600000000002E-3</v>
          </cell>
        </row>
        <row r="91">
          <cell r="F91">
            <v>3.5214299999999999E-3</v>
          </cell>
        </row>
        <row r="92">
          <cell r="F92">
            <v>3.5615E-3</v>
          </cell>
        </row>
        <row r="93">
          <cell r="F93">
            <v>3.6015700000000001E-3</v>
          </cell>
        </row>
        <row r="94">
          <cell r="F94">
            <v>3.6416399999999998E-3</v>
          </cell>
        </row>
        <row r="95">
          <cell r="F95">
            <v>3.6817199999999999E-3</v>
          </cell>
        </row>
        <row r="96">
          <cell r="F96">
            <v>3.72179E-3</v>
          </cell>
        </row>
        <row r="97">
          <cell r="F97">
            <v>3.7618600000000001E-3</v>
          </cell>
        </row>
        <row r="98">
          <cell r="F98">
            <v>3.8019299999999998E-3</v>
          </cell>
        </row>
        <row r="99">
          <cell r="F99">
            <v>3.8419999999999999E-3</v>
          </cell>
        </row>
        <row r="100">
          <cell r="F100">
            <v>3.8820700000000001E-3</v>
          </cell>
        </row>
        <row r="101">
          <cell r="F101">
            <v>3.9221400000000002E-3</v>
          </cell>
        </row>
        <row r="102">
          <cell r="F102">
            <v>3.9622099999999999E-3</v>
          </cell>
        </row>
        <row r="103">
          <cell r="F103">
            <v>4.0022800000000004E-3</v>
          </cell>
        </row>
        <row r="104">
          <cell r="F104">
            <v>4.0423500000000001E-3</v>
          </cell>
        </row>
        <row r="105">
          <cell r="F105">
            <v>4.0824199999999998E-3</v>
          </cell>
        </row>
        <row r="106">
          <cell r="F106">
            <v>4.1224900000000004E-3</v>
          </cell>
        </row>
        <row r="107">
          <cell r="F107">
            <v>4.16256E-3</v>
          </cell>
        </row>
        <row r="108">
          <cell r="F108">
            <v>4.2026299999999997E-3</v>
          </cell>
        </row>
        <row r="109">
          <cell r="F109">
            <v>4.2427000000000003E-3</v>
          </cell>
        </row>
        <row r="110">
          <cell r="F110">
            <v>4.28277E-3</v>
          </cell>
        </row>
        <row r="111">
          <cell r="F111">
            <v>4.3228499999999996E-3</v>
          </cell>
        </row>
        <row r="112">
          <cell r="F112">
            <v>4.3629200000000002E-3</v>
          </cell>
        </row>
        <row r="113">
          <cell r="F113">
            <v>4.4029899999999999E-3</v>
          </cell>
        </row>
        <row r="114">
          <cell r="F114">
            <v>4.4430600000000004E-3</v>
          </cell>
        </row>
        <row r="115">
          <cell r="F115">
            <v>4.4831300000000001E-3</v>
          </cell>
        </row>
        <row r="116">
          <cell r="F116">
            <v>4.5231999999999998E-3</v>
          </cell>
        </row>
        <row r="117">
          <cell r="F117">
            <v>4.5632700000000003E-3</v>
          </cell>
        </row>
        <row r="118">
          <cell r="F118">
            <v>4.60334E-3</v>
          </cell>
        </row>
        <row r="119">
          <cell r="F119">
            <v>4.6434099999999997E-3</v>
          </cell>
        </row>
        <row r="120">
          <cell r="F120">
            <v>4.6834800000000003E-3</v>
          </cell>
        </row>
        <row r="121">
          <cell r="F121">
            <v>4.72355E-3</v>
          </cell>
        </row>
        <row r="122">
          <cell r="F122">
            <v>4.7636199999999997E-3</v>
          </cell>
        </row>
        <row r="123">
          <cell r="F123">
            <v>4.8036900000000002E-3</v>
          </cell>
        </row>
        <row r="124">
          <cell r="F124">
            <v>4.8437599999999999E-3</v>
          </cell>
        </row>
        <row r="125">
          <cell r="F125">
            <v>4.8838299999999996E-3</v>
          </cell>
        </row>
        <row r="126">
          <cell r="F126">
            <v>4.9239000000000002E-3</v>
          </cell>
        </row>
        <row r="127">
          <cell r="F127">
            <v>4.9639799999999998E-3</v>
          </cell>
        </row>
        <row r="128">
          <cell r="F128">
            <v>5.0040500000000003E-3</v>
          </cell>
        </row>
        <row r="129">
          <cell r="F129">
            <v>5.04412E-3</v>
          </cell>
        </row>
        <row r="130">
          <cell r="F130">
            <v>5.0841899999999997E-3</v>
          </cell>
        </row>
        <row r="131">
          <cell r="F131">
            <v>5.1242600000000003E-3</v>
          </cell>
        </row>
        <row r="132">
          <cell r="F132">
            <v>5.16433E-3</v>
          </cell>
        </row>
        <row r="133">
          <cell r="F133">
            <v>5.2043999999999997E-3</v>
          </cell>
        </row>
        <row r="134">
          <cell r="F134">
            <v>5.2444700000000002E-3</v>
          </cell>
        </row>
        <row r="135">
          <cell r="F135">
            <v>5.2845399999999999E-3</v>
          </cell>
        </row>
        <row r="136">
          <cell r="F136">
            <v>5.3246099999999996E-3</v>
          </cell>
        </row>
        <row r="137">
          <cell r="F137">
            <v>5.3646800000000001E-3</v>
          </cell>
        </row>
        <row r="138">
          <cell r="F138">
            <v>5.4047499999999998E-3</v>
          </cell>
        </row>
        <row r="139">
          <cell r="F139">
            <v>5.4448200000000004E-3</v>
          </cell>
        </row>
        <row r="140">
          <cell r="F140">
            <v>5.4848900000000001E-3</v>
          </cell>
        </row>
        <row r="141">
          <cell r="F141">
            <v>5.5249599999999998E-3</v>
          </cell>
        </row>
        <row r="142">
          <cell r="F142">
            <v>5.5650300000000003E-3</v>
          </cell>
        </row>
        <row r="143">
          <cell r="F143">
            <v>5.60511E-3</v>
          </cell>
        </row>
        <row r="144">
          <cell r="F144">
            <v>5.6451799999999996E-3</v>
          </cell>
        </row>
        <row r="145">
          <cell r="F145">
            <v>5.6852500000000002E-3</v>
          </cell>
        </row>
        <row r="146">
          <cell r="F146">
            <v>5.7253199999999999E-3</v>
          </cell>
        </row>
        <row r="147">
          <cell r="F147">
            <v>5.7653899999999996E-3</v>
          </cell>
        </row>
        <row r="148">
          <cell r="F148">
            <v>5.8054600000000001E-3</v>
          </cell>
        </row>
        <row r="149">
          <cell r="F149">
            <v>5.8455299999999998E-3</v>
          </cell>
        </row>
        <row r="150">
          <cell r="F150">
            <v>5.8856000000000004E-3</v>
          </cell>
        </row>
        <row r="151">
          <cell r="F151">
            <v>5.9256700000000001E-3</v>
          </cell>
        </row>
        <row r="152">
          <cell r="F152">
            <v>5.9657399999999998E-3</v>
          </cell>
        </row>
        <row r="153">
          <cell r="F153">
            <v>6.0058100000000003E-3</v>
          </cell>
        </row>
        <row r="154">
          <cell r="F154">
            <v>6.04588E-3</v>
          </cell>
        </row>
        <row r="155">
          <cell r="F155">
            <v>6.0859499999999997E-3</v>
          </cell>
        </row>
        <row r="156">
          <cell r="F156">
            <v>6.1260200000000002E-3</v>
          </cell>
        </row>
        <row r="157">
          <cell r="F157">
            <v>6.1660899999999999E-3</v>
          </cell>
        </row>
        <row r="158">
          <cell r="F158">
            <v>6.2061699999999996E-3</v>
          </cell>
        </row>
        <row r="159">
          <cell r="F159">
            <v>6.2462400000000001E-3</v>
          </cell>
        </row>
        <row r="160">
          <cell r="F160">
            <v>6.2863099999999998E-3</v>
          </cell>
        </row>
        <row r="161">
          <cell r="F161">
            <v>6.3263800000000004E-3</v>
          </cell>
        </row>
        <row r="162">
          <cell r="F162">
            <v>6.3664500000000001E-3</v>
          </cell>
        </row>
        <row r="163">
          <cell r="F163">
            <v>6.4065199999999997E-3</v>
          </cell>
        </row>
        <row r="164">
          <cell r="F164">
            <v>6.4465900000000003E-3</v>
          </cell>
        </row>
        <row r="165">
          <cell r="F165">
            <v>6.48666E-3</v>
          </cell>
        </row>
        <row r="166">
          <cell r="F166">
            <v>6.5267299999999997E-3</v>
          </cell>
        </row>
        <row r="167">
          <cell r="F167">
            <v>6.5668000000000002E-3</v>
          </cell>
        </row>
        <row r="168">
          <cell r="F168">
            <v>6.6068699999999999E-3</v>
          </cell>
        </row>
        <row r="169">
          <cell r="F169">
            <v>6.6469399999999996E-3</v>
          </cell>
        </row>
        <row r="170">
          <cell r="F170">
            <v>6.6870100000000002E-3</v>
          </cell>
        </row>
        <row r="171">
          <cell r="F171">
            <v>6.7270799999999999E-3</v>
          </cell>
        </row>
        <row r="172">
          <cell r="F172">
            <v>6.7671500000000004E-3</v>
          </cell>
        </row>
        <row r="173">
          <cell r="F173">
            <v>6.8072300000000001E-3</v>
          </cell>
        </row>
        <row r="174">
          <cell r="F174">
            <v>6.8472999999999997E-3</v>
          </cell>
        </row>
        <row r="175">
          <cell r="F175">
            <v>6.8873700000000003E-3</v>
          </cell>
        </row>
        <row r="176">
          <cell r="F176">
            <v>6.92744E-3</v>
          </cell>
        </row>
        <row r="177">
          <cell r="F177">
            <v>6.9675099999999997E-3</v>
          </cell>
        </row>
        <row r="178">
          <cell r="F178">
            <v>7.0075800000000002E-3</v>
          </cell>
        </row>
        <row r="179">
          <cell r="F179">
            <v>7.0476499999999999E-3</v>
          </cell>
        </row>
        <row r="180">
          <cell r="F180">
            <v>7.0877199999999996E-3</v>
          </cell>
        </row>
        <row r="181">
          <cell r="F181">
            <v>7.1277900000000002E-3</v>
          </cell>
        </row>
        <row r="182">
          <cell r="F182">
            <v>7.1678599999999999E-3</v>
          </cell>
        </row>
        <row r="183">
          <cell r="F183">
            <v>7.2079300000000004E-3</v>
          </cell>
        </row>
        <row r="184">
          <cell r="F184">
            <v>7.2480000000000001E-3</v>
          </cell>
        </row>
        <row r="185">
          <cell r="F185">
            <v>7.2880699999999998E-3</v>
          </cell>
        </row>
        <row r="186">
          <cell r="F186">
            <v>7.3281400000000003E-3</v>
          </cell>
        </row>
        <row r="187">
          <cell r="F187">
            <v>7.36821E-3</v>
          </cell>
        </row>
        <row r="188">
          <cell r="F188">
            <v>7.4082799999999997E-3</v>
          </cell>
        </row>
        <row r="189">
          <cell r="F189">
            <v>7.4483600000000002E-3</v>
          </cell>
        </row>
        <row r="190">
          <cell r="F190">
            <v>7.4884299999999999E-3</v>
          </cell>
        </row>
        <row r="191">
          <cell r="F191">
            <v>7.5284999999999996E-3</v>
          </cell>
        </row>
        <row r="192">
          <cell r="F192">
            <v>7.5685700000000002E-3</v>
          </cell>
        </row>
        <row r="193">
          <cell r="F193">
            <v>7.6086399999999998E-3</v>
          </cell>
        </row>
        <row r="194">
          <cell r="F194">
            <v>7.6487100000000004E-3</v>
          </cell>
        </row>
        <row r="195">
          <cell r="F195">
            <v>7.6887800000000001E-3</v>
          </cell>
        </row>
        <row r="196">
          <cell r="F196">
            <v>7.7288499999999998E-3</v>
          </cell>
        </row>
        <row r="197">
          <cell r="F197">
            <v>7.7689200000000003E-3</v>
          </cell>
        </row>
        <row r="198">
          <cell r="F198">
            <v>7.80899E-3</v>
          </cell>
        </row>
        <row r="199">
          <cell r="F199">
            <v>7.8490599999999997E-3</v>
          </cell>
        </row>
        <row r="200">
          <cell r="F200">
            <v>7.8891299999999994E-3</v>
          </cell>
        </row>
        <row r="201">
          <cell r="F201">
            <v>7.9292000000000008E-3</v>
          </cell>
        </row>
        <row r="202">
          <cell r="F202">
            <v>7.9692700000000005E-3</v>
          </cell>
        </row>
        <row r="203">
          <cell r="F203">
            <v>8.0093400000000002E-3</v>
          </cell>
        </row>
        <row r="204">
          <cell r="F204">
            <v>8.0494199999999998E-3</v>
          </cell>
        </row>
        <row r="205">
          <cell r="F205">
            <v>8.0894899999999995E-3</v>
          </cell>
        </row>
        <row r="206">
          <cell r="F206">
            <v>8.1295599999999992E-3</v>
          </cell>
        </row>
        <row r="207">
          <cell r="F207">
            <v>8.1696300000000006E-3</v>
          </cell>
        </row>
        <row r="208">
          <cell r="F208">
            <v>8.2097000000000003E-3</v>
          </cell>
        </row>
        <row r="209">
          <cell r="F209">
            <v>8.24977E-3</v>
          </cell>
        </row>
        <row r="210">
          <cell r="F210">
            <v>8.2898399999999997E-3</v>
          </cell>
        </row>
        <row r="211">
          <cell r="F211">
            <v>8.3299099999999994E-3</v>
          </cell>
        </row>
        <row r="212">
          <cell r="F212">
            <v>8.3699800000000008E-3</v>
          </cell>
        </row>
        <row r="213">
          <cell r="F213">
            <v>8.4100500000000005E-3</v>
          </cell>
        </row>
        <row r="214">
          <cell r="F214">
            <v>8.4501200000000002E-3</v>
          </cell>
        </row>
        <row r="215">
          <cell r="F215">
            <v>8.4901899999999999E-3</v>
          </cell>
        </row>
        <row r="216">
          <cell r="F216">
            <v>8.5302599999999996E-3</v>
          </cell>
        </row>
        <row r="217">
          <cell r="F217">
            <v>8.5703299999999993E-3</v>
          </cell>
        </row>
        <row r="218">
          <cell r="F218">
            <v>8.6104000000000007E-3</v>
          </cell>
        </row>
        <row r="219">
          <cell r="F219">
            <v>8.6504800000000003E-3</v>
          </cell>
        </row>
        <row r="220">
          <cell r="F220">
            <v>8.69055E-3</v>
          </cell>
        </row>
        <row r="221">
          <cell r="F221">
            <v>8.7306199999999997E-3</v>
          </cell>
        </row>
        <row r="222">
          <cell r="F222">
            <v>8.7706899999999994E-3</v>
          </cell>
        </row>
        <row r="223">
          <cell r="F223">
            <v>8.8107600000000008E-3</v>
          </cell>
        </row>
        <row r="224">
          <cell r="F224">
            <v>8.8508300000000005E-3</v>
          </cell>
        </row>
        <row r="225">
          <cell r="F225">
            <v>8.8909000000000002E-3</v>
          </cell>
        </row>
        <row r="226">
          <cell r="F226">
            <v>8.9309699999999999E-3</v>
          </cell>
        </row>
        <row r="227">
          <cell r="F227">
            <v>8.9710399999999996E-3</v>
          </cell>
        </row>
        <row r="228">
          <cell r="F228">
            <v>9.0111099999999993E-3</v>
          </cell>
        </row>
        <row r="229">
          <cell r="F229">
            <v>9.0511800000000007E-3</v>
          </cell>
        </row>
        <row r="230">
          <cell r="F230">
            <v>9.0912500000000004E-3</v>
          </cell>
        </row>
        <row r="231">
          <cell r="F231">
            <v>9.1313200000000001E-3</v>
          </cell>
        </row>
        <row r="232">
          <cell r="F232">
            <v>9.1713899999999998E-3</v>
          </cell>
        </row>
        <row r="233">
          <cell r="F233">
            <v>9.2114599999999994E-3</v>
          </cell>
        </row>
        <row r="234">
          <cell r="F234">
            <v>9.2515300000000009E-3</v>
          </cell>
        </row>
        <row r="235">
          <cell r="F235">
            <v>9.2916000000000006E-3</v>
          </cell>
        </row>
        <row r="236">
          <cell r="F236">
            <v>9.3316700000000002E-3</v>
          </cell>
        </row>
        <row r="237">
          <cell r="F237">
            <v>9.3717399999999999E-3</v>
          </cell>
        </row>
        <row r="238">
          <cell r="F238">
            <v>9.4118099999999996E-3</v>
          </cell>
        </row>
        <row r="239">
          <cell r="F239">
            <v>9.4518799999999993E-3</v>
          </cell>
        </row>
        <row r="240">
          <cell r="F240">
            <v>9.4919500000000007E-3</v>
          </cell>
        </row>
        <row r="241">
          <cell r="F241">
            <v>9.5320300000000004E-3</v>
          </cell>
        </row>
        <row r="242">
          <cell r="F242">
            <v>9.5721000000000001E-3</v>
          </cell>
        </row>
        <row r="243">
          <cell r="F243">
            <v>9.6121699999999997E-3</v>
          </cell>
        </row>
        <row r="244">
          <cell r="F244">
            <v>9.6522399999999994E-3</v>
          </cell>
        </row>
        <row r="245">
          <cell r="F245">
            <v>9.6923100000000009E-3</v>
          </cell>
        </row>
        <row r="246">
          <cell r="F246">
            <v>9.7323800000000005E-3</v>
          </cell>
        </row>
        <row r="247">
          <cell r="F247">
            <v>9.7724500000000002E-3</v>
          </cell>
        </row>
        <row r="248">
          <cell r="F248">
            <v>9.8125199999999999E-3</v>
          </cell>
        </row>
        <row r="249">
          <cell r="F249">
            <v>9.8525899999999996E-3</v>
          </cell>
        </row>
        <row r="250">
          <cell r="F250">
            <v>9.8926599999999993E-3</v>
          </cell>
        </row>
        <row r="251">
          <cell r="F251">
            <v>9.9327300000000007E-3</v>
          </cell>
        </row>
        <row r="252">
          <cell r="F252">
            <v>9.9728000000000004E-3</v>
          </cell>
        </row>
        <row r="253">
          <cell r="F253">
            <v>1.00129E-2</v>
          </cell>
        </row>
        <row r="254">
          <cell r="F254">
            <v>1.00529E-2</v>
          </cell>
        </row>
        <row r="255">
          <cell r="F255">
            <v>1.0093E-2</v>
          </cell>
        </row>
        <row r="256">
          <cell r="F256">
            <v>1.0133100000000001E-2</v>
          </cell>
        </row>
        <row r="257">
          <cell r="F257">
            <v>1.0173099999999999E-2</v>
          </cell>
        </row>
        <row r="258">
          <cell r="F258">
            <v>1.02132E-2</v>
          </cell>
        </row>
        <row r="259">
          <cell r="F259">
            <v>1.02533E-2</v>
          </cell>
        </row>
        <row r="260">
          <cell r="F260">
            <v>1.0293399999999999E-2</v>
          </cell>
        </row>
        <row r="261">
          <cell r="F261">
            <v>1.03334E-2</v>
          </cell>
        </row>
        <row r="262">
          <cell r="F262">
            <v>1.0373500000000001E-2</v>
          </cell>
        </row>
        <row r="263">
          <cell r="F263">
            <v>1.04136E-2</v>
          </cell>
        </row>
        <row r="264">
          <cell r="F264">
            <v>1.04536E-2</v>
          </cell>
        </row>
        <row r="265">
          <cell r="F265">
            <v>1.04937E-2</v>
          </cell>
        </row>
        <row r="266">
          <cell r="F266">
            <v>1.0533799999999999E-2</v>
          </cell>
        </row>
        <row r="267">
          <cell r="F267">
            <v>1.0573900000000001E-2</v>
          </cell>
        </row>
        <row r="268">
          <cell r="F268">
            <v>1.0613900000000001E-2</v>
          </cell>
        </row>
        <row r="269">
          <cell r="F269">
            <v>1.0654E-2</v>
          </cell>
        </row>
        <row r="270">
          <cell r="F270">
            <v>1.06941E-2</v>
          </cell>
        </row>
        <row r="271">
          <cell r="F271">
            <v>1.07341E-2</v>
          </cell>
        </row>
        <row r="272">
          <cell r="F272">
            <v>1.0774199999999999E-2</v>
          </cell>
        </row>
        <row r="273">
          <cell r="F273">
            <v>1.0814300000000001E-2</v>
          </cell>
        </row>
        <row r="274">
          <cell r="F274">
            <v>1.0854300000000001E-2</v>
          </cell>
        </row>
        <row r="275">
          <cell r="F275">
            <v>1.08944E-2</v>
          </cell>
        </row>
        <row r="276">
          <cell r="F276">
            <v>1.09345E-2</v>
          </cell>
        </row>
        <row r="277">
          <cell r="F277">
            <v>1.0974599999999999E-2</v>
          </cell>
        </row>
        <row r="278">
          <cell r="F278">
            <v>1.1014599999999999E-2</v>
          </cell>
        </row>
        <row r="279">
          <cell r="F279">
            <v>1.1054700000000001E-2</v>
          </cell>
        </row>
        <row r="280">
          <cell r="F280">
            <v>1.10948E-2</v>
          </cell>
        </row>
        <row r="281">
          <cell r="F281">
            <v>1.11348E-2</v>
          </cell>
        </row>
        <row r="282">
          <cell r="F282">
            <v>1.11749E-2</v>
          </cell>
        </row>
        <row r="283">
          <cell r="F283">
            <v>1.1214999999999999E-2</v>
          </cell>
        </row>
        <row r="284">
          <cell r="F284">
            <v>1.1254999999999999E-2</v>
          </cell>
        </row>
        <row r="285">
          <cell r="F285">
            <v>1.1295100000000001E-2</v>
          </cell>
        </row>
        <row r="286">
          <cell r="F286">
            <v>1.13352E-2</v>
          </cell>
        </row>
        <row r="287">
          <cell r="F287">
            <v>1.13753E-2</v>
          </cell>
        </row>
        <row r="288">
          <cell r="F288">
            <v>1.14153E-2</v>
          </cell>
        </row>
        <row r="289">
          <cell r="F289">
            <v>1.1455399999999999E-2</v>
          </cell>
        </row>
        <row r="290">
          <cell r="F290">
            <v>1.1495500000000001E-2</v>
          </cell>
        </row>
        <row r="291">
          <cell r="F291">
            <v>1.1535500000000001E-2</v>
          </cell>
        </row>
        <row r="292">
          <cell r="F292">
            <v>1.15756E-2</v>
          </cell>
        </row>
        <row r="293">
          <cell r="F293">
            <v>1.16157E-2</v>
          </cell>
        </row>
        <row r="294">
          <cell r="F294">
            <v>1.16557E-2</v>
          </cell>
        </row>
        <row r="295">
          <cell r="F295">
            <v>1.1695799999999999E-2</v>
          </cell>
        </row>
        <row r="296">
          <cell r="F296">
            <v>1.17359E-2</v>
          </cell>
        </row>
        <row r="297">
          <cell r="F297">
            <v>1.1775900000000001E-2</v>
          </cell>
        </row>
        <row r="298">
          <cell r="F298">
            <v>1.1816E-2</v>
          </cell>
        </row>
        <row r="299">
          <cell r="F299">
            <v>1.18561E-2</v>
          </cell>
        </row>
        <row r="300">
          <cell r="F300">
            <v>1.1896199999999999E-2</v>
          </cell>
        </row>
        <row r="301">
          <cell r="F301">
            <v>1.1936199999999999E-2</v>
          </cell>
        </row>
        <row r="302">
          <cell r="F302">
            <v>1.19763E-2</v>
          </cell>
        </row>
        <row r="303">
          <cell r="F303">
            <v>1.2016300000000001E-2</v>
          </cell>
        </row>
        <row r="304">
          <cell r="F304">
            <v>1.20564E-2</v>
          </cell>
        </row>
        <row r="305">
          <cell r="F305">
            <v>1.20965E-2</v>
          </cell>
        </row>
        <row r="306">
          <cell r="F306">
            <v>1.21365E-2</v>
          </cell>
        </row>
        <row r="307">
          <cell r="F307">
            <v>1.2176599999999999E-2</v>
          </cell>
        </row>
        <row r="308">
          <cell r="F308">
            <v>1.22167E-2</v>
          </cell>
        </row>
        <row r="309">
          <cell r="F309">
            <v>1.2256700000000001E-2</v>
          </cell>
        </row>
        <row r="310">
          <cell r="F310">
            <v>1.22968E-2</v>
          </cell>
        </row>
        <row r="311">
          <cell r="F311">
            <v>1.23369E-2</v>
          </cell>
        </row>
        <row r="312">
          <cell r="F312">
            <v>1.23769E-2</v>
          </cell>
        </row>
        <row r="313">
          <cell r="F313">
            <v>1.2416999999999999E-2</v>
          </cell>
        </row>
        <row r="314">
          <cell r="F314">
            <v>1.24571E-2</v>
          </cell>
        </row>
        <row r="315">
          <cell r="F315">
            <v>1.2497100000000001E-2</v>
          </cell>
        </row>
        <row r="316">
          <cell r="F316">
            <v>1.25372E-2</v>
          </cell>
        </row>
        <row r="317">
          <cell r="F317">
            <v>1.25772E-2</v>
          </cell>
        </row>
        <row r="318">
          <cell r="F318">
            <v>1.26173E-2</v>
          </cell>
        </row>
        <row r="319">
          <cell r="F319">
            <v>1.26573E-2</v>
          </cell>
        </row>
        <row r="320">
          <cell r="F320">
            <v>1.2697399999999999E-2</v>
          </cell>
        </row>
        <row r="321">
          <cell r="F321">
            <v>1.2737500000000001E-2</v>
          </cell>
        </row>
        <row r="322">
          <cell r="F322">
            <v>1.2777500000000001E-2</v>
          </cell>
        </row>
        <row r="323">
          <cell r="F323">
            <v>1.28176E-2</v>
          </cell>
        </row>
        <row r="324">
          <cell r="F324">
            <v>1.28576E-2</v>
          </cell>
        </row>
        <row r="325">
          <cell r="F325">
            <v>1.28977E-2</v>
          </cell>
        </row>
        <row r="326">
          <cell r="F326">
            <v>1.29377E-2</v>
          </cell>
        </row>
        <row r="327">
          <cell r="F327">
            <v>1.2977799999999999E-2</v>
          </cell>
        </row>
        <row r="328">
          <cell r="F328">
            <v>1.30178E-2</v>
          </cell>
        </row>
        <row r="329">
          <cell r="F329">
            <v>1.3057900000000001E-2</v>
          </cell>
        </row>
        <row r="330">
          <cell r="F330">
            <v>1.3097900000000001E-2</v>
          </cell>
        </row>
        <row r="331">
          <cell r="F331">
            <v>1.3138E-2</v>
          </cell>
        </row>
        <row r="332">
          <cell r="F332">
            <v>1.3178E-2</v>
          </cell>
        </row>
        <row r="333">
          <cell r="F333">
            <v>1.32181E-2</v>
          </cell>
        </row>
        <row r="334">
          <cell r="F334">
            <v>1.32581E-2</v>
          </cell>
        </row>
        <row r="335">
          <cell r="F335">
            <v>1.32982E-2</v>
          </cell>
        </row>
        <row r="336">
          <cell r="F336">
            <v>1.33382E-2</v>
          </cell>
        </row>
        <row r="337">
          <cell r="F337">
            <v>1.33782E-2</v>
          </cell>
        </row>
        <row r="338">
          <cell r="F338">
            <v>1.3418299999999999E-2</v>
          </cell>
        </row>
        <row r="339">
          <cell r="F339">
            <v>1.3458299999999999E-2</v>
          </cell>
        </row>
        <row r="340">
          <cell r="F340">
            <v>1.34983E-2</v>
          </cell>
        </row>
        <row r="341">
          <cell r="F341">
            <v>1.3538400000000001E-2</v>
          </cell>
        </row>
        <row r="342">
          <cell r="F342">
            <v>1.3578399999999999E-2</v>
          </cell>
        </row>
        <row r="343">
          <cell r="F343">
            <v>1.3618399999999999E-2</v>
          </cell>
        </row>
        <row r="344">
          <cell r="F344">
            <v>1.3658500000000001E-2</v>
          </cell>
        </row>
        <row r="345">
          <cell r="F345">
            <v>1.3698500000000001E-2</v>
          </cell>
        </row>
        <row r="346">
          <cell r="F346">
            <v>1.3738500000000001E-2</v>
          </cell>
        </row>
        <row r="347">
          <cell r="F347">
            <v>1.37786E-2</v>
          </cell>
        </row>
        <row r="348">
          <cell r="F348">
            <v>1.38186E-2</v>
          </cell>
        </row>
        <row r="349">
          <cell r="F349">
            <v>1.38587E-2</v>
          </cell>
        </row>
        <row r="350">
          <cell r="F350">
            <v>1.38987E-2</v>
          </cell>
        </row>
        <row r="351">
          <cell r="F351">
            <v>1.39387E-2</v>
          </cell>
        </row>
        <row r="352">
          <cell r="F352">
            <v>1.39787E-2</v>
          </cell>
        </row>
        <row r="353">
          <cell r="F353">
            <v>1.40188E-2</v>
          </cell>
        </row>
        <row r="354">
          <cell r="F354">
            <v>1.40588E-2</v>
          </cell>
        </row>
        <row r="355">
          <cell r="F355">
            <v>1.40988E-2</v>
          </cell>
        </row>
        <row r="356">
          <cell r="F356">
            <v>1.4138899999999999E-2</v>
          </cell>
        </row>
        <row r="357">
          <cell r="F357">
            <v>1.4178899999999999E-2</v>
          </cell>
        </row>
        <row r="358">
          <cell r="F358">
            <v>1.42189E-2</v>
          </cell>
        </row>
        <row r="359">
          <cell r="F359">
            <v>1.42589E-2</v>
          </cell>
        </row>
        <row r="360">
          <cell r="F360">
            <v>1.4298999999999999E-2</v>
          </cell>
        </row>
        <row r="361">
          <cell r="F361">
            <v>1.4338999999999999E-2</v>
          </cell>
        </row>
        <row r="362">
          <cell r="F362">
            <v>1.4378999999999999E-2</v>
          </cell>
        </row>
        <row r="363">
          <cell r="F363">
            <v>1.4419100000000001E-2</v>
          </cell>
        </row>
        <row r="364">
          <cell r="F364">
            <v>1.4459100000000001E-2</v>
          </cell>
        </row>
        <row r="365">
          <cell r="F365">
            <v>1.4499099999999999E-2</v>
          </cell>
        </row>
        <row r="366">
          <cell r="F366">
            <v>1.4539099999999999E-2</v>
          </cell>
        </row>
        <row r="367">
          <cell r="F367">
            <v>1.45792E-2</v>
          </cell>
        </row>
        <row r="368">
          <cell r="F368">
            <v>1.4619200000000001E-2</v>
          </cell>
        </row>
        <row r="369">
          <cell r="F369">
            <v>1.4659200000000001E-2</v>
          </cell>
        </row>
        <row r="370">
          <cell r="F370">
            <v>1.46993E-2</v>
          </cell>
        </row>
        <row r="371">
          <cell r="F371">
            <v>1.47393E-2</v>
          </cell>
        </row>
        <row r="372">
          <cell r="F372">
            <v>1.47793E-2</v>
          </cell>
        </row>
        <row r="373">
          <cell r="F373">
            <v>1.48194E-2</v>
          </cell>
        </row>
        <row r="374">
          <cell r="F374">
            <v>1.48594E-2</v>
          </cell>
        </row>
        <row r="375">
          <cell r="F375">
            <v>1.48994E-2</v>
          </cell>
        </row>
        <row r="376">
          <cell r="F376">
            <v>1.49394E-2</v>
          </cell>
        </row>
        <row r="377">
          <cell r="F377">
            <v>1.49795E-2</v>
          </cell>
        </row>
        <row r="378">
          <cell r="F378">
            <v>1.50195E-2</v>
          </cell>
        </row>
        <row r="379">
          <cell r="F379">
            <v>1.50595E-2</v>
          </cell>
        </row>
        <row r="380">
          <cell r="F380">
            <v>1.50995E-2</v>
          </cell>
        </row>
        <row r="381">
          <cell r="F381">
            <v>1.51396E-2</v>
          </cell>
        </row>
        <row r="382">
          <cell r="F382">
            <v>1.51796E-2</v>
          </cell>
        </row>
        <row r="383">
          <cell r="F383">
            <v>1.52196E-2</v>
          </cell>
        </row>
        <row r="384">
          <cell r="F384">
            <v>1.52596E-2</v>
          </cell>
        </row>
        <row r="385">
          <cell r="F385">
            <v>1.5299699999999999E-2</v>
          </cell>
        </row>
        <row r="386">
          <cell r="F386">
            <v>1.53397E-2</v>
          </cell>
        </row>
        <row r="387">
          <cell r="F387">
            <v>1.53797E-2</v>
          </cell>
        </row>
        <row r="388">
          <cell r="F388">
            <v>1.54197E-2</v>
          </cell>
        </row>
        <row r="389">
          <cell r="F389">
            <v>1.5459799999999999E-2</v>
          </cell>
        </row>
        <row r="390">
          <cell r="F390">
            <v>1.5499799999999999E-2</v>
          </cell>
        </row>
        <row r="391">
          <cell r="F391">
            <v>1.5539799999999999E-2</v>
          </cell>
        </row>
        <row r="392">
          <cell r="F392">
            <v>1.55798E-2</v>
          </cell>
        </row>
        <row r="393">
          <cell r="F393">
            <v>1.5619900000000001E-2</v>
          </cell>
        </row>
        <row r="394">
          <cell r="F394">
            <v>1.5659900000000001E-2</v>
          </cell>
        </row>
        <row r="395">
          <cell r="F395">
            <v>1.5699899999999999E-2</v>
          </cell>
        </row>
        <row r="396">
          <cell r="F396">
            <v>1.5739900000000001E-2</v>
          </cell>
        </row>
        <row r="397">
          <cell r="F397">
            <v>1.5779899999999999E-2</v>
          </cell>
        </row>
        <row r="398">
          <cell r="F398">
            <v>1.5820000000000001E-2</v>
          </cell>
        </row>
        <row r="399">
          <cell r="F399">
            <v>1.5859999999999999E-2</v>
          </cell>
        </row>
        <row r="400">
          <cell r="F400">
            <v>1.5900000000000001E-2</v>
          </cell>
        </row>
        <row r="401">
          <cell r="F401">
            <v>1.5939999999999999E-2</v>
          </cell>
        </row>
        <row r="402">
          <cell r="F402">
            <v>1.5980100000000001E-2</v>
          </cell>
        </row>
        <row r="403">
          <cell r="F403">
            <v>1.6020099999999999E-2</v>
          </cell>
        </row>
        <row r="404">
          <cell r="F404">
            <v>1.6060100000000001E-2</v>
          </cell>
        </row>
        <row r="405">
          <cell r="F405">
            <v>1.6100099999999999E-2</v>
          </cell>
        </row>
        <row r="406">
          <cell r="F406">
            <v>1.61402E-2</v>
          </cell>
        </row>
        <row r="407">
          <cell r="F407">
            <v>1.6180199999999999E-2</v>
          </cell>
        </row>
        <row r="408">
          <cell r="F408">
            <v>1.6220200000000001E-2</v>
          </cell>
        </row>
        <row r="409">
          <cell r="F409">
            <v>1.6260199999999999E-2</v>
          </cell>
        </row>
        <row r="410">
          <cell r="F410">
            <v>1.6300200000000001E-2</v>
          </cell>
        </row>
        <row r="411">
          <cell r="F411">
            <v>1.6340299999999999E-2</v>
          </cell>
        </row>
        <row r="412">
          <cell r="F412">
            <v>1.63803E-2</v>
          </cell>
        </row>
        <row r="413">
          <cell r="F413">
            <v>1.6420299999999999E-2</v>
          </cell>
        </row>
        <row r="414">
          <cell r="F414">
            <v>1.6460300000000001E-2</v>
          </cell>
        </row>
        <row r="415">
          <cell r="F415">
            <v>1.6500399999999998E-2</v>
          </cell>
        </row>
        <row r="416">
          <cell r="F416">
            <v>1.65404E-2</v>
          </cell>
        </row>
        <row r="417">
          <cell r="F417">
            <v>1.6580399999999999E-2</v>
          </cell>
        </row>
        <row r="418">
          <cell r="F418">
            <v>1.66204E-2</v>
          </cell>
        </row>
        <row r="419">
          <cell r="F419">
            <v>1.6660399999999999E-2</v>
          </cell>
        </row>
        <row r="420">
          <cell r="F420">
            <v>1.67005E-2</v>
          </cell>
        </row>
        <row r="421">
          <cell r="F421">
            <v>1.6740499999999998E-2</v>
          </cell>
        </row>
        <row r="422">
          <cell r="F422">
            <v>1.67805E-2</v>
          </cell>
        </row>
        <row r="423">
          <cell r="F423">
            <v>1.6820499999999999E-2</v>
          </cell>
        </row>
        <row r="424">
          <cell r="F424">
            <v>1.68606E-2</v>
          </cell>
        </row>
        <row r="425">
          <cell r="F425">
            <v>1.6900600000000002E-2</v>
          </cell>
        </row>
        <row r="426">
          <cell r="F426">
            <v>1.69406E-2</v>
          </cell>
        </row>
        <row r="427">
          <cell r="F427">
            <v>1.6980599999999998E-2</v>
          </cell>
        </row>
        <row r="428">
          <cell r="F428">
            <v>1.70207E-2</v>
          </cell>
        </row>
        <row r="429">
          <cell r="F429">
            <v>1.7060700000000002E-2</v>
          </cell>
        </row>
        <row r="430">
          <cell r="F430">
            <v>1.71007E-2</v>
          </cell>
        </row>
        <row r="431">
          <cell r="F431">
            <v>1.7140699999999998E-2</v>
          </cell>
        </row>
        <row r="432">
          <cell r="F432">
            <v>1.71807E-2</v>
          </cell>
        </row>
        <row r="433">
          <cell r="F433">
            <v>1.7220800000000001E-2</v>
          </cell>
        </row>
        <row r="434">
          <cell r="F434">
            <v>1.72608E-2</v>
          </cell>
        </row>
        <row r="435">
          <cell r="F435">
            <v>1.7300800000000002E-2</v>
          </cell>
        </row>
        <row r="436">
          <cell r="F436">
            <v>1.73408E-2</v>
          </cell>
        </row>
        <row r="437">
          <cell r="F437">
            <v>1.7380900000000001E-2</v>
          </cell>
        </row>
        <row r="438">
          <cell r="F438">
            <v>1.74209E-2</v>
          </cell>
        </row>
        <row r="439">
          <cell r="F439">
            <v>1.7460900000000001E-2</v>
          </cell>
        </row>
        <row r="440">
          <cell r="F440">
            <v>1.75009E-2</v>
          </cell>
        </row>
        <row r="441">
          <cell r="F441">
            <v>1.7541000000000001E-2</v>
          </cell>
        </row>
        <row r="442">
          <cell r="F442">
            <v>1.7580999999999999E-2</v>
          </cell>
        </row>
        <row r="443">
          <cell r="F443">
            <v>1.7621000000000001E-2</v>
          </cell>
        </row>
        <row r="444">
          <cell r="F444">
            <v>1.7661E-2</v>
          </cell>
        </row>
        <row r="445">
          <cell r="F445">
            <v>1.7701000000000001E-2</v>
          </cell>
        </row>
        <row r="446">
          <cell r="F446">
            <v>1.7741099999999999E-2</v>
          </cell>
        </row>
        <row r="447">
          <cell r="F447">
            <v>1.7781100000000001E-2</v>
          </cell>
        </row>
        <row r="448">
          <cell r="F448">
            <v>1.7821099999999999E-2</v>
          </cell>
        </row>
        <row r="449">
          <cell r="F449">
            <v>1.7861100000000001E-2</v>
          </cell>
        </row>
        <row r="450">
          <cell r="F450">
            <v>1.7901199999999999E-2</v>
          </cell>
        </row>
        <row r="451">
          <cell r="F451">
            <v>1.7941200000000001E-2</v>
          </cell>
        </row>
        <row r="452">
          <cell r="F452">
            <v>1.7981199999999999E-2</v>
          </cell>
        </row>
        <row r="453">
          <cell r="F453">
            <v>1.8021200000000001E-2</v>
          </cell>
        </row>
        <row r="454">
          <cell r="F454">
            <v>1.8061199999999999E-2</v>
          </cell>
        </row>
        <row r="455">
          <cell r="F455">
            <v>1.8101300000000001E-2</v>
          </cell>
        </row>
        <row r="456">
          <cell r="F456">
            <v>1.8141299999999999E-2</v>
          </cell>
        </row>
        <row r="457">
          <cell r="F457">
            <v>1.8181300000000001E-2</v>
          </cell>
        </row>
        <row r="458">
          <cell r="F458">
            <v>1.8221299999999999E-2</v>
          </cell>
        </row>
        <row r="459">
          <cell r="F459">
            <v>1.8261400000000001E-2</v>
          </cell>
        </row>
        <row r="460">
          <cell r="F460">
            <v>1.8301399999999999E-2</v>
          </cell>
        </row>
        <row r="461">
          <cell r="F461">
            <v>1.8341400000000001E-2</v>
          </cell>
        </row>
        <row r="462">
          <cell r="F462">
            <v>1.8381399999999999E-2</v>
          </cell>
        </row>
        <row r="463">
          <cell r="F463">
            <v>1.84215E-2</v>
          </cell>
        </row>
        <row r="464">
          <cell r="F464">
            <v>1.8461499999999999E-2</v>
          </cell>
        </row>
        <row r="465">
          <cell r="F465">
            <v>1.8501500000000001E-2</v>
          </cell>
        </row>
        <row r="466">
          <cell r="F466">
            <v>1.8541499999999999E-2</v>
          </cell>
        </row>
        <row r="467">
          <cell r="F467">
            <v>1.8581500000000001E-2</v>
          </cell>
        </row>
        <row r="468">
          <cell r="F468">
            <v>1.8621599999999999E-2</v>
          </cell>
        </row>
        <row r="469">
          <cell r="F469">
            <v>1.86616E-2</v>
          </cell>
        </row>
        <row r="470">
          <cell r="F470">
            <v>1.8701599999999999E-2</v>
          </cell>
        </row>
        <row r="471">
          <cell r="F471">
            <v>1.8741600000000001E-2</v>
          </cell>
        </row>
        <row r="472">
          <cell r="F472">
            <v>1.8781699999999998E-2</v>
          </cell>
        </row>
        <row r="473">
          <cell r="F473">
            <v>1.88217E-2</v>
          </cell>
        </row>
        <row r="474">
          <cell r="F474">
            <v>1.8861699999999999E-2</v>
          </cell>
        </row>
        <row r="475">
          <cell r="F475">
            <v>1.89017E-2</v>
          </cell>
        </row>
        <row r="476">
          <cell r="F476">
            <v>1.8941800000000002E-2</v>
          </cell>
        </row>
        <row r="477">
          <cell r="F477">
            <v>1.89818E-2</v>
          </cell>
        </row>
        <row r="478">
          <cell r="F478">
            <v>1.9021799999999998E-2</v>
          </cell>
        </row>
        <row r="479">
          <cell r="F479">
            <v>1.90618E-2</v>
          </cell>
        </row>
        <row r="480">
          <cell r="F480">
            <v>1.9101799999999999E-2</v>
          </cell>
        </row>
        <row r="481">
          <cell r="F481">
            <v>1.91419E-2</v>
          </cell>
        </row>
        <row r="482">
          <cell r="F482">
            <v>1.9181900000000002E-2</v>
          </cell>
        </row>
        <row r="483">
          <cell r="F483">
            <v>1.92219E-2</v>
          </cell>
        </row>
        <row r="484">
          <cell r="F484">
            <v>1.9261899999999998E-2</v>
          </cell>
        </row>
        <row r="485">
          <cell r="F485">
            <v>1.9302E-2</v>
          </cell>
        </row>
        <row r="486">
          <cell r="F486">
            <v>1.9342000000000002E-2</v>
          </cell>
        </row>
        <row r="487">
          <cell r="F487">
            <v>1.9382E-2</v>
          </cell>
        </row>
        <row r="488">
          <cell r="F488">
            <v>1.9421999999999998E-2</v>
          </cell>
        </row>
        <row r="489">
          <cell r="F489">
            <v>1.9462E-2</v>
          </cell>
        </row>
        <row r="490">
          <cell r="F490">
            <v>1.9502100000000001E-2</v>
          </cell>
        </row>
        <row r="491">
          <cell r="F491">
            <v>1.95421E-2</v>
          </cell>
        </row>
        <row r="492">
          <cell r="F492">
            <v>1.9582100000000002E-2</v>
          </cell>
        </row>
        <row r="493">
          <cell r="F493">
            <v>1.96221E-2</v>
          </cell>
        </row>
        <row r="494">
          <cell r="F494">
            <v>1.9662200000000001E-2</v>
          </cell>
        </row>
        <row r="495">
          <cell r="F495">
            <v>1.97022E-2</v>
          </cell>
        </row>
        <row r="496">
          <cell r="F496">
            <v>1.9742200000000001E-2</v>
          </cell>
        </row>
        <row r="497">
          <cell r="F497">
            <v>1.97822E-2</v>
          </cell>
        </row>
        <row r="498">
          <cell r="F498">
            <v>1.9822300000000001E-2</v>
          </cell>
        </row>
        <row r="499">
          <cell r="F499">
            <v>1.9862299999999999E-2</v>
          </cell>
        </row>
        <row r="500">
          <cell r="F500">
            <v>1.9902300000000001E-2</v>
          </cell>
        </row>
        <row r="501">
          <cell r="F501">
            <v>1.99423E-2</v>
          </cell>
        </row>
        <row r="502">
          <cell r="F502">
            <v>1.9982300000000001E-2</v>
          </cell>
        </row>
        <row r="503">
          <cell r="F503">
            <v>2.0022399999999999E-2</v>
          </cell>
        </row>
        <row r="504">
          <cell r="F504">
            <v>2.0062400000000001E-2</v>
          </cell>
        </row>
        <row r="505">
          <cell r="F505">
            <v>2.0102399999999999E-2</v>
          </cell>
        </row>
        <row r="506">
          <cell r="F506">
            <v>2.0142400000000001E-2</v>
          </cell>
        </row>
        <row r="507">
          <cell r="F507">
            <v>2.0182499999999999E-2</v>
          </cell>
        </row>
        <row r="508">
          <cell r="F508">
            <v>2.0222500000000001E-2</v>
          </cell>
        </row>
        <row r="509">
          <cell r="F509">
            <v>2.0262499999999999E-2</v>
          </cell>
        </row>
        <row r="510">
          <cell r="F510">
            <v>2.0302500000000001E-2</v>
          </cell>
        </row>
        <row r="511">
          <cell r="F511">
            <v>2.0342599999999999E-2</v>
          </cell>
        </row>
        <row r="512">
          <cell r="F512">
            <v>2.0382600000000001E-2</v>
          </cell>
        </row>
        <row r="513">
          <cell r="F513">
            <v>2.0422599999999999E-2</v>
          </cell>
        </row>
        <row r="514">
          <cell r="F514">
            <v>2.0462600000000001E-2</v>
          </cell>
        </row>
        <row r="515">
          <cell r="F515">
            <v>2.0502599999999999E-2</v>
          </cell>
        </row>
        <row r="516">
          <cell r="F516">
            <v>2.0542700000000001E-2</v>
          </cell>
        </row>
        <row r="517">
          <cell r="F517">
            <v>2.0582699999999999E-2</v>
          </cell>
        </row>
        <row r="518">
          <cell r="F518">
            <v>2.0622700000000001E-2</v>
          </cell>
        </row>
        <row r="519">
          <cell r="F519">
            <v>2.0662699999999999E-2</v>
          </cell>
        </row>
        <row r="520">
          <cell r="F520">
            <v>2.07028E-2</v>
          </cell>
        </row>
        <row r="521">
          <cell r="F521">
            <v>2.0742799999999999E-2</v>
          </cell>
        </row>
        <row r="522">
          <cell r="F522">
            <v>2.0782800000000001E-2</v>
          </cell>
        </row>
        <row r="523">
          <cell r="F523">
            <v>2.0822799999999999E-2</v>
          </cell>
        </row>
        <row r="524">
          <cell r="F524">
            <v>2.08629E-2</v>
          </cell>
        </row>
        <row r="525">
          <cell r="F525">
            <v>2.0902899999999999E-2</v>
          </cell>
        </row>
        <row r="526">
          <cell r="F526">
            <v>2.09429E-2</v>
          </cell>
        </row>
        <row r="527">
          <cell r="F527">
            <v>2.0982899999999999E-2</v>
          </cell>
        </row>
        <row r="528">
          <cell r="F528">
            <v>2.1022900000000001E-2</v>
          </cell>
        </row>
        <row r="529">
          <cell r="F529">
            <v>2.1062999999999998E-2</v>
          </cell>
        </row>
        <row r="530">
          <cell r="F530">
            <v>2.1103E-2</v>
          </cell>
        </row>
        <row r="531">
          <cell r="F531">
            <v>2.1142999999999999E-2</v>
          </cell>
        </row>
        <row r="532">
          <cell r="F532">
            <v>2.1183E-2</v>
          </cell>
        </row>
        <row r="533">
          <cell r="F533">
            <v>2.1223100000000002E-2</v>
          </cell>
        </row>
        <row r="534">
          <cell r="F534">
            <v>2.12631E-2</v>
          </cell>
        </row>
        <row r="535">
          <cell r="F535">
            <v>2.1303099999999998E-2</v>
          </cell>
        </row>
        <row r="536">
          <cell r="F536">
            <v>2.13431E-2</v>
          </cell>
        </row>
        <row r="537">
          <cell r="F537">
            <v>2.1383099999999999E-2</v>
          </cell>
        </row>
        <row r="538">
          <cell r="F538">
            <v>2.14232E-2</v>
          </cell>
        </row>
        <row r="539">
          <cell r="F539">
            <v>2.1463200000000002E-2</v>
          </cell>
        </row>
        <row r="540">
          <cell r="F540">
            <v>2.15032E-2</v>
          </cell>
        </row>
        <row r="541">
          <cell r="F541">
            <v>2.1543199999999998E-2</v>
          </cell>
        </row>
        <row r="542">
          <cell r="F542">
            <v>2.15833E-2</v>
          </cell>
        </row>
        <row r="543">
          <cell r="F543">
            <v>2.1623300000000002E-2</v>
          </cell>
        </row>
        <row r="544">
          <cell r="F544">
            <v>2.16633E-2</v>
          </cell>
        </row>
        <row r="545">
          <cell r="F545">
            <v>2.1703299999999998E-2</v>
          </cell>
        </row>
        <row r="546">
          <cell r="F546">
            <v>2.17434E-2</v>
          </cell>
        </row>
        <row r="547">
          <cell r="F547">
            <v>2.1783400000000001E-2</v>
          </cell>
        </row>
        <row r="548">
          <cell r="F548">
            <v>2.18234E-2</v>
          </cell>
        </row>
        <row r="549">
          <cell r="F549">
            <v>2.1863400000000002E-2</v>
          </cell>
        </row>
        <row r="550">
          <cell r="F550">
            <v>2.19034E-2</v>
          </cell>
        </row>
        <row r="551">
          <cell r="F551">
            <v>2.1943500000000001E-2</v>
          </cell>
        </row>
        <row r="552">
          <cell r="F552">
            <v>2.19835E-2</v>
          </cell>
        </row>
        <row r="553">
          <cell r="F553">
            <v>2.2023500000000001E-2</v>
          </cell>
        </row>
        <row r="554">
          <cell r="F554">
            <v>2.20635E-2</v>
          </cell>
        </row>
        <row r="555">
          <cell r="F555">
            <v>2.2103600000000001E-2</v>
          </cell>
        </row>
        <row r="556">
          <cell r="F556">
            <v>2.2143599999999999E-2</v>
          </cell>
        </row>
        <row r="557">
          <cell r="F557">
            <v>2.2183600000000001E-2</v>
          </cell>
        </row>
        <row r="558">
          <cell r="F558">
            <v>2.22236E-2</v>
          </cell>
        </row>
        <row r="559">
          <cell r="F559">
            <v>2.2263700000000001E-2</v>
          </cell>
        </row>
        <row r="560">
          <cell r="F560">
            <v>2.2303699999999999E-2</v>
          </cell>
        </row>
        <row r="561">
          <cell r="F561">
            <v>2.2343700000000001E-2</v>
          </cell>
        </row>
        <row r="562">
          <cell r="F562">
            <v>2.2383699999999999E-2</v>
          </cell>
        </row>
        <row r="563">
          <cell r="F563">
            <v>2.2423700000000001E-2</v>
          </cell>
        </row>
        <row r="564">
          <cell r="F564">
            <v>2.2463799999999999E-2</v>
          </cell>
        </row>
        <row r="565">
          <cell r="F565">
            <v>2.2503800000000001E-2</v>
          </cell>
        </row>
        <row r="566">
          <cell r="F566">
            <v>2.2543799999999999E-2</v>
          </cell>
        </row>
        <row r="567">
          <cell r="F567">
            <v>2.2583800000000001E-2</v>
          </cell>
        </row>
        <row r="568">
          <cell r="F568">
            <v>2.2623899999999999E-2</v>
          </cell>
        </row>
        <row r="569">
          <cell r="F569">
            <v>2.2663900000000001E-2</v>
          </cell>
        </row>
        <row r="570">
          <cell r="F570">
            <v>2.2703899999999999E-2</v>
          </cell>
        </row>
        <row r="571">
          <cell r="F571">
            <v>2.2743900000000001E-2</v>
          </cell>
        </row>
        <row r="572">
          <cell r="F572">
            <v>2.2783999999999999E-2</v>
          </cell>
        </row>
        <row r="573">
          <cell r="F573">
            <v>2.2824000000000001E-2</v>
          </cell>
        </row>
        <row r="574">
          <cell r="F574">
            <v>2.2863999999999999E-2</v>
          </cell>
        </row>
        <row r="575">
          <cell r="F575">
            <v>2.2904000000000001E-2</v>
          </cell>
        </row>
        <row r="576">
          <cell r="F576">
            <v>2.2944099999999999E-2</v>
          </cell>
        </row>
        <row r="577">
          <cell r="F577">
            <v>2.29841E-2</v>
          </cell>
        </row>
        <row r="578">
          <cell r="F578">
            <v>2.3024099999999999E-2</v>
          </cell>
        </row>
        <row r="579">
          <cell r="F579">
            <v>2.3064100000000001E-2</v>
          </cell>
        </row>
        <row r="580">
          <cell r="F580">
            <v>2.3104099999999999E-2</v>
          </cell>
        </row>
        <row r="581">
          <cell r="F581">
            <v>2.31442E-2</v>
          </cell>
        </row>
        <row r="582">
          <cell r="F582">
            <v>2.3184199999999999E-2</v>
          </cell>
        </row>
        <row r="583">
          <cell r="F583">
            <v>2.32242E-2</v>
          </cell>
        </row>
        <row r="584">
          <cell r="F584">
            <v>2.3264199999999999E-2</v>
          </cell>
        </row>
        <row r="585">
          <cell r="F585">
            <v>2.33043E-2</v>
          </cell>
        </row>
        <row r="586">
          <cell r="F586">
            <v>2.3344299999999998E-2</v>
          </cell>
        </row>
        <row r="587">
          <cell r="F587">
            <v>2.33843E-2</v>
          </cell>
        </row>
        <row r="588">
          <cell r="F588">
            <v>2.3424299999999999E-2</v>
          </cell>
        </row>
        <row r="589">
          <cell r="F589">
            <v>2.34644E-2</v>
          </cell>
        </row>
        <row r="590">
          <cell r="F590">
            <v>2.3504400000000002E-2</v>
          </cell>
        </row>
        <row r="591">
          <cell r="F591">
            <v>2.35444E-2</v>
          </cell>
        </row>
        <row r="592">
          <cell r="F592">
            <v>2.3584399999999998E-2</v>
          </cell>
        </row>
        <row r="593">
          <cell r="F593">
            <v>2.36245E-2</v>
          </cell>
        </row>
        <row r="594">
          <cell r="F594">
            <v>2.3664500000000002E-2</v>
          </cell>
        </row>
        <row r="595">
          <cell r="F595">
            <v>2.37045E-2</v>
          </cell>
        </row>
        <row r="596">
          <cell r="F596">
            <v>2.3744500000000002E-2</v>
          </cell>
        </row>
        <row r="597">
          <cell r="F597">
            <v>2.3784599999999999E-2</v>
          </cell>
        </row>
        <row r="598">
          <cell r="F598">
            <v>2.3824600000000001E-2</v>
          </cell>
        </row>
        <row r="599">
          <cell r="F599">
            <v>2.38646E-2</v>
          </cell>
        </row>
        <row r="600">
          <cell r="F600">
            <v>2.3904600000000002E-2</v>
          </cell>
        </row>
        <row r="601">
          <cell r="F601">
            <v>2.39446E-2</v>
          </cell>
        </row>
        <row r="602">
          <cell r="F602">
            <v>2.3984700000000001E-2</v>
          </cell>
        </row>
        <row r="603">
          <cell r="F603">
            <v>2.40247E-2</v>
          </cell>
        </row>
        <row r="604">
          <cell r="F604">
            <v>2.4064700000000001E-2</v>
          </cell>
        </row>
        <row r="605">
          <cell r="F605">
            <v>2.41047E-2</v>
          </cell>
        </row>
        <row r="606">
          <cell r="F606">
            <v>2.4144800000000001E-2</v>
          </cell>
        </row>
        <row r="607">
          <cell r="F607">
            <v>2.4184799999999999E-2</v>
          </cell>
        </row>
        <row r="608">
          <cell r="F608">
            <v>2.4224800000000001E-2</v>
          </cell>
        </row>
        <row r="609">
          <cell r="F609">
            <v>2.42648E-2</v>
          </cell>
        </row>
        <row r="610">
          <cell r="F610">
            <v>2.4304900000000001E-2</v>
          </cell>
        </row>
        <row r="611">
          <cell r="F611">
            <v>2.4344899999999999E-2</v>
          </cell>
        </row>
        <row r="612">
          <cell r="F612">
            <v>2.4384900000000001E-2</v>
          </cell>
        </row>
        <row r="613">
          <cell r="F613">
            <v>2.4424899999999999E-2</v>
          </cell>
        </row>
        <row r="614">
          <cell r="F614">
            <v>2.4465000000000001E-2</v>
          </cell>
        </row>
        <row r="615">
          <cell r="F615">
            <v>2.4504999999999999E-2</v>
          </cell>
        </row>
        <row r="616">
          <cell r="F616">
            <v>2.4545000000000001E-2</v>
          </cell>
        </row>
        <row r="617">
          <cell r="F617">
            <v>2.4584999999999999E-2</v>
          </cell>
        </row>
        <row r="618">
          <cell r="F618">
            <v>2.46251E-2</v>
          </cell>
        </row>
        <row r="619">
          <cell r="F619">
            <v>2.4665099999999999E-2</v>
          </cell>
        </row>
        <row r="620">
          <cell r="F620">
            <v>2.4705100000000001E-2</v>
          </cell>
        </row>
        <row r="621">
          <cell r="F621">
            <v>2.4745099999999999E-2</v>
          </cell>
        </row>
        <row r="622">
          <cell r="F622">
            <v>2.4785100000000001E-2</v>
          </cell>
        </row>
        <row r="623">
          <cell r="F623">
            <v>2.4825199999999999E-2</v>
          </cell>
        </row>
        <row r="624">
          <cell r="F624">
            <v>2.48652E-2</v>
          </cell>
        </row>
        <row r="625">
          <cell r="F625">
            <v>2.4905199999999999E-2</v>
          </cell>
        </row>
        <row r="626">
          <cell r="F626">
            <v>2.4945200000000001E-2</v>
          </cell>
        </row>
        <row r="627">
          <cell r="F627">
            <v>2.4985299999999998E-2</v>
          </cell>
        </row>
        <row r="628">
          <cell r="F628">
            <v>2.50253E-2</v>
          </cell>
        </row>
        <row r="629">
          <cell r="F629">
            <v>2.5065299999999999E-2</v>
          </cell>
        </row>
        <row r="630">
          <cell r="F630">
            <v>2.5105300000000001E-2</v>
          </cell>
        </row>
        <row r="631">
          <cell r="F631">
            <v>2.5145399999999998E-2</v>
          </cell>
        </row>
        <row r="632">
          <cell r="F632">
            <v>2.51854E-2</v>
          </cell>
        </row>
        <row r="633">
          <cell r="F633">
            <v>2.5225399999999999E-2</v>
          </cell>
        </row>
        <row r="634">
          <cell r="F634">
            <v>2.52654E-2</v>
          </cell>
        </row>
        <row r="635">
          <cell r="F635">
            <v>2.5305500000000002E-2</v>
          </cell>
        </row>
        <row r="636">
          <cell r="F636">
            <v>2.53455E-2</v>
          </cell>
        </row>
        <row r="637">
          <cell r="F637">
            <v>2.5385499999999998E-2</v>
          </cell>
        </row>
        <row r="638">
          <cell r="F638">
            <v>2.54255E-2</v>
          </cell>
        </row>
        <row r="639">
          <cell r="F639">
            <v>2.5465600000000001E-2</v>
          </cell>
        </row>
        <row r="640">
          <cell r="F640">
            <v>2.55056E-2</v>
          </cell>
        </row>
        <row r="641">
          <cell r="F641">
            <v>2.5545600000000002E-2</v>
          </cell>
        </row>
        <row r="642">
          <cell r="F642">
            <v>2.55856E-2</v>
          </cell>
        </row>
        <row r="643">
          <cell r="F643">
            <v>2.5625700000000001E-2</v>
          </cell>
        </row>
        <row r="644">
          <cell r="F644">
            <v>2.56657E-2</v>
          </cell>
        </row>
        <row r="645">
          <cell r="F645">
            <v>2.5705700000000001E-2</v>
          </cell>
        </row>
        <row r="646">
          <cell r="F646">
            <v>2.57457E-2</v>
          </cell>
        </row>
        <row r="647">
          <cell r="F647">
            <v>2.5785800000000001E-2</v>
          </cell>
        </row>
        <row r="648">
          <cell r="F648">
            <v>2.5825799999999999E-2</v>
          </cell>
        </row>
        <row r="649">
          <cell r="F649">
            <v>2.5865800000000001E-2</v>
          </cell>
        </row>
        <row r="650">
          <cell r="F650">
            <v>2.59058E-2</v>
          </cell>
        </row>
        <row r="651">
          <cell r="F651">
            <v>2.5945800000000002E-2</v>
          </cell>
        </row>
        <row r="652">
          <cell r="F652">
            <v>2.5985899999999999E-2</v>
          </cell>
        </row>
        <row r="653">
          <cell r="F653">
            <v>2.6025900000000001E-2</v>
          </cell>
        </row>
        <row r="654">
          <cell r="F654">
            <v>2.6065899999999999E-2</v>
          </cell>
        </row>
        <row r="655">
          <cell r="F655">
            <v>2.6105900000000001E-2</v>
          </cell>
        </row>
        <row r="656">
          <cell r="F656">
            <v>2.6145999999999999E-2</v>
          </cell>
        </row>
        <row r="657">
          <cell r="F657">
            <v>2.6186000000000001E-2</v>
          </cell>
        </row>
        <row r="658">
          <cell r="F658">
            <v>2.6225999999999999E-2</v>
          </cell>
        </row>
        <row r="659">
          <cell r="F659">
            <v>2.6266000000000001E-2</v>
          </cell>
        </row>
        <row r="660">
          <cell r="F660">
            <v>2.6306099999999999E-2</v>
          </cell>
        </row>
        <row r="661">
          <cell r="F661">
            <v>2.6346100000000001E-2</v>
          </cell>
        </row>
        <row r="662">
          <cell r="F662">
            <v>2.6386099999999999E-2</v>
          </cell>
        </row>
        <row r="663">
          <cell r="F663">
            <v>2.6426100000000001E-2</v>
          </cell>
        </row>
        <row r="664">
          <cell r="F664">
            <v>2.6466199999999999E-2</v>
          </cell>
        </row>
        <row r="665">
          <cell r="F665">
            <v>2.6506200000000001E-2</v>
          </cell>
        </row>
        <row r="666">
          <cell r="F666">
            <v>2.6546199999999999E-2</v>
          </cell>
        </row>
        <row r="667">
          <cell r="F667">
            <v>2.6586200000000001E-2</v>
          </cell>
        </row>
        <row r="668">
          <cell r="F668">
            <v>2.6626299999999999E-2</v>
          </cell>
        </row>
        <row r="669">
          <cell r="F669">
            <v>2.66663E-2</v>
          </cell>
        </row>
        <row r="670">
          <cell r="F670">
            <v>2.6706299999999999E-2</v>
          </cell>
        </row>
        <row r="671">
          <cell r="F671">
            <v>2.6746300000000001E-2</v>
          </cell>
        </row>
        <row r="672">
          <cell r="F672">
            <v>2.6786399999999998E-2</v>
          </cell>
        </row>
        <row r="673">
          <cell r="F673">
            <v>2.68264E-2</v>
          </cell>
        </row>
        <row r="674">
          <cell r="F674">
            <v>2.6866399999999999E-2</v>
          </cell>
        </row>
        <row r="675">
          <cell r="F675">
            <v>2.69064E-2</v>
          </cell>
        </row>
        <row r="676">
          <cell r="F676">
            <v>2.6946500000000002E-2</v>
          </cell>
        </row>
        <row r="677">
          <cell r="F677">
            <v>2.69865E-2</v>
          </cell>
        </row>
        <row r="678">
          <cell r="F678">
            <v>2.7026499999999998E-2</v>
          </cell>
        </row>
        <row r="679">
          <cell r="F679">
            <v>2.70665E-2</v>
          </cell>
        </row>
        <row r="680">
          <cell r="F680">
            <v>2.7106499999999999E-2</v>
          </cell>
        </row>
        <row r="681">
          <cell r="F681">
            <v>2.71466E-2</v>
          </cell>
        </row>
        <row r="682">
          <cell r="F682">
            <v>2.7186599999999998E-2</v>
          </cell>
        </row>
        <row r="683">
          <cell r="F683">
            <v>2.72266E-2</v>
          </cell>
        </row>
        <row r="684">
          <cell r="F684">
            <v>2.7266599999999998E-2</v>
          </cell>
        </row>
        <row r="685">
          <cell r="F685">
            <v>2.73067E-2</v>
          </cell>
        </row>
        <row r="686">
          <cell r="F686">
            <v>2.7346700000000002E-2</v>
          </cell>
        </row>
        <row r="687">
          <cell r="F687">
            <v>2.73867E-2</v>
          </cell>
        </row>
        <row r="688">
          <cell r="F688">
            <v>2.7426699999999998E-2</v>
          </cell>
        </row>
        <row r="689">
          <cell r="F689">
            <v>2.74668E-2</v>
          </cell>
        </row>
        <row r="690">
          <cell r="F690">
            <v>2.7506800000000001E-2</v>
          </cell>
        </row>
        <row r="691">
          <cell r="F691">
            <v>2.75468E-2</v>
          </cell>
        </row>
        <row r="692">
          <cell r="F692">
            <v>2.7586800000000002E-2</v>
          </cell>
        </row>
        <row r="693">
          <cell r="F693">
            <v>2.7626899999999999E-2</v>
          </cell>
        </row>
        <row r="694">
          <cell r="F694">
            <v>2.7666900000000001E-2</v>
          </cell>
        </row>
        <row r="695">
          <cell r="F695">
            <v>2.77069E-2</v>
          </cell>
        </row>
        <row r="696">
          <cell r="F696">
            <v>2.7746900000000001E-2</v>
          </cell>
        </row>
        <row r="697">
          <cell r="F697">
            <v>2.7786999999999999E-2</v>
          </cell>
        </row>
        <row r="698">
          <cell r="F698">
            <v>2.7827000000000001E-2</v>
          </cell>
        </row>
        <row r="699">
          <cell r="F699">
            <v>2.7866999999999999E-2</v>
          </cell>
        </row>
        <row r="700">
          <cell r="F700">
            <v>2.7907000000000001E-2</v>
          </cell>
        </row>
        <row r="701">
          <cell r="F701">
            <v>2.7947099999999999E-2</v>
          </cell>
        </row>
        <row r="702">
          <cell r="F702">
            <v>2.7987100000000001E-2</v>
          </cell>
        </row>
        <row r="703">
          <cell r="F703">
            <v>2.8027099999999999E-2</v>
          </cell>
        </row>
        <row r="704">
          <cell r="F704">
            <v>2.8067100000000001E-2</v>
          </cell>
        </row>
        <row r="705">
          <cell r="F705">
            <v>2.8107199999999999E-2</v>
          </cell>
        </row>
        <row r="706">
          <cell r="F706">
            <v>2.8147200000000001E-2</v>
          </cell>
        </row>
        <row r="707">
          <cell r="F707">
            <v>2.8187199999999999E-2</v>
          </cell>
        </row>
        <row r="708">
          <cell r="F708">
            <v>2.8227200000000001E-2</v>
          </cell>
        </row>
        <row r="709">
          <cell r="F709">
            <v>2.8267199999999999E-2</v>
          </cell>
        </row>
        <row r="710">
          <cell r="F710">
            <v>2.8307300000000001E-2</v>
          </cell>
        </row>
        <row r="711">
          <cell r="F711">
            <v>2.8347299999999999E-2</v>
          </cell>
        </row>
        <row r="712">
          <cell r="F712">
            <v>2.8387300000000001E-2</v>
          </cell>
        </row>
        <row r="713">
          <cell r="F713">
            <v>2.8427299999999999E-2</v>
          </cell>
        </row>
        <row r="714">
          <cell r="F714">
            <v>2.84674E-2</v>
          </cell>
        </row>
        <row r="715">
          <cell r="F715">
            <v>2.8507399999999999E-2</v>
          </cell>
        </row>
        <row r="716">
          <cell r="F716">
            <v>2.8547400000000001E-2</v>
          </cell>
        </row>
        <row r="717">
          <cell r="F717">
            <v>2.8587399999999999E-2</v>
          </cell>
        </row>
        <row r="718">
          <cell r="F718">
            <v>2.86275E-2</v>
          </cell>
        </row>
        <row r="719">
          <cell r="F719">
            <v>2.8667499999999999E-2</v>
          </cell>
        </row>
        <row r="720">
          <cell r="F720">
            <v>2.87075E-2</v>
          </cell>
        </row>
        <row r="721">
          <cell r="F721">
            <v>2.8747499999999999E-2</v>
          </cell>
        </row>
        <row r="722">
          <cell r="F722">
            <v>2.87876E-2</v>
          </cell>
        </row>
        <row r="723">
          <cell r="F723">
            <v>2.8827599999999998E-2</v>
          </cell>
        </row>
        <row r="724">
          <cell r="F724">
            <v>2.88676E-2</v>
          </cell>
        </row>
        <row r="725">
          <cell r="F725">
            <v>2.8907599999999999E-2</v>
          </cell>
        </row>
        <row r="726">
          <cell r="F726">
            <v>2.89477E-2</v>
          </cell>
        </row>
        <row r="727">
          <cell r="F727">
            <v>2.8987700000000002E-2</v>
          </cell>
        </row>
        <row r="728">
          <cell r="F728">
            <v>2.90277E-2</v>
          </cell>
        </row>
        <row r="729">
          <cell r="F729">
            <v>2.9067699999999998E-2</v>
          </cell>
        </row>
        <row r="730">
          <cell r="F730">
            <v>2.91078E-2</v>
          </cell>
        </row>
        <row r="731">
          <cell r="F731">
            <v>2.9147800000000001E-2</v>
          </cell>
        </row>
        <row r="732">
          <cell r="F732">
            <v>2.91878E-2</v>
          </cell>
        </row>
        <row r="733">
          <cell r="F733">
            <v>2.9227800000000002E-2</v>
          </cell>
        </row>
        <row r="734">
          <cell r="F734">
            <v>2.92678E-2</v>
          </cell>
        </row>
        <row r="735">
          <cell r="F735">
            <v>2.9307900000000001E-2</v>
          </cell>
        </row>
        <row r="736">
          <cell r="F736">
            <v>2.93479E-2</v>
          </cell>
        </row>
        <row r="737">
          <cell r="F737">
            <v>2.9387900000000002E-2</v>
          </cell>
        </row>
        <row r="738">
          <cell r="F738">
            <v>2.94279E-2</v>
          </cell>
        </row>
        <row r="739">
          <cell r="F739">
            <v>2.9468000000000001E-2</v>
          </cell>
        </row>
        <row r="740">
          <cell r="F740">
            <v>2.9508E-2</v>
          </cell>
        </row>
        <row r="741">
          <cell r="F741">
            <v>2.9548000000000001E-2</v>
          </cell>
        </row>
        <row r="742">
          <cell r="F742">
            <v>2.9588E-2</v>
          </cell>
        </row>
        <row r="743">
          <cell r="F743">
            <v>2.9628000000000002E-2</v>
          </cell>
        </row>
        <row r="744">
          <cell r="F744">
            <v>2.9668E-2</v>
          </cell>
        </row>
        <row r="745">
          <cell r="F745">
            <v>2.9708100000000001E-2</v>
          </cell>
        </row>
        <row r="746">
          <cell r="F746">
            <v>2.97481E-2</v>
          </cell>
        </row>
        <row r="747">
          <cell r="F747">
            <v>2.9788100000000001E-2</v>
          </cell>
        </row>
        <row r="748">
          <cell r="F748">
            <v>2.98281E-2</v>
          </cell>
        </row>
        <row r="749">
          <cell r="F749">
            <v>2.9868100000000002E-2</v>
          </cell>
        </row>
        <row r="750">
          <cell r="F750">
            <v>2.99081E-2</v>
          </cell>
        </row>
        <row r="751">
          <cell r="F751">
            <v>2.9948200000000001E-2</v>
          </cell>
        </row>
        <row r="752">
          <cell r="F752">
            <v>2.99882E-2</v>
          </cell>
        </row>
        <row r="753">
          <cell r="F753">
            <v>3.0028200000000001E-2</v>
          </cell>
        </row>
        <row r="754">
          <cell r="F754">
            <v>3.00682E-2</v>
          </cell>
        </row>
        <row r="755">
          <cell r="F755">
            <v>3.0108200000000002E-2</v>
          </cell>
        </row>
        <row r="756">
          <cell r="F756">
            <v>3.01482E-2</v>
          </cell>
        </row>
        <row r="757">
          <cell r="F757">
            <v>3.0188300000000001E-2</v>
          </cell>
        </row>
        <row r="758">
          <cell r="F758">
            <v>3.02283E-2</v>
          </cell>
        </row>
        <row r="759">
          <cell r="F759">
            <v>3.0268300000000001E-2</v>
          </cell>
        </row>
        <row r="760">
          <cell r="F760">
            <v>3.03083E-2</v>
          </cell>
        </row>
        <row r="761">
          <cell r="F761">
            <v>3.0348300000000002E-2</v>
          </cell>
        </row>
        <row r="762">
          <cell r="F762">
            <v>3.03883E-2</v>
          </cell>
        </row>
        <row r="763">
          <cell r="F763">
            <v>3.0428299999999998E-2</v>
          </cell>
        </row>
        <row r="764">
          <cell r="F764">
            <v>3.04683E-2</v>
          </cell>
        </row>
        <row r="765">
          <cell r="F765">
            <v>3.0508299999999999E-2</v>
          </cell>
        </row>
        <row r="766">
          <cell r="F766">
            <v>3.05483E-2</v>
          </cell>
        </row>
        <row r="767">
          <cell r="F767">
            <v>3.0588299999999999E-2</v>
          </cell>
        </row>
        <row r="768">
          <cell r="F768">
            <v>3.06284E-2</v>
          </cell>
        </row>
        <row r="769">
          <cell r="F769">
            <v>3.0668399999999998E-2</v>
          </cell>
        </row>
        <row r="770">
          <cell r="F770">
            <v>3.07084E-2</v>
          </cell>
        </row>
        <row r="771">
          <cell r="F771">
            <v>3.0748399999999999E-2</v>
          </cell>
        </row>
        <row r="772">
          <cell r="F772">
            <v>3.07884E-2</v>
          </cell>
        </row>
        <row r="773">
          <cell r="F773">
            <v>3.0828399999999999E-2</v>
          </cell>
        </row>
        <row r="774">
          <cell r="F774">
            <v>3.0868400000000001E-2</v>
          </cell>
        </row>
        <row r="775">
          <cell r="F775">
            <v>3.0908399999999999E-2</v>
          </cell>
        </row>
        <row r="776">
          <cell r="F776">
            <v>3.0948400000000001E-2</v>
          </cell>
        </row>
        <row r="777">
          <cell r="F777">
            <v>3.0988399999999999E-2</v>
          </cell>
        </row>
        <row r="778">
          <cell r="F778">
            <v>3.1028400000000001E-2</v>
          </cell>
        </row>
        <row r="779">
          <cell r="F779">
            <v>3.1068399999999999E-2</v>
          </cell>
        </row>
        <row r="780">
          <cell r="F780">
            <v>3.1108400000000001E-2</v>
          </cell>
        </row>
        <row r="781">
          <cell r="F781">
            <v>3.1148499999999999E-2</v>
          </cell>
        </row>
        <row r="782">
          <cell r="F782">
            <v>3.1188500000000001E-2</v>
          </cell>
        </row>
        <row r="783">
          <cell r="F783">
            <v>3.1228499999999999E-2</v>
          </cell>
        </row>
        <row r="784">
          <cell r="F784">
            <v>3.1268499999999998E-2</v>
          </cell>
        </row>
        <row r="785">
          <cell r="F785">
            <v>3.1308500000000003E-2</v>
          </cell>
        </row>
        <row r="786">
          <cell r="F786">
            <v>3.1348500000000001E-2</v>
          </cell>
        </row>
        <row r="787">
          <cell r="F787">
            <v>3.13885E-2</v>
          </cell>
        </row>
        <row r="788">
          <cell r="F788">
            <v>3.1428499999999998E-2</v>
          </cell>
        </row>
        <row r="789">
          <cell r="F789">
            <v>3.1468500000000003E-2</v>
          </cell>
        </row>
        <row r="790">
          <cell r="F790">
            <v>3.1508500000000002E-2</v>
          </cell>
        </row>
        <row r="791">
          <cell r="F791">
            <v>3.15485E-2</v>
          </cell>
        </row>
        <row r="792">
          <cell r="F792">
            <v>3.1588499999999999E-2</v>
          </cell>
        </row>
        <row r="793">
          <cell r="F793">
            <v>3.1628499999999997E-2</v>
          </cell>
        </row>
        <row r="794">
          <cell r="F794">
            <v>3.1668599999999998E-2</v>
          </cell>
        </row>
        <row r="795">
          <cell r="F795">
            <v>3.1708600000000003E-2</v>
          </cell>
        </row>
        <row r="796">
          <cell r="F796">
            <v>3.1748600000000002E-2</v>
          </cell>
        </row>
        <row r="797">
          <cell r="F797">
            <v>3.17886E-2</v>
          </cell>
        </row>
        <row r="798">
          <cell r="F798">
            <v>3.1828599999999999E-2</v>
          </cell>
        </row>
        <row r="799">
          <cell r="F799">
            <v>3.1868599999999997E-2</v>
          </cell>
        </row>
        <row r="800">
          <cell r="F800">
            <v>3.1908600000000002E-2</v>
          </cell>
        </row>
        <row r="801">
          <cell r="F801">
            <v>3.1948600000000001E-2</v>
          </cell>
        </row>
        <row r="802">
          <cell r="F802">
            <v>3.1988599999999999E-2</v>
          </cell>
        </row>
        <row r="803">
          <cell r="F803">
            <v>3.2028599999999997E-2</v>
          </cell>
        </row>
        <row r="804">
          <cell r="F804">
            <v>3.2068600000000003E-2</v>
          </cell>
        </row>
        <row r="805">
          <cell r="F805">
            <v>3.2108600000000001E-2</v>
          </cell>
        </row>
        <row r="806">
          <cell r="F806">
            <v>3.2148700000000002E-2</v>
          </cell>
        </row>
        <row r="807">
          <cell r="F807">
            <v>3.2188700000000001E-2</v>
          </cell>
        </row>
        <row r="808">
          <cell r="F808">
            <v>3.2228699999999999E-2</v>
          </cell>
        </row>
        <row r="809">
          <cell r="F809">
            <v>3.2268699999999997E-2</v>
          </cell>
        </row>
        <row r="810">
          <cell r="F810">
            <v>3.2308700000000003E-2</v>
          </cell>
        </row>
        <row r="811">
          <cell r="F811">
            <v>3.2348700000000001E-2</v>
          </cell>
        </row>
        <row r="812">
          <cell r="F812">
            <v>3.2388699999999999E-2</v>
          </cell>
        </row>
        <row r="813">
          <cell r="F813">
            <v>3.2428699999999998E-2</v>
          </cell>
        </row>
        <row r="814">
          <cell r="F814">
            <v>3.2468700000000003E-2</v>
          </cell>
        </row>
        <row r="815">
          <cell r="F815">
            <v>3.2508700000000001E-2</v>
          </cell>
        </row>
        <row r="816">
          <cell r="F816">
            <v>3.25487E-2</v>
          </cell>
        </row>
        <row r="817">
          <cell r="F817">
            <v>3.2588699999999998E-2</v>
          </cell>
        </row>
        <row r="818">
          <cell r="F818">
            <v>3.2628699999999997E-2</v>
          </cell>
        </row>
        <row r="819">
          <cell r="F819">
            <v>3.2668799999999998E-2</v>
          </cell>
        </row>
        <row r="820">
          <cell r="F820">
            <v>3.2708800000000003E-2</v>
          </cell>
        </row>
        <row r="821">
          <cell r="F821">
            <v>3.2748800000000002E-2</v>
          </cell>
        </row>
        <row r="822">
          <cell r="F822">
            <v>3.27888E-2</v>
          </cell>
        </row>
        <row r="823">
          <cell r="F823">
            <v>3.2828799999999998E-2</v>
          </cell>
        </row>
        <row r="824">
          <cell r="F824">
            <v>3.2868799999999997E-2</v>
          </cell>
        </row>
        <row r="825">
          <cell r="F825">
            <v>3.2908800000000002E-2</v>
          </cell>
        </row>
        <row r="826">
          <cell r="F826">
            <v>3.29488E-2</v>
          </cell>
        </row>
        <row r="827">
          <cell r="F827">
            <v>3.2988799999999999E-2</v>
          </cell>
        </row>
        <row r="828">
          <cell r="F828">
            <v>3.3028799999999997E-2</v>
          </cell>
        </row>
        <row r="829">
          <cell r="F829">
            <v>3.3068800000000002E-2</v>
          </cell>
        </row>
        <row r="830">
          <cell r="F830">
            <v>3.3108800000000001E-2</v>
          </cell>
        </row>
        <row r="831">
          <cell r="F831">
            <v>3.3148799999999999E-2</v>
          </cell>
        </row>
        <row r="832">
          <cell r="F832">
            <v>3.31889E-2</v>
          </cell>
        </row>
        <row r="833">
          <cell r="F833">
            <v>3.3228899999999999E-2</v>
          </cell>
        </row>
        <row r="834">
          <cell r="F834">
            <v>3.3268899999999997E-2</v>
          </cell>
        </row>
        <row r="835">
          <cell r="F835">
            <v>3.3308900000000002E-2</v>
          </cell>
        </row>
        <row r="836">
          <cell r="F836">
            <v>3.3348900000000001E-2</v>
          </cell>
        </row>
        <row r="837">
          <cell r="F837">
            <v>3.3388899999999999E-2</v>
          </cell>
        </row>
        <row r="838">
          <cell r="F838">
            <v>3.3428899999999998E-2</v>
          </cell>
        </row>
        <row r="839">
          <cell r="F839">
            <v>3.3468900000000003E-2</v>
          </cell>
        </row>
        <row r="840">
          <cell r="F840">
            <v>3.3508900000000001E-2</v>
          </cell>
        </row>
        <row r="841">
          <cell r="F841">
            <v>3.35489E-2</v>
          </cell>
        </row>
        <row r="842">
          <cell r="F842">
            <v>3.3588899999999998E-2</v>
          </cell>
        </row>
        <row r="843">
          <cell r="F843">
            <v>3.3628900000000003E-2</v>
          </cell>
        </row>
        <row r="844">
          <cell r="F844">
            <v>3.3668900000000002E-2</v>
          </cell>
        </row>
        <row r="845">
          <cell r="F845">
            <v>3.3709000000000003E-2</v>
          </cell>
        </row>
        <row r="846">
          <cell r="F846">
            <v>3.3749000000000001E-2</v>
          </cell>
        </row>
        <row r="847">
          <cell r="F847">
            <v>3.3789E-2</v>
          </cell>
        </row>
        <row r="848">
          <cell r="F848">
            <v>3.3828999999999998E-2</v>
          </cell>
        </row>
        <row r="849">
          <cell r="F849">
            <v>3.3869000000000003E-2</v>
          </cell>
        </row>
        <row r="850">
          <cell r="F850">
            <v>3.3909000000000002E-2</v>
          </cell>
        </row>
        <row r="851">
          <cell r="F851">
            <v>3.3949E-2</v>
          </cell>
        </row>
        <row r="852">
          <cell r="F852">
            <v>3.3988999999999998E-2</v>
          </cell>
        </row>
        <row r="853">
          <cell r="F853">
            <v>3.4028999999999997E-2</v>
          </cell>
        </row>
        <row r="854">
          <cell r="F854">
            <v>3.4069000000000002E-2</v>
          </cell>
        </row>
        <row r="855">
          <cell r="F855">
            <v>3.4109E-2</v>
          </cell>
        </row>
        <row r="856">
          <cell r="F856">
            <v>3.4148999999999999E-2</v>
          </cell>
        </row>
        <row r="857">
          <cell r="F857">
            <v>3.4188999999999997E-2</v>
          </cell>
        </row>
        <row r="858">
          <cell r="F858">
            <v>3.4229000000000002E-2</v>
          </cell>
        </row>
        <row r="859">
          <cell r="F859">
            <v>3.4269000000000001E-2</v>
          </cell>
        </row>
        <row r="860">
          <cell r="F860">
            <v>3.4308999999999999E-2</v>
          </cell>
        </row>
        <row r="861">
          <cell r="F861">
            <v>3.4348999999999998E-2</v>
          </cell>
        </row>
        <row r="862">
          <cell r="F862">
            <v>3.4389000000000003E-2</v>
          </cell>
        </row>
        <row r="863">
          <cell r="F863">
            <v>3.4429000000000001E-2</v>
          </cell>
        </row>
        <row r="864">
          <cell r="F864">
            <v>3.4469E-2</v>
          </cell>
        </row>
        <row r="865">
          <cell r="F865">
            <v>3.4509100000000001E-2</v>
          </cell>
        </row>
        <row r="866">
          <cell r="F866">
            <v>3.4549099999999999E-2</v>
          </cell>
        </row>
        <row r="867">
          <cell r="F867">
            <v>3.4589099999999998E-2</v>
          </cell>
        </row>
        <row r="868">
          <cell r="F868">
            <v>3.4629100000000003E-2</v>
          </cell>
        </row>
        <row r="869">
          <cell r="F869">
            <v>3.4669100000000001E-2</v>
          </cell>
        </row>
        <row r="870">
          <cell r="F870">
            <v>3.47091E-2</v>
          </cell>
        </row>
        <row r="871">
          <cell r="F871">
            <v>3.4749099999999998E-2</v>
          </cell>
        </row>
        <row r="872">
          <cell r="F872">
            <v>3.4789100000000003E-2</v>
          </cell>
        </row>
        <row r="873">
          <cell r="F873">
            <v>3.4829100000000002E-2</v>
          </cell>
        </row>
        <row r="874">
          <cell r="F874">
            <v>3.48691E-2</v>
          </cell>
        </row>
        <row r="875">
          <cell r="F875">
            <v>3.4909099999999998E-2</v>
          </cell>
        </row>
        <row r="876">
          <cell r="F876">
            <v>3.4949099999999997E-2</v>
          </cell>
        </row>
        <row r="877">
          <cell r="F877">
            <v>3.4989100000000002E-2</v>
          </cell>
        </row>
        <row r="878">
          <cell r="F878">
            <v>3.5029100000000001E-2</v>
          </cell>
        </row>
        <row r="879">
          <cell r="F879">
            <v>3.5069099999999999E-2</v>
          </cell>
        </row>
        <row r="880">
          <cell r="F880">
            <v>3.5109099999999997E-2</v>
          </cell>
        </row>
        <row r="881">
          <cell r="F881">
            <v>3.5149100000000003E-2</v>
          </cell>
        </row>
        <row r="882">
          <cell r="F882">
            <v>3.5189100000000001E-2</v>
          </cell>
        </row>
        <row r="883">
          <cell r="F883">
            <v>3.5229099999999999E-2</v>
          </cell>
        </row>
        <row r="884">
          <cell r="F884">
            <v>3.5269099999999998E-2</v>
          </cell>
        </row>
        <row r="885">
          <cell r="F885">
            <v>3.5309100000000003E-2</v>
          </cell>
        </row>
        <row r="886">
          <cell r="F886">
            <v>3.5349100000000001E-2</v>
          </cell>
        </row>
        <row r="887">
          <cell r="F887">
            <v>3.53891E-2</v>
          </cell>
        </row>
        <row r="888">
          <cell r="F888">
            <v>3.5429099999999998E-2</v>
          </cell>
        </row>
        <row r="889">
          <cell r="F889">
            <v>3.5469100000000003E-2</v>
          </cell>
        </row>
        <row r="890">
          <cell r="F890">
            <v>3.5509199999999998E-2</v>
          </cell>
        </row>
        <row r="891">
          <cell r="F891">
            <v>3.5549200000000003E-2</v>
          </cell>
        </row>
        <row r="892">
          <cell r="F892">
            <v>3.5589200000000001E-2</v>
          </cell>
        </row>
        <row r="893">
          <cell r="F893">
            <v>3.56292E-2</v>
          </cell>
        </row>
        <row r="894">
          <cell r="F894">
            <v>3.5669199999999998E-2</v>
          </cell>
        </row>
        <row r="895">
          <cell r="F895">
            <v>3.5709200000000003E-2</v>
          </cell>
        </row>
        <row r="896">
          <cell r="F896">
            <v>3.5749200000000002E-2</v>
          </cell>
        </row>
        <row r="897">
          <cell r="F897">
            <v>3.57892E-2</v>
          </cell>
        </row>
        <row r="898">
          <cell r="F898">
            <v>3.5829199999999999E-2</v>
          </cell>
        </row>
        <row r="899">
          <cell r="F899">
            <v>3.5869199999999997E-2</v>
          </cell>
        </row>
        <row r="900">
          <cell r="F900">
            <v>3.5909200000000002E-2</v>
          </cell>
        </row>
        <row r="901">
          <cell r="F901">
            <v>3.5949200000000001E-2</v>
          </cell>
        </row>
        <row r="902">
          <cell r="F902">
            <v>3.5989199999999999E-2</v>
          </cell>
        </row>
        <row r="903">
          <cell r="F903">
            <v>3.6029199999999997E-2</v>
          </cell>
        </row>
        <row r="904">
          <cell r="F904">
            <v>3.6069200000000003E-2</v>
          </cell>
        </row>
        <row r="905">
          <cell r="F905">
            <v>3.6109200000000001E-2</v>
          </cell>
        </row>
        <row r="906">
          <cell r="F906">
            <v>3.6149199999999999E-2</v>
          </cell>
        </row>
        <row r="907">
          <cell r="F907">
            <v>3.6189199999999998E-2</v>
          </cell>
        </row>
        <row r="908">
          <cell r="F908">
            <v>3.6229200000000003E-2</v>
          </cell>
        </row>
        <row r="909">
          <cell r="F909">
            <v>3.6269200000000001E-2</v>
          </cell>
        </row>
        <row r="910">
          <cell r="F910">
            <v>3.63092E-2</v>
          </cell>
        </row>
        <row r="911">
          <cell r="F911">
            <v>3.6349199999999998E-2</v>
          </cell>
        </row>
        <row r="912">
          <cell r="F912">
            <v>3.6389199999999997E-2</v>
          </cell>
        </row>
        <row r="913">
          <cell r="F913">
            <v>3.6429200000000002E-2</v>
          </cell>
        </row>
        <row r="914">
          <cell r="F914">
            <v>3.64692E-2</v>
          </cell>
        </row>
        <row r="915">
          <cell r="F915">
            <v>3.6509199999999999E-2</v>
          </cell>
        </row>
        <row r="916">
          <cell r="F916">
            <v>3.6549199999999997E-2</v>
          </cell>
        </row>
        <row r="917">
          <cell r="F917">
            <v>3.6589200000000002E-2</v>
          </cell>
        </row>
        <row r="918">
          <cell r="F918">
            <v>3.6629200000000001E-2</v>
          </cell>
        </row>
        <row r="919">
          <cell r="F919">
            <v>3.6669199999999999E-2</v>
          </cell>
        </row>
        <row r="920">
          <cell r="F920">
            <v>3.6709199999999997E-2</v>
          </cell>
        </row>
        <row r="921">
          <cell r="F921">
            <v>3.6749200000000003E-2</v>
          </cell>
        </row>
        <row r="922">
          <cell r="F922">
            <v>3.6789299999999997E-2</v>
          </cell>
        </row>
        <row r="923">
          <cell r="F923">
            <v>3.6829300000000002E-2</v>
          </cell>
        </row>
        <row r="924">
          <cell r="F924">
            <v>3.6869300000000001E-2</v>
          </cell>
        </row>
        <row r="925">
          <cell r="F925">
            <v>3.6909299999999999E-2</v>
          </cell>
        </row>
        <row r="926">
          <cell r="F926">
            <v>3.6949299999999997E-2</v>
          </cell>
        </row>
        <row r="927">
          <cell r="F927">
            <v>3.6989300000000003E-2</v>
          </cell>
        </row>
        <row r="928">
          <cell r="F928">
            <v>3.7029300000000001E-2</v>
          </cell>
        </row>
        <row r="929">
          <cell r="F929">
            <v>3.7069299999999999E-2</v>
          </cell>
        </row>
        <row r="930">
          <cell r="F930">
            <v>3.7109299999999998E-2</v>
          </cell>
        </row>
        <row r="931">
          <cell r="F931">
            <v>3.7149300000000003E-2</v>
          </cell>
        </row>
        <row r="932">
          <cell r="F932">
            <v>3.7189300000000002E-2</v>
          </cell>
        </row>
        <row r="933">
          <cell r="F933">
            <v>3.72293E-2</v>
          </cell>
        </row>
        <row r="934">
          <cell r="F934">
            <v>3.7269299999999998E-2</v>
          </cell>
        </row>
        <row r="935">
          <cell r="F935">
            <v>3.7309299999999997E-2</v>
          </cell>
        </row>
        <row r="936">
          <cell r="F936">
            <v>3.7349300000000002E-2</v>
          </cell>
        </row>
        <row r="937">
          <cell r="F937">
            <v>3.73893E-2</v>
          </cell>
        </row>
        <row r="938">
          <cell r="F938">
            <v>3.7429299999999999E-2</v>
          </cell>
        </row>
        <row r="939">
          <cell r="F939">
            <v>3.7469299999999997E-2</v>
          </cell>
        </row>
        <row r="940">
          <cell r="F940">
            <v>3.7509300000000002E-2</v>
          </cell>
        </row>
        <row r="941">
          <cell r="F941">
            <v>3.7549300000000001E-2</v>
          </cell>
        </row>
        <row r="942">
          <cell r="F942">
            <v>3.7589299999999999E-2</v>
          </cell>
        </row>
        <row r="943">
          <cell r="F943">
            <v>3.7629299999999997E-2</v>
          </cell>
        </row>
        <row r="944">
          <cell r="F944">
            <v>3.7669300000000003E-2</v>
          </cell>
        </row>
        <row r="945">
          <cell r="F945">
            <v>3.7709300000000001E-2</v>
          </cell>
        </row>
        <row r="946">
          <cell r="F946">
            <v>3.77493E-2</v>
          </cell>
        </row>
        <row r="947">
          <cell r="F947">
            <v>3.7789299999999998E-2</v>
          </cell>
        </row>
        <row r="948">
          <cell r="F948">
            <v>3.7829300000000003E-2</v>
          </cell>
        </row>
        <row r="949">
          <cell r="F949">
            <v>3.7869300000000002E-2</v>
          </cell>
        </row>
        <row r="950">
          <cell r="F950">
            <v>3.79093E-2</v>
          </cell>
        </row>
        <row r="951">
          <cell r="F951">
            <v>3.7949299999999998E-2</v>
          </cell>
        </row>
        <row r="952">
          <cell r="F952">
            <v>3.7989299999999997E-2</v>
          </cell>
        </row>
        <row r="953">
          <cell r="F953">
            <v>3.8029300000000002E-2</v>
          </cell>
        </row>
        <row r="954">
          <cell r="F954">
            <v>3.80693E-2</v>
          </cell>
        </row>
        <row r="955">
          <cell r="F955">
            <v>3.8109299999999999E-2</v>
          </cell>
        </row>
        <row r="956">
          <cell r="F956">
            <v>3.8149299999999997E-2</v>
          </cell>
        </row>
        <row r="957">
          <cell r="F957">
            <v>3.8189300000000002E-2</v>
          </cell>
        </row>
        <row r="958">
          <cell r="F958">
            <v>3.8229300000000001E-2</v>
          </cell>
        </row>
        <row r="959">
          <cell r="F959">
            <v>3.8269299999999999E-2</v>
          </cell>
        </row>
        <row r="960">
          <cell r="F960">
            <v>3.8309299999999998E-2</v>
          </cell>
        </row>
        <row r="961">
          <cell r="F961">
            <v>3.8349300000000003E-2</v>
          </cell>
        </row>
        <row r="962">
          <cell r="F962">
            <v>3.8389300000000001E-2</v>
          </cell>
        </row>
        <row r="963">
          <cell r="F963">
            <v>3.84293E-2</v>
          </cell>
        </row>
        <row r="964">
          <cell r="F964">
            <v>3.8469200000000002E-2</v>
          </cell>
        </row>
        <row r="965">
          <cell r="F965">
            <v>3.85092E-2</v>
          </cell>
        </row>
        <row r="966">
          <cell r="F966">
            <v>3.8549199999999999E-2</v>
          </cell>
        </row>
        <row r="967">
          <cell r="F967">
            <v>3.8589199999999997E-2</v>
          </cell>
        </row>
        <row r="968">
          <cell r="F968">
            <v>3.8629200000000002E-2</v>
          </cell>
        </row>
        <row r="969">
          <cell r="F969">
            <v>3.8669200000000001E-2</v>
          </cell>
        </row>
        <row r="970">
          <cell r="F970">
            <v>3.8709199999999999E-2</v>
          </cell>
        </row>
        <row r="971">
          <cell r="F971">
            <v>3.8749199999999998E-2</v>
          </cell>
        </row>
        <row r="972">
          <cell r="F972">
            <v>3.8789200000000003E-2</v>
          </cell>
        </row>
        <row r="973">
          <cell r="F973">
            <v>3.8829200000000001E-2</v>
          </cell>
        </row>
        <row r="974">
          <cell r="F974">
            <v>3.88692E-2</v>
          </cell>
        </row>
        <row r="975">
          <cell r="F975">
            <v>3.8909199999999998E-2</v>
          </cell>
        </row>
        <row r="976">
          <cell r="F976">
            <v>3.8949200000000003E-2</v>
          </cell>
        </row>
        <row r="977">
          <cell r="F977">
            <v>3.8989200000000002E-2</v>
          </cell>
        </row>
        <row r="978">
          <cell r="F978">
            <v>3.90292E-2</v>
          </cell>
        </row>
        <row r="979">
          <cell r="F979">
            <v>3.9069199999999998E-2</v>
          </cell>
        </row>
        <row r="980">
          <cell r="F980">
            <v>3.9109199999999997E-2</v>
          </cell>
        </row>
        <row r="981">
          <cell r="F981">
            <v>3.9149200000000002E-2</v>
          </cell>
        </row>
        <row r="982">
          <cell r="F982">
            <v>3.91892E-2</v>
          </cell>
        </row>
        <row r="983">
          <cell r="F983">
            <v>3.9229199999999999E-2</v>
          </cell>
        </row>
        <row r="984">
          <cell r="F984">
            <v>3.9269199999999997E-2</v>
          </cell>
        </row>
        <row r="985">
          <cell r="F985">
            <v>3.9309200000000002E-2</v>
          </cell>
        </row>
        <row r="986">
          <cell r="F986">
            <v>3.9349200000000001E-2</v>
          </cell>
        </row>
        <row r="987">
          <cell r="F987">
            <v>3.9389199999999999E-2</v>
          </cell>
        </row>
        <row r="988">
          <cell r="F988">
            <v>3.9429199999999998E-2</v>
          </cell>
        </row>
        <row r="989">
          <cell r="F989">
            <v>3.9469200000000003E-2</v>
          </cell>
        </row>
        <row r="990">
          <cell r="F990">
            <v>3.9509200000000001E-2</v>
          </cell>
        </row>
        <row r="991">
          <cell r="F991">
            <v>3.95492E-2</v>
          </cell>
        </row>
        <row r="992">
          <cell r="F992">
            <v>3.9589199999999998E-2</v>
          </cell>
        </row>
        <row r="993">
          <cell r="F993">
            <v>3.9629200000000003E-2</v>
          </cell>
        </row>
        <row r="994">
          <cell r="F994">
            <v>3.9669200000000002E-2</v>
          </cell>
        </row>
        <row r="995">
          <cell r="F995">
            <v>3.97092E-2</v>
          </cell>
        </row>
        <row r="996">
          <cell r="F996">
            <v>3.9749199999999998E-2</v>
          </cell>
        </row>
        <row r="997">
          <cell r="F997">
            <v>3.9789199999999997E-2</v>
          </cell>
        </row>
        <row r="998">
          <cell r="F998">
            <v>3.9829200000000002E-2</v>
          </cell>
        </row>
        <row r="999">
          <cell r="F999">
            <v>3.98692E-2</v>
          </cell>
        </row>
        <row r="1000">
          <cell r="F1000">
            <v>3.9909199999999999E-2</v>
          </cell>
        </row>
        <row r="1001">
          <cell r="F1001">
            <v>3.9949199999999997E-2</v>
          </cell>
        </row>
        <row r="1002">
          <cell r="F1002">
            <v>3.9989200000000003E-2</v>
          </cell>
        </row>
        <row r="1003">
          <cell r="F1003">
            <v>4.0029200000000001E-2</v>
          </cell>
        </row>
        <row r="1004">
          <cell r="F1004">
            <v>4.0069199999999999E-2</v>
          </cell>
        </row>
        <row r="1005">
          <cell r="F1005">
            <v>4.0109199999999998E-2</v>
          </cell>
        </row>
        <row r="1006">
          <cell r="F1006">
            <v>4.0149200000000003E-2</v>
          </cell>
        </row>
        <row r="1007">
          <cell r="F1007">
            <v>4.0189200000000001E-2</v>
          </cell>
        </row>
        <row r="1008">
          <cell r="F1008">
            <v>4.02292E-2</v>
          </cell>
        </row>
        <row r="1009">
          <cell r="F1009">
            <v>4.0269199999999998E-2</v>
          </cell>
        </row>
        <row r="1010">
          <cell r="F1010">
            <v>4.0309200000000003E-2</v>
          </cell>
        </row>
        <row r="1011">
          <cell r="F1011">
            <v>4.0349200000000002E-2</v>
          </cell>
        </row>
        <row r="1012">
          <cell r="F1012">
            <v>4.03892E-2</v>
          </cell>
        </row>
        <row r="1013">
          <cell r="F1013">
            <v>4.0429199999999998E-2</v>
          </cell>
        </row>
        <row r="1014">
          <cell r="F1014">
            <v>4.0469199999999997E-2</v>
          </cell>
        </row>
        <row r="1015">
          <cell r="F1015">
            <v>4.0509200000000002E-2</v>
          </cell>
        </row>
        <row r="1016">
          <cell r="F1016">
            <v>4.0549200000000001E-2</v>
          </cell>
        </row>
        <row r="1017">
          <cell r="F1017">
            <v>4.0589199999999999E-2</v>
          </cell>
        </row>
        <row r="1018">
          <cell r="F1018">
            <v>4.0629199999999997E-2</v>
          </cell>
        </row>
        <row r="1019">
          <cell r="F1019">
            <v>4.0669200000000003E-2</v>
          </cell>
        </row>
        <row r="1020">
          <cell r="F1020">
            <v>4.0709200000000001E-2</v>
          </cell>
        </row>
        <row r="1021">
          <cell r="F1021">
            <v>4.0749100000000003E-2</v>
          </cell>
        </row>
        <row r="1022">
          <cell r="F1022">
            <v>4.0789100000000002E-2</v>
          </cell>
        </row>
        <row r="1023">
          <cell r="F1023">
            <v>4.08291E-2</v>
          </cell>
        </row>
        <row r="1024">
          <cell r="F1024">
            <v>4.0869099999999998E-2</v>
          </cell>
        </row>
        <row r="1025">
          <cell r="F1025">
            <v>4.0909099999999997E-2</v>
          </cell>
        </row>
        <row r="1026">
          <cell r="F1026">
            <v>4.0949100000000002E-2</v>
          </cell>
        </row>
        <row r="1027">
          <cell r="F1027">
            <v>4.0989100000000001E-2</v>
          </cell>
        </row>
        <row r="1028">
          <cell r="F1028">
            <v>4.1029099999999999E-2</v>
          </cell>
        </row>
        <row r="1029">
          <cell r="F1029">
            <v>4.1069099999999997E-2</v>
          </cell>
        </row>
        <row r="1030">
          <cell r="F1030">
            <v>4.1109100000000003E-2</v>
          </cell>
        </row>
        <row r="1031">
          <cell r="F1031">
            <v>4.1149100000000001E-2</v>
          </cell>
        </row>
        <row r="1032">
          <cell r="F1032">
            <v>4.1189099999999999E-2</v>
          </cell>
        </row>
        <row r="1033">
          <cell r="F1033">
            <v>4.1229000000000002E-2</v>
          </cell>
        </row>
        <row r="1034">
          <cell r="F1034">
            <v>4.1269E-2</v>
          </cell>
        </row>
        <row r="1035">
          <cell r="F1035">
            <v>4.1308999999999998E-2</v>
          </cell>
        </row>
        <row r="1036">
          <cell r="F1036">
            <v>4.1348999999999997E-2</v>
          </cell>
        </row>
        <row r="1037">
          <cell r="F1037">
            <v>4.1389000000000002E-2</v>
          </cell>
        </row>
        <row r="1038">
          <cell r="F1038">
            <v>4.1429000000000001E-2</v>
          </cell>
        </row>
        <row r="1039">
          <cell r="F1039">
            <v>4.1468999999999999E-2</v>
          </cell>
        </row>
        <row r="1040">
          <cell r="F1040">
            <v>4.1508999999999997E-2</v>
          </cell>
        </row>
        <row r="1041">
          <cell r="F1041">
            <v>4.1549000000000003E-2</v>
          </cell>
        </row>
        <row r="1042">
          <cell r="F1042">
            <v>4.1589000000000001E-2</v>
          </cell>
        </row>
        <row r="1043">
          <cell r="F1043">
            <v>4.1628999999999999E-2</v>
          </cell>
        </row>
        <row r="1044">
          <cell r="F1044">
            <v>4.1668999999999998E-2</v>
          </cell>
        </row>
        <row r="1045">
          <cell r="F1045">
            <v>4.17089E-2</v>
          </cell>
        </row>
        <row r="1046">
          <cell r="F1046">
            <v>4.1748899999999999E-2</v>
          </cell>
        </row>
        <row r="1047">
          <cell r="F1047">
            <v>4.1788899999999997E-2</v>
          </cell>
        </row>
        <row r="1048">
          <cell r="F1048">
            <v>4.1828900000000002E-2</v>
          </cell>
        </row>
        <row r="1049">
          <cell r="F1049">
            <v>4.1868900000000001E-2</v>
          </cell>
        </row>
        <row r="1050">
          <cell r="F1050">
            <v>4.1908899999999999E-2</v>
          </cell>
        </row>
        <row r="1051">
          <cell r="F1051">
            <v>4.1948899999999997E-2</v>
          </cell>
        </row>
        <row r="1052">
          <cell r="F1052">
            <v>4.1988900000000003E-2</v>
          </cell>
        </row>
        <row r="1053">
          <cell r="F1053">
            <v>4.2028900000000001E-2</v>
          </cell>
        </row>
        <row r="1054">
          <cell r="F1054">
            <v>4.2068899999999999E-2</v>
          </cell>
        </row>
        <row r="1055">
          <cell r="F1055">
            <v>4.2108899999999998E-2</v>
          </cell>
        </row>
        <row r="1056">
          <cell r="F1056">
            <v>4.21488E-2</v>
          </cell>
        </row>
        <row r="1057">
          <cell r="F1057">
            <v>4.2188799999999999E-2</v>
          </cell>
        </row>
        <row r="1058">
          <cell r="F1058">
            <v>4.2228799999999997E-2</v>
          </cell>
        </row>
        <row r="1059">
          <cell r="F1059">
            <v>4.2268800000000002E-2</v>
          </cell>
        </row>
        <row r="1060">
          <cell r="F1060">
            <v>4.2308800000000001E-2</v>
          </cell>
        </row>
        <row r="1061">
          <cell r="F1061">
            <v>4.2348799999999999E-2</v>
          </cell>
        </row>
        <row r="1062">
          <cell r="F1062">
            <v>4.2388799999999997E-2</v>
          </cell>
        </row>
        <row r="1063">
          <cell r="F1063">
            <v>4.2428800000000003E-2</v>
          </cell>
        </row>
        <row r="1064">
          <cell r="F1064">
            <v>4.2468800000000001E-2</v>
          </cell>
        </row>
        <row r="1065">
          <cell r="F1065">
            <v>4.2508799999999999E-2</v>
          </cell>
        </row>
        <row r="1066">
          <cell r="F1066">
            <v>4.2548799999999998E-2</v>
          </cell>
        </row>
        <row r="1067">
          <cell r="F1067">
            <v>4.2588800000000003E-2</v>
          </cell>
        </row>
        <row r="1068">
          <cell r="F1068">
            <v>4.2628699999999999E-2</v>
          </cell>
        </row>
        <row r="1069">
          <cell r="F1069">
            <v>4.2668699999999997E-2</v>
          </cell>
        </row>
        <row r="1070">
          <cell r="F1070">
            <v>4.2708700000000002E-2</v>
          </cell>
        </row>
        <row r="1071">
          <cell r="F1071">
            <v>4.2748700000000001E-2</v>
          </cell>
        </row>
        <row r="1072">
          <cell r="F1072">
            <v>4.2788699999999999E-2</v>
          </cell>
        </row>
        <row r="1073">
          <cell r="F1073">
            <v>4.2828699999999997E-2</v>
          </cell>
        </row>
        <row r="1074">
          <cell r="F1074">
            <v>4.2868700000000003E-2</v>
          </cell>
        </row>
        <row r="1075">
          <cell r="F1075">
            <v>4.2908700000000001E-2</v>
          </cell>
        </row>
        <row r="1076">
          <cell r="F1076">
            <v>4.2948699999999999E-2</v>
          </cell>
        </row>
        <row r="1077">
          <cell r="F1077">
            <v>4.2988699999999998E-2</v>
          </cell>
        </row>
        <row r="1078">
          <cell r="F1078">
            <v>4.3028700000000003E-2</v>
          </cell>
        </row>
        <row r="1079">
          <cell r="F1079">
            <v>4.3068599999999999E-2</v>
          </cell>
        </row>
        <row r="1080">
          <cell r="F1080">
            <v>4.3108599999999997E-2</v>
          </cell>
        </row>
        <row r="1081">
          <cell r="F1081">
            <v>4.3148600000000002E-2</v>
          </cell>
        </row>
        <row r="1082">
          <cell r="F1082">
            <v>4.3188600000000001E-2</v>
          </cell>
        </row>
        <row r="1083">
          <cell r="F1083">
            <v>4.3228599999999999E-2</v>
          </cell>
        </row>
        <row r="1084">
          <cell r="F1084">
            <v>4.3268599999999997E-2</v>
          </cell>
        </row>
        <row r="1085">
          <cell r="F1085">
            <v>4.3308600000000003E-2</v>
          </cell>
        </row>
        <row r="1086">
          <cell r="F1086">
            <v>4.3348600000000001E-2</v>
          </cell>
        </row>
        <row r="1087">
          <cell r="F1087">
            <v>4.3388599999999999E-2</v>
          </cell>
        </row>
        <row r="1088">
          <cell r="F1088">
            <v>4.3428599999999998E-2</v>
          </cell>
        </row>
        <row r="1089">
          <cell r="F1089">
            <v>4.3468600000000003E-2</v>
          </cell>
        </row>
        <row r="1090">
          <cell r="F1090">
            <v>4.3508499999999999E-2</v>
          </cell>
        </row>
        <row r="1091">
          <cell r="F1091">
            <v>4.3548499999999997E-2</v>
          </cell>
        </row>
        <row r="1092">
          <cell r="F1092">
            <v>4.3588500000000002E-2</v>
          </cell>
        </row>
        <row r="1093">
          <cell r="F1093">
            <v>4.3628500000000001E-2</v>
          </cell>
        </row>
        <row r="1094">
          <cell r="F1094">
            <v>4.3668499999999999E-2</v>
          </cell>
        </row>
        <row r="1095">
          <cell r="F1095">
            <v>4.3708499999999997E-2</v>
          </cell>
        </row>
        <row r="1096">
          <cell r="F1096">
            <v>4.3748500000000003E-2</v>
          </cell>
        </row>
        <row r="1097">
          <cell r="F1097">
            <v>4.3788500000000001E-2</v>
          </cell>
        </row>
        <row r="1098">
          <cell r="F1098">
            <v>4.3828499999999999E-2</v>
          </cell>
        </row>
        <row r="1099">
          <cell r="F1099">
            <v>4.3868499999999998E-2</v>
          </cell>
        </row>
        <row r="1100">
          <cell r="F1100">
            <v>4.3908500000000003E-2</v>
          </cell>
        </row>
        <row r="1101">
          <cell r="F1101">
            <v>4.3948500000000001E-2</v>
          </cell>
        </row>
        <row r="1102">
          <cell r="F1102">
            <v>4.3988399999999997E-2</v>
          </cell>
        </row>
        <row r="1103">
          <cell r="F1103">
            <v>4.4028400000000002E-2</v>
          </cell>
        </row>
        <row r="1104">
          <cell r="F1104">
            <v>4.4068400000000001E-2</v>
          </cell>
        </row>
        <row r="1105">
          <cell r="F1105">
            <v>4.4108399999999999E-2</v>
          </cell>
        </row>
        <row r="1106">
          <cell r="F1106">
            <v>4.4148399999999997E-2</v>
          </cell>
        </row>
        <row r="1107">
          <cell r="F1107">
            <v>4.4188400000000003E-2</v>
          </cell>
        </row>
        <row r="1108">
          <cell r="F1108">
            <v>4.4228400000000001E-2</v>
          </cell>
        </row>
        <row r="1109">
          <cell r="F1109">
            <v>4.4268399999999999E-2</v>
          </cell>
        </row>
        <row r="1110">
          <cell r="F1110">
            <v>4.4308399999999998E-2</v>
          </cell>
        </row>
        <row r="1111">
          <cell r="F1111">
            <v>4.4348400000000003E-2</v>
          </cell>
        </row>
        <row r="1112">
          <cell r="F1112">
            <v>4.4388400000000001E-2</v>
          </cell>
        </row>
        <row r="1113">
          <cell r="F1113">
            <v>4.4428299999999997E-2</v>
          </cell>
        </row>
        <row r="1114">
          <cell r="F1114">
            <v>4.4468300000000002E-2</v>
          </cell>
        </row>
        <row r="1115">
          <cell r="F1115">
            <v>4.4508300000000001E-2</v>
          </cell>
        </row>
        <row r="1116">
          <cell r="F1116">
            <v>4.4548299999999999E-2</v>
          </cell>
        </row>
        <row r="1117">
          <cell r="F1117">
            <v>4.4588299999999997E-2</v>
          </cell>
        </row>
        <row r="1118">
          <cell r="F1118">
            <v>4.4628300000000003E-2</v>
          </cell>
        </row>
        <row r="1119">
          <cell r="F1119">
            <v>4.4668300000000001E-2</v>
          </cell>
        </row>
        <row r="1120">
          <cell r="F1120">
            <v>4.4708299999999999E-2</v>
          </cell>
        </row>
        <row r="1121">
          <cell r="F1121">
            <v>4.4748299999999998E-2</v>
          </cell>
        </row>
        <row r="1122">
          <cell r="F1122">
            <v>4.4788300000000003E-2</v>
          </cell>
        </row>
        <row r="1123">
          <cell r="F1123">
            <v>4.4828300000000001E-2</v>
          </cell>
        </row>
        <row r="1124">
          <cell r="F1124">
            <v>4.48683E-2</v>
          </cell>
        </row>
        <row r="1125">
          <cell r="F1125">
            <v>4.4908200000000002E-2</v>
          </cell>
        </row>
        <row r="1126">
          <cell r="F1126">
            <v>4.4948200000000001E-2</v>
          </cell>
        </row>
        <row r="1127">
          <cell r="F1127">
            <v>4.4988199999999999E-2</v>
          </cell>
        </row>
        <row r="1128">
          <cell r="F1128">
            <v>4.5028199999999997E-2</v>
          </cell>
        </row>
        <row r="1129">
          <cell r="F1129">
            <v>4.5068200000000003E-2</v>
          </cell>
        </row>
        <row r="1130">
          <cell r="F1130">
            <v>4.5108200000000001E-2</v>
          </cell>
        </row>
        <row r="1131">
          <cell r="F1131">
            <v>4.5148199999999999E-2</v>
          </cell>
        </row>
        <row r="1132">
          <cell r="F1132">
            <v>4.5188199999999998E-2</v>
          </cell>
        </row>
        <row r="1133">
          <cell r="F1133">
            <v>4.5228200000000003E-2</v>
          </cell>
        </row>
        <row r="1134">
          <cell r="F1134">
            <v>4.5268200000000001E-2</v>
          </cell>
        </row>
        <row r="1135">
          <cell r="F1135">
            <v>4.53082E-2</v>
          </cell>
        </row>
        <row r="1136">
          <cell r="F1136">
            <v>4.5348100000000002E-2</v>
          </cell>
        </row>
        <row r="1137">
          <cell r="F1137">
            <v>4.5388100000000001E-2</v>
          </cell>
        </row>
        <row r="1138">
          <cell r="F1138">
            <v>4.5428099999999999E-2</v>
          </cell>
        </row>
        <row r="1139">
          <cell r="F1139">
            <v>4.5468099999999997E-2</v>
          </cell>
        </row>
        <row r="1140">
          <cell r="F1140">
            <v>4.5508100000000003E-2</v>
          </cell>
        </row>
        <row r="1141">
          <cell r="F1141">
            <v>4.5548100000000001E-2</v>
          </cell>
        </row>
        <row r="1142">
          <cell r="F1142">
            <v>4.5588099999999999E-2</v>
          </cell>
        </row>
        <row r="1143">
          <cell r="F1143">
            <v>4.5628099999999998E-2</v>
          </cell>
        </row>
        <row r="1144">
          <cell r="F1144">
            <v>4.5668100000000003E-2</v>
          </cell>
        </row>
        <row r="1145">
          <cell r="F1145">
            <v>4.5708100000000002E-2</v>
          </cell>
        </row>
        <row r="1146">
          <cell r="F1146">
            <v>4.57481E-2</v>
          </cell>
        </row>
        <row r="1147">
          <cell r="F1147">
            <v>4.5788099999999998E-2</v>
          </cell>
        </row>
        <row r="1148">
          <cell r="F1148">
            <v>4.5828000000000001E-2</v>
          </cell>
        </row>
        <row r="1149">
          <cell r="F1149">
            <v>4.5867999999999999E-2</v>
          </cell>
        </row>
        <row r="1150">
          <cell r="F1150">
            <v>4.5907999999999997E-2</v>
          </cell>
        </row>
        <row r="1151">
          <cell r="F1151">
            <v>4.5948000000000003E-2</v>
          </cell>
        </row>
        <row r="1152">
          <cell r="F1152">
            <v>4.5988000000000001E-2</v>
          </cell>
        </row>
        <row r="1153">
          <cell r="F1153">
            <v>4.6027999999999999E-2</v>
          </cell>
        </row>
        <row r="1154">
          <cell r="F1154">
            <v>4.6067999999999998E-2</v>
          </cell>
        </row>
        <row r="1155">
          <cell r="F1155">
            <v>4.6108000000000003E-2</v>
          </cell>
        </row>
        <row r="1156">
          <cell r="F1156">
            <v>4.6148000000000002E-2</v>
          </cell>
        </row>
        <row r="1157">
          <cell r="F1157">
            <v>4.6188E-2</v>
          </cell>
        </row>
        <row r="1158">
          <cell r="F1158">
            <v>4.6227999999999998E-2</v>
          </cell>
        </row>
        <row r="1159">
          <cell r="F1159">
            <v>4.6267900000000001E-2</v>
          </cell>
        </row>
        <row r="1160">
          <cell r="F1160">
            <v>4.6307899999999999E-2</v>
          </cell>
        </row>
        <row r="1161">
          <cell r="F1161">
            <v>4.6347899999999997E-2</v>
          </cell>
        </row>
        <row r="1162">
          <cell r="F1162">
            <v>4.6387900000000003E-2</v>
          </cell>
        </row>
        <row r="1163">
          <cell r="F1163">
            <v>4.6427900000000001E-2</v>
          </cell>
        </row>
        <row r="1164">
          <cell r="F1164">
            <v>4.6467899999999999E-2</v>
          </cell>
        </row>
        <row r="1165">
          <cell r="F1165">
            <v>4.6507899999999998E-2</v>
          </cell>
        </row>
        <row r="1166">
          <cell r="F1166">
            <v>4.6547900000000003E-2</v>
          </cell>
        </row>
        <row r="1167">
          <cell r="F1167">
            <v>4.6587900000000002E-2</v>
          </cell>
        </row>
        <row r="1168">
          <cell r="F1168">
            <v>4.66279E-2</v>
          </cell>
        </row>
        <row r="1169">
          <cell r="F1169">
            <v>4.6667899999999998E-2</v>
          </cell>
        </row>
        <row r="1170">
          <cell r="F1170">
            <v>4.6707899999999997E-2</v>
          </cell>
        </row>
        <row r="1171">
          <cell r="F1171">
            <v>4.6747799999999999E-2</v>
          </cell>
        </row>
        <row r="1172">
          <cell r="F1172">
            <v>4.6787799999999997E-2</v>
          </cell>
        </row>
        <row r="1173">
          <cell r="F1173">
            <v>4.6827800000000003E-2</v>
          </cell>
        </row>
        <row r="1174">
          <cell r="F1174">
            <v>4.6867800000000001E-2</v>
          </cell>
        </row>
        <row r="1175">
          <cell r="F1175">
            <v>4.6907799999999999E-2</v>
          </cell>
        </row>
        <row r="1176">
          <cell r="F1176">
            <v>4.6947799999999998E-2</v>
          </cell>
        </row>
        <row r="1177">
          <cell r="F1177">
            <v>4.6987800000000003E-2</v>
          </cell>
        </row>
        <row r="1178">
          <cell r="F1178">
            <v>4.7027800000000002E-2</v>
          </cell>
        </row>
        <row r="1179">
          <cell r="F1179">
            <v>4.70678E-2</v>
          </cell>
        </row>
        <row r="1180">
          <cell r="F1180">
            <v>4.7107799999999998E-2</v>
          </cell>
        </row>
        <row r="1181">
          <cell r="F1181">
            <v>4.7147799999999997E-2</v>
          </cell>
        </row>
        <row r="1182">
          <cell r="F1182">
            <v>4.7187699999999999E-2</v>
          </cell>
        </row>
        <row r="1183">
          <cell r="F1183">
            <v>4.7227699999999997E-2</v>
          </cell>
        </row>
        <row r="1184">
          <cell r="F1184">
            <v>4.7267700000000003E-2</v>
          </cell>
        </row>
        <row r="1185">
          <cell r="F1185">
            <v>4.7307700000000001E-2</v>
          </cell>
        </row>
        <row r="1186">
          <cell r="F1186">
            <v>4.73477E-2</v>
          </cell>
        </row>
        <row r="1187">
          <cell r="F1187">
            <v>4.7387699999999998E-2</v>
          </cell>
        </row>
        <row r="1188">
          <cell r="F1188">
            <v>4.7427700000000003E-2</v>
          </cell>
        </row>
        <row r="1189">
          <cell r="F1189">
            <v>4.7467700000000002E-2</v>
          </cell>
        </row>
        <row r="1190">
          <cell r="F1190">
            <v>4.75077E-2</v>
          </cell>
        </row>
        <row r="1191">
          <cell r="F1191">
            <v>4.7547699999999998E-2</v>
          </cell>
        </row>
        <row r="1192">
          <cell r="F1192">
            <v>4.7587699999999997E-2</v>
          </cell>
        </row>
        <row r="1193">
          <cell r="F1193">
            <v>4.7627700000000002E-2</v>
          </cell>
        </row>
        <row r="1194">
          <cell r="F1194">
            <v>4.7667599999999997E-2</v>
          </cell>
        </row>
        <row r="1195">
          <cell r="F1195">
            <v>4.7707600000000003E-2</v>
          </cell>
        </row>
        <row r="1196">
          <cell r="F1196">
            <v>4.7747600000000001E-2</v>
          </cell>
        </row>
        <row r="1197">
          <cell r="F1197">
            <v>4.77876E-2</v>
          </cell>
        </row>
        <row r="1198">
          <cell r="F1198">
            <v>4.7827599999999998E-2</v>
          </cell>
        </row>
        <row r="1199">
          <cell r="F1199">
            <v>4.7867600000000003E-2</v>
          </cell>
        </row>
        <row r="1200">
          <cell r="F1200">
            <v>4.7907600000000002E-2</v>
          </cell>
        </row>
        <row r="1201">
          <cell r="F1201">
            <v>4.79476E-2</v>
          </cell>
        </row>
        <row r="1202">
          <cell r="F1202">
            <v>4.7987599999999998E-2</v>
          </cell>
        </row>
        <row r="1203">
          <cell r="F1203">
            <v>4.8027599999999997E-2</v>
          </cell>
        </row>
        <row r="1204">
          <cell r="F1204">
            <v>4.8067600000000002E-2</v>
          </cell>
        </row>
        <row r="1205">
          <cell r="F1205">
            <v>4.8107499999999997E-2</v>
          </cell>
        </row>
        <row r="1206">
          <cell r="F1206">
            <v>4.8147500000000003E-2</v>
          </cell>
        </row>
        <row r="1207">
          <cell r="F1207">
            <v>4.8187500000000001E-2</v>
          </cell>
        </row>
        <row r="1208">
          <cell r="F1208">
            <v>4.82275E-2</v>
          </cell>
        </row>
        <row r="1209">
          <cell r="F1209">
            <v>4.8267499999999998E-2</v>
          </cell>
        </row>
        <row r="1210">
          <cell r="F1210">
            <v>4.8307500000000003E-2</v>
          </cell>
        </row>
        <row r="1211">
          <cell r="F1211">
            <v>4.8347500000000002E-2</v>
          </cell>
        </row>
        <row r="1212">
          <cell r="F1212">
            <v>4.83875E-2</v>
          </cell>
        </row>
        <row r="1213">
          <cell r="F1213">
            <v>4.8427499999999998E-2</v>
          </cell>
        </row>
        <row r="1214">
          <cell r="F1214">
            <v>4.8467499999999997E-2</v>
          </cell>
        </row>
        <row r="1215">
          <cell r="F1215">
            <v>4.8507500000000002E-2</v>
          </cell>
        </row>
        <row r="1216">
          <cell r="F1216">
            <v>4.8547399999999997E-2</v>
          </cell>
        </row>
        <row r="1217">
          <cell r="F1217">
            <v>4.8587400000000003E-2</v>
          </cell>
        </row>
        <row r="1218">
          <cell r="F1218">
            <v>4.8627400000000001E-2</v>
          </cell>
        </row>
        <row r="1219">
          <cell r="F1219">
            <v>4.86674E-2</v>
          </cell>
        </row>
        <row r="1220">
          <cell r="F1220">
            <v>4.8707399999999998E-2</v>
          </cell>
        </row>
        <row r="1221">
          <cell r="F1221">
            <v>4.8747400000000003E-2</v>
          </cell>
        </row>
        <row r="1222">
          <cell r="F1222">
            <v>4.8787400000000002E-2</v>
          </cell>
        </row>
        <row r="1223">
          <cell r="F1223">
            <v>4.88274E-2</v>
          </cell>
        </row>
        <row r="1224">
          <cell r="F1224">
            <v>4.8867300000000002E-2</v>
          </cell>
        </row>
        <row r="1225">
          <cell r="F1225">
            <v>4.8907300000000001E-2</v>
          </cell>
        </row>
        <row r="1226">
          <cell r="F1226">
            <v>4.8947299999999999E-2</v>
          </cell>
        </row>
        <row r="1227">
          <cell r="F1227">
            <v>4.8987299999999998E-2</v>
          </cell>
        </row>
        <row r="1228">
          <cell r="F1228">
            <v>4.9027300000000003E-2</v>
          </cell>
        </row>
        <row r="1229">
          <cell r="F1229">
            <v>4.9067300000000001E-2</v>
          </cell>
        </row>
        <row r="1230">
          <cell r="F1230">
            <v>4.91073E-2</v>
          </cell>
        </row>
        <row r="1231">
          <cell r="F1231">
            <v>4.9147299999999998E-2</v>
          </cell>
        </row>
        <row r="1232">
          <cell r="F1232">
            <v>4.9187300000000003E-2</v>
          </cell>
        </row>
        <row r="1233">
          <cell r="F1233">
            <v>4.9227199999999999E-2</v>
          </cell>
        </row>
        <row r="1234">
          <cell r="F1234">
            <v>4.9267199999999997E-2</v>
          </cell>
        </row>
        <row r="1235">
          <cell r="F1235">
            <v>4.9307200000000002E-2</v>
          </cell>
        </row>
        <row r="1236">
          <cell r="F1236">
            <v>4.9347200000000001E-2</v>
          </cell>
        </row>
        <row r="1237">
          <cell r="F1237">
            <v>4.9387199999999999E-2</v>
          </cell>
        </row>
        <row r="1238">
          <cell r="F1238">
            <v>4.9427199999999998E-2</v>
          </cell>
        </row>
        <row r="1239">
          <cell r="F1239">
            <v>4.9467200000000003E-2</v>
          </cell>
        </row>
        <row r="1240">
          <cell r="F1240">
            <v>4.9507200000000001E-2</v>
          </cell>
        </row>
        <row r="1241">
          <cell r="F1241">
            <v>4.9547099999999997E-2</v>
          </cell>
        </row>
        <row r="1242">
          <cell r="F1242">
            <v>4.9587100000000002E-2</v>
          </cell>
        </row>
        <row r="1243">
          <cell r="F1243">
            <v>4.96271E-2</v>
          </cell>
        </row>
        <row r="1244">
          <cell r="F1244">
            <v>4.9667099999999999E-2</v>
          </cell>
        </row>
        <row r="1245">
          <cell r="F1245">
            <v>4.9707099999999997E-2</v>
          </cell>
        </row>
        <row r="1246">
          <cell r="F1246">
            <v>4.9747100000000002E-2</v>
          </cell>
        </row>
        <row r="1247">
          <cell r="F1247">
            <v>4.9787100000000001E-2</v>
          </cell>
        </row>
        <row r="1248">
          <cell r="F1248">
            <v>4.9827099999999999E-2</v>
          </cell>
        </row>
        <row r="1249">
          <cell r="F1249">
            <v>4.9867000000000002E-2</v>
          </cell>
        </row>
        <row r="1250">
          <cell r="F1250">
            <v>4.9907E-2</v>
          </cell>
        </row>
        <row r="1251">
          <cell r="F1251">
            <v>4.9946999999999998E-2</v>
          </cell>
        </row>
        <row r="1252">
          <cell r="F1252">
            <v>4.9986999999999997E-2</v>
          </cell>
        </row>
        <row r="1253">
          <cell r="F1253">
            <v>5.0027000000000002E-2</v>
          </cell>
        </row>
        <row r="1254">
          <cell r="F1254">
            <v>5.0067E-2</v>
          </cell>
        </row>
        <row r="1255">
          <cell r="F1255">
            <v>5.0106999999999999E-2</v>
          </cell>
        </row>
        <row r="1256">
          <cell r="F1256">
            <v>5.0146999999999997E-2</v>
          </cell>
        </row>
        <row r="1257">
          <cell r="F1257">
            <v>5.0187000000000002E-2</v>
          </cell>
        </row>
        <row r="1258">
          <cell r="F1258">
            <v>5.0226899999999998E-2</v>
          </cell>
        </row>
        <row r="1259">
          <cell r="F1259">
            <v>5.0266900000000003E-2</v>
          </cell>
        </row>
        <row r="1260">
          <cell r="F1260">
            <v>5.0306900000000002E-2</v>
          </cell>
        </row>
        <row r="1261">
          <cell r="F1261">
            <v>5.03469E-2</v>
          </cell>
        </row>
        <row r="1262">
          <cell r="F1262">
            <v>5.0386899999999998E-2</v>
          </cell>
        </row>
        <row r="1263">
          <cell r="F1263">
            <v>5.0426899999999997E-2</v>
          </cell>
        </row>
        <row r="1264">
          <cell r="F1264">
            <v>5.0466900000000002E-2</v>
          </cell>
        </row>
        <row r="1265">
          <cell r="F1265">
            <v>5.05069E-2</v>
          </cell>
        </row>
        <row r="1266">
          <cell r="F1266">
            <v>5.0546800000000003E-2</v>
          </cell>
        </row>
        <row r="1267">
          <cell r="F1267">
            <v>5.0586800000000001E-2</v>
          </cell>
        </row>
        <row r="1268">
          <cell r="F1268">
            <v>5.06268E-2</v>
          </cell>
        </row>
        <row r="1269">
          <cell r="F1269">
            <v>5.0666799999999998E-2</v>
          </cell>
        </row>
        <row r="1270">
          <cell r="F1270">
            <v>5.0706800000000003E-2</v>
          </cell>
        </row>
        <row r="1271">
          <cell r="F1271">
            <v>5.0746800000000002E-2</v>
          </cell>
        </row>
        <row r="1272">
          <cell r="F1272">
            <v>5.07868E-2</v>
          </cell>
        </row>
        <row r="1273">
          <cell r="F1273">
            <v>5.0826799999999998E-2</v>
          </cell>
        </row>
        <row r="1274">
          <cell r="F1274">
            <v>5.0866700000000001E-2</v>
          </cell>
        </row>
        <row r="1275">
          <cell r="F1275">
            <v>5.0906699999999999E-2</v>
          </cell>
        </row>
        <row r="1276">
          <cell r="F1276">
            <v>5.0946699999999998E-2</v>
          </cell>
        </row>
        <row r="1277">
          <cell r="F1277">
            <v>5.0986700000000003E-2</v>
          </cell>
        </row>
        <row r="1278">
          <cell r="F1278">
            <v>5.1026700000000001E-2</v>
          </cell>
        </row>
        <row r="1279">
          <cell r="F1279">
            <v>5.10667E-2</v>
          </cell>
        </row>
        <row r="1280">
          <cell r="F1280">
            <v>5.1106699999999998E-2</v>
          </cell>
        </row>
        <row r="1281">
          <cell r="F1281">
            <v>5.1146700000000003E-2</v>
          </cell>
        </row>
        <row r="1282">
          <cell r="F1282">
            <v>5.1186700000000002E-2</v>
          </cell>
        </row>
        <row r="1283">
          <cell r="F1283">
            <v>5.1226599999999997E-2</v>
          </cell>
        </row>
        <row r="1284">
          <cell r="F1284">
            <v>5.1266600000000002E-2</v>
          </cell>
        </row>
        <row r="1285">
          <cell r="F1285">
            <v>5.1306600000000001E-2</v>
          </cell>
        </row>
        <row r="1286">
          <cell r="F1286">
            <v>5.1346599999999999E-2</v>
          </cell>
        </row>
        <row r="1287">
          <cell r="F1287">
            <v>5.1386599999999998E-2</v>
          </cell>
        </row>
        <row r="1288">
          <cell r="F1288">
            <v>5.1426600000000003E-2</v>
          </cell>
        </row>
        <row r="1289">
          <cell r="F1289">
            <v>5.1466600000000001E-2</v>
          </cell>
        </row>
        <row r="1290">
          <cell r="F1290">
            <v>5.15066E-2</v>
          </cell>
        </row>
        <row r="1291">
          <cell r="F1291">
            <v>5.1546500000000002E-2</v>
          </cell>
        </row>
        <row r="1292">
          <cell r="F1292">
            <v>5.15865E-2</v>
          </cell>
        </row>
        <row r="1293">
          <cell r="F1293">
            <v>5.1626499999999999E-2</v>
          </cell>
        </row>
        <row r="1294">
          <cell r="F1294">
            <v>5.1666499999999997E-2</v>
          </cell>
        </row>
        <row r="1295">
          <cell r="F1295">
            <v>5.1706500000000002E-2</v>
          </cell>
        </row>
        <row r="1296">
          <cell r="F1296">
            <v>5.1746500000000001E-2</v>
          </cell>
        </row>
        <row r="1297">
          <cell r="F1297">
            <v>5.1786499999999999E-2</v>
          </cell>
        </row>
        <row r="1298">
          <cell r="F1298">
            <v>5.1826499999999998E-2</v>
          </cell>
        </row>
        <row r="1299">
          <cell r="F1299">
            <v>5.18664E-2</v>
          </cell>
        </row>
        <row r="1300">
          <cell r="F1300">
            <v>5.1906399999999998E-2</v>
          </cell>
        </row>
        <row r="1301">
          <cell r="F1301">
            <v>5.1946399999999997E-2</v>
          </cell>
        </row>
        <row r="1302">
          <cell r="F1302">
            <v>5.1986400000000002E-2</v>
          </cell>
        </row>
        <row r="1303">
          <cell r="F1303">
            <v>5.20264E-2</v>
          </cell>
        </row>
        <row r="1304">
          <cell r="F1304">
            <v>5.2066399999999999E-2</v>
          </cell>
        </row>
        <row r="1305">
          <cell r="F1305">
            <v>5.2106399999999997E-2</v>
          </cell>
        </row>
        <row r="1306">
          <cell r="F1306">
            <v>5.2146400000000002E-2</v>
          </cell>
        </row>
        <row r="1307">
          <cell r="F1307">
            <v>5.2186299999999998E-2</v>
          </cell>
        </row>
        <row r="1308">
          <cell r="F1308">
            <v>5.2226300000000003E-2</v>
          </cell>
        </row>
        <row r="1309">
          <cell r="F1309">
            <v>5.2266300000000002E-2</v>
          </cell>
        </row>
        <row r="1310">
          <cell r="F1310">
            <v>5.23063E-2</v>
          </cell>
        </row>
        <row r="1311">
          <cell r="F1311">
            <v>5.2346299999999998E-2</v>
          </cell>
        </row>
        <row r="1312">
          <cell r="F1312">
            <v>5.2386299999999997E-2</v>
          </cell>
        </row>
        <row r="1313">
          <cell r="F1313">
            <v>5.2426300000000002E-2</v>
          </cell>
        </row>
        <row r="1314">
          <cell r="F1314">
            <v>5.24663E-2</v>
          </cell>
        </row>
        <row r="1315">
          <cell r="F1315">
            <v>5.2506299999999999E-2</v>
          </cell>
        </row>
        <row r="1316">
          <cell r="F1316">
            <v>5.2546200000000001E-2</v>
          </cell>
        </row>
        <row r="1317">
          <cell r="F1317">
            <v>5.25862E-2</v>
          </cell>
        </row>
        <row r="1318">
          <cell r="F1318">
            <v>5.2626199999999998E-2</v>
          </cell>
        </row>
        <row r="1319">
          <cell r="F1319">
            <v>5.2666200000000003E-2</v>
          </cell>
        </row>
        <row r="1320">
          <cell r="F1320">
            <v>5.2706200000000002E-2</v>
          </cell>
        </row>
        <row r="1321">
          <cell r="F1321">
            <v>5.27462E-2</v>
          </cell>
        </row>
        <row r="1322">
          <cell r="F1322">
            <v>5.2786199999999998E-2</v>
          </cell>
        </row>
        <row r="1323">
          <cell r="F1323">
            <v>5.2826199999999997E-2</v>
          </cell>
        </row>
        <row r="1324">
          <cell r="F1324">
            <v>5.2866099999999999E-2</v>
          </cell>
        </row>
        <row r="1325">
          <cell r="F1325">
            <v>5.2906099999999998E-2</v>
          </cell>
        </row>
        <row r="1326">
          <cell r="F1326">
            <v>5.2946100000000003E-2</v>
          </cell>
        </row>
        <row r="1327">
          <cell r="F1327">
            <v>5.2986100000000001E-2</v>
          </cell>
        </row>
        <row r="1328">
          <cell r="F1328">
            <v>5.30261E-2</v>
          </cell>
        </row>
        <row r="1329">
          <cell r="F1329">
            <v>5.3066099999999998E-2</v>
          </cell>
        </row>
        <row r="1330">
          <cell r="F1330">
            <v>5.3106100000000003E-2</v>
          </cell>
        </row>
        <row r="1331">
          <cell r="F1331">
            <v>5.3146100000000002E-2</v>
          </cell>
        </row>
        <row r="1332">
          <cell r="F1332">
            <v>5.3185999999999997E-2</v>
          </cell>
        </row>
        <row r="1333">
          <cell r="F1333">
            <v>5.3226000000000002E-2</v>
          </cell>
        </row>
        <row r="1334">
          <cell r="F1334">
            <v>5.3266000000000001E-2</v>
          </cell>
        </row>
        <row r="1335">
          <cell r="F1335">
            <v>5.3305999999999999E-2</v>
          </cell>
        </row>
        <row r="1336">
          <cell r="F1336">
            <v>5.3345999999999998E-2</v>
          </cell>
        </row>
        <row r="1337">
          <cell r="F1337">
            <v>5.3386000000000003E-2</v>
          </cell>
        </row>
        <row r="1338">
          <cell r="F1338">
            <v>5.3426000000000001E-2</v>
          </cell>
        </row>
        <row r="1339">
          <cell r="F1339">
            <v>5.3466E-2</v>
          </cell>
        </row>
        <row r="1340">
          <cell r="F1340">
            <v>5.3505900000000002E-2</v>
          </cell>
        </row>
        <row r="1341">
          <cell r="F1341">
            <v>5.35459E-2</v>
          </cell>
        </row>
        <row r="1342">
          <cell r="F1342">
            <v>5.3585899999999999E-2</v>
          </cell>
        </row>
        <row r="1343">
          <cell r="F1343">
            <v>5.3625899999999997E-2</v>
          </cell>
        </row>
        <row r="1344">
          <cell r="F1344">
            <v>5.3665900000000002E-2</v>
          </cell>
        </row>
        <row r="1345">
          <cell r="F1345">
            <v>5.3705900000000001E-2</v>
          </cell>
        </row>
        <row r="1346">
          <cell r="F1346">
            <v>5.3745899999999999E-2</v>
          </cell>
        </row>
        <row r="1347">
          <cell r="F1347">
            <v>5.3785899999999998E-2</v>
          </cell>
        </row>
        <row r="1348">
          <cell r="F1348">
            <v>5.3825900000000003E-2</v>
          </cell>
        </row>
        <row r="1349">
          <cell r="F1349">
            <v>5.3865799999999998E-2</v>
          </cell>
        </row>
        <row r="1350">
          <cell r="F1350">
            <v>5.3905799999999997E-2</v>
          </cell>
        </row>
        <row r="1351">
          <cell r="F1351">
            <v>5.3945800000000002E-2</v>
          </cell>
        </row>
        <row r="1352">
          <cell r="F1352">
            <v>5.39858E-2</v>
          </cell>
        </row>
        <row r="1353">
          <cell r="F1353">
            <v>5.4025799999999999E-2</v>
          </cell>
        </row>
        <row r="1354">
          <cell r="F1354">
            <v>5.4065799999999997E-2</v>
          </cell>
        </row>
        <row r="1355">
          <cell r="F1355">
            <v>5.4105800000000003E-2</v>
          </cell>
        </row>
        <row r="1356">
          <cell r="F1356">
            <v>5.4145800000000001E-2</v>
          </cell>
        </row>
        <row r="1357">
          <cell r="F1357">
            <v>5.4185700000000003E-2</v>
          </cell>
        </row>
        <row r="1358">
          <cell r="F1358">
            <v>5.4225700000000002E-2</v>
          </cell>
        </row>
        <row r="1359">
          <cell r="F1359">
            <v>5.42657E-2</v>
          </cell>
        </row>
        <row r="1360">
          <cell r="F1360">
            <v>5.4305699999999998E-2</v>
          </cell>
        </row>
        <row r="1361">
          <cell r="F1361">
            <v>5.4345699999999997E-2</v>
          </cell>
        </row>
        <row r="1362">
          <cell r="F1362">
            <v>5.4385700000000002E-2</v>
          </cell>
        </row>
        <row r="1363">
          <cell r="F1363">
            <v>5.44257E-2</v>
          </cell>
        </row>
        <row r="1364">
          <cell r="F1364">
            <v>5.4465699999999999E-2</v>
          </cell>
        </row>
        <row r="1365">
          <cell r="F1365">
            <v>5.4505600000000001E-2</v>
          </cell>
        </row>
        <row r="1366">
          <cell r="F1366">
            <v>5.45456E-2</v>
          </cell>
        </row>
        <row r="1367">
          <cell r="F1367">
            <v>5.4585599999999998E-2</v>
          </cell>
        </row>
        <row r="1368">
          <cell r="F1368">
            <v>5.4625600000000003E-2</v>
          </cell>
        </row>
        <row r="1369">
          <cell r="F1369">
            <v>5.4665600000000002E-2</v>
          </cell>
        </row>
        <row r="1370">
          <cell r="F1370">
            <v>5.47056E-2</v>
          </cell>
        </row>
        <row r="1371">
          <cell r="F1371">
            <v>5.4745599999999998E-2</v>
          </cell>
        </row>
        <row r="1372">
          <cell r="F1372">
            <v>5.4785599999999997E-2</v>
          </cell>
        </row>
        <row r="1373">
          <cell r="F1373">
            <v>5.4825499999999999E-2</v>
          </cell>
        </row>
        <row r="1374">
          <cell r="F1374">
            <v>5.4865499999999998E-2</v>
          </cell>
        </row>
        <row r="1375">
          <cell r="F1375">
            <v>5.4905500000000003E-2</v>
          </cell>
        </row>
        <row r="1376">
          <cell r="F1376">
            <v>5.4945500000000001E-2</v>
          </cell>
        </row>
        <row r="1377">
          <cell r="F1377">
            <v>5.49855E-2</v>
          </cell>
        </row>
        <row r="1378">
          <cell r="F1378">
            <v>5.5025499999999998E-2</v>
          </cell>
        </row>
        <row r="1379">
          <cell r="F1379">
            <v>5.5065500000000003E-2</v>
          </cell>
        </row>
        <row r="1380">
          <cell r="F1380">
            <v>5.5105500000000002E-2</v>
          </cell>
        </row>
        <row r="1381">
          <cell r="F1381">
            <v>5.51455E-2</v>
          </cell>
        </row>
        <row r="1382">
          <cell r="F1382">
            <v>5.5185400000000003E-2</v>
          </cell>
        </row>
        <row r="1383">
          <cell r="F1383">
            <v>5.5225400000000001E-2</v>
          </cell>
        </row>
        <row r="1384">
          <cell r="F1384">
            <v>5.5265399999999999E-2</v>
          </cell>
        </row>
        <row r="1385">
          <cell r="F1385">
            <v>5.5305399999999998E-2</v>
          </cell>
        </row>
        <row r="1386">
          <cell r="F1386">
            <v>5.5345400000000003E-2</v>
          </cell>
        </row>
        <row r="1387">
          <cell r="F1387">
            <v>5.5385400000000001E-2</v>
          </cell>
        </row>
        <row r="1388">
          <cell r="F1388">
            <v>5.54254E-2</v>
          </cell>
        </row>
        <row r="1389">
          <cell r="F1389">
            <v>5.5465399999999998E-2</v>
          </cell>
        </row>
        <row r="1390">
          <cell r="F1390">
            <v>5.55053E-2</v>
          </cell>
        </row>
        <row r="1391">
          <cell r="F1391">
            <v>5.5545299999999999E-2</v>
          </cell>
        </row>
        <row r="1392">
          <cell r="F1392">
            <v>5.5585299999999997E-2</v>
          </cell>
        </row>
        <row r="1393">
          <cell r="F1393">
            <v>5.5625300000000003E-2</v>
          </cell>
        </row>
        <row r="1394">
          <cell r="F1394">
            <v>5.5665300000000001E-2</v>
          </cell>
        </row>
        <row r="1395">
          <cell r="F1395">
            <v>5.5705299999999999E-2</v>
          </cell>
        </row>
        <row r="1396">
          <cell r="F1396">
            <v>5.5745299999999998E-2</v>
          </cell>
        </row>
        <row r="1397">
          <cell r="F1397">
            <v>5.5785300000000003E-2</v>
          </cell>
        </row>
        <row r="1398">
          <cell r="F1398">
            <v>5.5825199999999998E-2</v>
          </cell>
        </row>
        <row r="1399">
          <cell r="F1399">
            <v>5.5865199999999997E-2</v>
          </cell>
        </row>
        <row r="1400">
          <cell r="F1400">
            <v>5.5905200000000002E-2</v>
          </cell>
        </row>
        <row r="1401">
          <cell r="F1401">
            <v>5.59452E-2</v>
          </cell>
        </row>
        <row r="1402">
          <cell r="F1402">
            <v>5.5985199999999999E-2</v>
          </cell>
        </row>
        <row r="1403">
          <cell r="F1403">
            <v>5.6025199999999997E-2</v>
          </cell>
        </row>
        <row r="1404">
          <cell r="F1404">
            <v>5.6065200000000003E-2</v>
          </cell>
        </row>
        <row r="1405">
          <cell r="F1405">
            <v>5.6105200000000001E-2</v>
          </cell>
        </row>
        <row r="1406">
          <cell r="F1406">
            <v>5.6145100000000003E-2</v>
          </cell>
        </row>
        <row r="1407">
          <cell r="F1407">
            <v>5.6185100000000002E-2</v>
          </cell>
        </row>
        <row r="1408">
          <cell r="F1408">
            <v>5.62251E-2</v>
          </cell>
        </row>
        <row r="1409">
          <cell r="F1409">
            <v>5.6265099999999998E-2</v>
          </cell>
        </row>
        <row r="1410">
          <cell r="F1410">
            <v>5.6305099999999997E-2</v>
          </cell>
        </row>
        <row r="1411">
          <cell r="F1411">
            <v>5.6345100000000002E-2</v>
          </cell>
        </row>
        <row r="1412">
          <cell r="F1412">
            <v>5.63851E-2</v>
          </cell>
        </row>
        <row r="1413">
          <cell r="F1413">
            <v>5.6425099999999999E-2</v>
          </cell>
        </row>
        <row r="1414">
          <cell r="F1414">
            <v>5.6465099999999997E-2</v>
          </cell>
        </row>
        <row r="1415">
          <cell r="F1415">
            <v>5.6505E-2</v>
          </cell>
        </row>
        <row r="1416">
          <cell r="F1416">
            <v>5.6544999999999998E-2</v>
          </cell>
        </row>
        <row r="1417">
          <cell r="F1417">
            <v>5.6585000000000003E-2</v>
          </cell>
        </row>
        <row r="1418">
          <cell r="F1418">
            <v>5.6625000000000002E-2</v>
          </cell>
        </row>
        <row r="1419">
          <cell r="F1419">
            <v>5.6665E-2</v>
          </cell>
        </row>
        <row r="1420">
          <cell r="F1420">
            <v>5.6704999999999998E-2</v>
          </cell>
        </row>
        <row r="1421">
          <cell r="F1421">
            <v>5.6744999999999997E-2</v>
          </cell>
        </row>
        <row r="1422">
          <cell r="F1422">
            <v>5.6785000000000002E-2</v>
          </cell>
        </row>
        <row r="1423">
          <cell r="F1423">
            <v>5.6824899999999998E-2</v>
          </cell>
        </row>
        <row r="1424">
          <cell r="F1424">
            <v>5.6864900000000003E-2</v>
          </cell>
        </row>
        <row r="1425">
          <cell r="F1425">
            <v>5.6904900000000001E-2</v>
          </cell>
        </row>
        <row r="1426">
          <cell r="F1426">
            <v>5.69449E-2</v>
          </cell>
        </row>
        <row r="1427">
          <cell r="F1427">
            <v>5.6984899999999998E-2</v>
          </cell>
        </row>
        <row r="1428">
          <cell r="F1428">
            <v>5.7024900000000003E-2</v>
          </cell>
        </row>
        <row r="1429">
          <cell r="F1429">
            <v>5.7064900000000002E-2</v>
          </cell>
        </row>
        <row r="1430">
          <cell r="F1430">
            <v>5.71049E-2</v>
          </cell>
        </row>
        <row r="1431">
          <cell r="F1431">
            <v>5.7144800000000003E-2</v>
          </cell>
        </row>
        <row r="1432">
          <cell r="F1432">
            <v>5.7184800000000001E-2</v>
          </cell>
        </row>
        <row r="1433">
          <cell r="F1433">
            <v>5.7224799999999999E-2</v>
          </cell>
        </row>
        <row r="1434">
          <cell r="F1434">
            <v>5.7264799999999998E-2</v>
          </cell>
        </row>
        <row r="1435">
          <cell r="F1435">
            <v>5.7304800000000003E-2</v>
          </cell>
        </row>
        <row r="1436">
          <cell r="F1436">
            <v>5.7344800000000001E-2</v>
          </cell>
        </row>
        <row r="1437">
          <cell r="F1437">
            <v>5.73848E-2</v>
          </cell>
        </row>
        <row r="1438">
          <cell r="F1438">
            <v>5.7424799999999998E-2</v>
          </cell>
        </row>
        <row r="1439">
          <cell r="F1439">
            <v>5.7464700000000001E-2</v>
          </cell>
        </row>
        <row r="1440">
          <cell r="F1440">
            <v>5.7504699999999999E-2</v>
          </cell>
        </row>
        <row r="1441">
          <cell r="F1441">
            <v>5.7544699999999997E-2</v>
          </cell>
        </row>
        <row r="1442">
          <cell r="F1442">
            <v>5.7584700000000003E-2</v>
          </cell>
        </row>
        <row r="1443">
          <cell r="F1443">
            <v>5.7624700000000001E-2</v>
          </cell>
        </row>
        <row r="1444">
          <cell r="F1444">
            <v>5.7664699999999999E-2</v>
          </cell>
        </row>
        <row r="1445">
          <cell r="F1445">
            <v>5.7704699999999998E-2</v>
          </cell>
        </row>
        <row r="1446">
          <cell r="F1446">
            <v>5.7744700000000003E-2</v>
          </cell>
        </row>
        <row r="1447">
          <cell r="F1447">
            <v>5.7784599999999998E-2</v>
          </cell>
        </row>
        <row r="1448">
          <cell r="F1448">
            <v>5.7824599999999997E-2</v>
          </cell>
        </row>
        <row r="1449">
          <cell r="F1449">
            <v>5.7864600000000002E-2</v>
          </cell>
        </row>
        <row r="1450">
          <cell r="F1450">
            <v>5.7904600000000001E-2</v>
          </cell>
        </row>
        <row r="1451">
          <cell r="F1451">
            <v>5.7944599999999999E-2</v>
          </cell>
        </row>
        <row r="1452">
          <cell r="F1452">
            <v>5.7984599999999997E-2</v>
          </cell>
        </row>
        <row r="1453">
          <cell r="F1453">
            <v>5.8024600000000003E-2</v>
          </cell>
        </row>
        <row r="1454">
          <cell r="F1454">
            <v>5.8064600000000001E-2</v>
          </cell>
        </row>
        <row r="1455">
          <cell r="F1455">
            <v>5.8104599999999999E-2</v>
          </cell>
        </row>
        <row r="1456">
          <cell r="F1456">
            <v>5.8144500000000002E-2</v>
          </cell>
        </row>
        <row r="1457">
          <cell r="F1457">
            <v>5.81845E-2</v>
          </cell>
        </row>
        <row r="1458">
          <cell r="F1458">
            <v>5.8224499999999998E-2</v>
          </cell>
        </row>
        <row r="1459">
          <cell r="F1459">
            <v>5.8264499999999997E-2</v>
          </cell>
        </row>
        <row r="1460">
          <cell r="F1460">
            <v>5.8304500000000002E-2</v>
          </cell>
        </row>
        <row r="1461">
          <cell r="F1461">
            <v>5.8344500000000001E-2</v>
          </cell>
        </row>
        <row r="1462">
          <cell r="F1462">
            <v>5.8384499999999999E-2</v>
          </cell>
        </row>
        <row r="1463">
          <cell r="F1463">
            <v>5.8424499999999997E-2</v>
          </cell>
        </row>
        <row r="1464">
          <cell r="F1464">
            <v>5.84644E-2</v>
          </cell>
        </row>
        <row r="1465">
          <cell r="F1465">
            <v>5.8504399999999998E-2</v>
          </cell>
        </row>
        <row r="1466">
          <cell r="F1466">
            <v>5.8544400000000003E-2</v>
          </cell>
        </row>
        <row r="1467">
          <cell r="F1467">
            <v>5.8584400000000002E-2</v>
          </cell>
        </row>
        <row r="1468">
          <cell r="F1468">
            <v>5.86244E-2</v>
          </cell>
        </row>
        <row r="1469">
          <cell r="F1469">
            <v>5.8664399999999998E-2</v>
          </cell>
        </row>
        <row r="1470">
          <cell r="F1470">
            <v>5.8704399999999997E-2</v>
          </cell>
        </row>
        <row r="1471">
          <cell r="F1471">
            <v>5.8744400000000002E-2</v>
          </cell>
        </row>
        <row r="1472">
          <cell r="F1472">
            <v>5.8784299999999998E-2</v>
          </cell>
        </row>
        <row r="1473">
          <cell r="F1473">
            <v>5.8824300000000003E-2</v>
          </cell>
        </row>
        <row r="1474">
          <cell r="F1474">
            <v>5.8864300000000001E-2</v>
          </cell>
        </row>
        <row r="1475">
          <cell r="F1475">
            <v>5.89043E-2</v>
          </cell>
        </row>
        <row r="1476">
          <cell r="F1476">
            <v>5.8944299999999998E-2</v>
          </cell>
        </row>
        <row r="1477">
          <cell r="F1477">
            <v>5.8984300000000003E-2</v>
          </cell>
        </row>
        <row r="1478">
          <cell r="F1478">
            <v>5.9024300000000002E-2</v>
          </cell>
        </row>
        <row r="1479">
          <cell r="F1479">
            <v>5.90643E-2</v>
          </cell>
        </row>
        <row r="1480">
          <cell r="F1480">
            <v>5.9104200000000003E-2</v>
          </cell>
        </row>
        <row r="1481">
          <cell r="F1481">
            <v>5.9144200000000001E-2</v>
          </cell>
        </row>
        <row r="1482">
          <cell r="F1482">
            <v>5.9184199999999999E-2</v>
          </cell>
        </row>
        <row r="1483">
          <cell r="F1483">
            <v>5.9224199999999998E-2</v>
          </cell>
        </row>
        <row r="1484">
          <cell r="F1484">
            <v>5.9264200000000003E-2</v>
          </cell>
        </row>
        <row r="1485">
          <cell r="F1485">
            <v>5.9304200000000001E-2</v>
          </cell>
        </row>
        <row r="1486">
          <cell r="F1486">
            <v>5.93442E-2</v>
          </cell>
        </row>
        <row r="1487">
          <cell r="F1487">
            <v>5.9384199999999998E-2</v>
          </cell>
        </row>
        <row r="1488">
          <cell r="F1488">
            <v>5.9424200000000003E-2</v>
          </cell>
        </row>
        <row r="1489">
          <cell r="F1489">
            <v>5.9464099999999999E-2</v>
          </cell>
        </row>
        <row r="1490">
          <cell r="F1490">
            <v>5.9504099999999997E-2</v>
          </cell>
        </row>
        <row r="1491">
          <cell r="F1491">
            <v>5.9544100000000003E-2</v>
          </cell>
        </row>
        <row r="1492">
          <cell r="F1492">
            <v>5.9584100000000001E-2</v>
          </cell>
        </row>
        <row r="1493">
          <cell r="F1493">
            <v>5.9624099999999999E-2</v>
          </cell>
        </row>
        <row r="1494">
          <cell r="F1494">
            <v>5.9664099999999998E-2</v>
          </cell>
        </row>
        <row r="1495">
          <cell r="F1495">
            <v>5.9704100000000003E-2</v>
          </cell>
        </row>
        <row r="1496">
          <cell r="F1496">
            <v>5.9744100000000001E-2</v>
          </cell>
        </row>
        <row r="1497">
          <cell r="F1497">
            <v>5.9783999999999997E-2</v>
          </cell>
        </row>
        <row r="1498">
          <cell r="F1498">
            <v>5.9824000000000002E-2</v>
          </cell>
        </row>
        <row r="1499">
          <cell r="F1499">
            <v>5.9864000000000001E-2</v>
          </cell>
        </row>
        <row r="1500">
          <cell r="F1500">
            <v>5.9903999999999999E-2</v>
          </cell>
        </row>
        <row r="1501">
          <cell r="F1501">
            <v>5.9943999999999997E-2</v>
          </cell>
        </row>
        <row r="1502">
          <cell r="F1502">
            <v>5.9984000000000003E-2</v>
          </cell>
        </row>
        <row r="1503">
          <cell r="F1503">
            <v>6.0024000000000001E-2</v>
          </cell>
        </row>
        <row r="1504">
          <cell r="F1504">
            <v>6.0063999999999999E-2</v>
          </cell>
        </row>
        <row r="1505">
          <cell r="F1505">
            <v>6.0103900000000002E-2</v>
          </cell>
        </row>
        <row r="1506">
          <cell r="F1506">
            <v>6.01439E-2</v>
          </cell>
        </row>
        <row r="1507">
          <cell r="F1507">
            <v>6.0183899999999999E-2</v>
          </cell>
        </row>
        <row r="1508">
          <cell r="F1508">
            <v>6.0223899999999997E-2</v>
          </cell>
        </row>
        <row r="1509">
          <cell r="F1509">
            <v>6.0263900000000002E-2</v>
          </cell>
        </row>
        <row r="1510">
          <cell r="F1510">
            <v>6.0303900000000001E-2</v>
          </cell>
        </row>
        <row r="1511">
          <cell r="F1511">
            <v>6.0343899999999999E-2</v>
          </cell>
        </row>
        <row r="1512">
          <cell r="F1512">
            <v>6.0383899999999997E-2</v>
          </cell>
        </row>
        <row r="1513">
          <cell r="F1513">
            <v>6.04238E-2</v>
          </cell>
        </row>
        <row r="1514">
          <cell r="F1514">
            <v>6.0463799999999998E-2</v>
          </cell>
        </row>
        <row r="1515">
          <cell r="F1515">
            <v>6.0503800000000003E-2</v>
          </cell>
        </row>
        <row r="1516">
          <cell r="F1516">
            <v>6.0543800000000002E-2</v>
          </cell>
        </row>
        <row r="1517">
          <cell r="F1517">
            <v>6.05838E-2</v>
          </cell>
        </row>
        <row r="1518">
          <cell r="F1518">
            <v>6.0623799999999999E-2</v>
          </cell>
        </row>
        <row r="1519">
          <cell r="F1519">
            <v>6.0663799999999997E-2</v>
          </cell>
        </row>
        <row r="1520">
          <cell r="F1520">
            <v>6.0703800000000002E-2</v>
          </cell>
        </row>
        <row r="1521">
          <cell r="F1521">
            <v>6.0743699999999998E-2</v>
          </cell>
        </row>
        <row r="1522">
          <cell r="F1522">
            <v>6.0783700000000003E-2</v>
          </cell>
        </row>
        <row r="1523">
          <cell r="F1523">
            <v>6.0823700000000001E-2</v>
          </cell>
        </row>
        <row r="1524">
          <cell r="F1524">
            <v>6.08637E-2</v>
          </cell>
        </row>
        <row r="1525">
          <cell r="F1525">
            <v>6.0903699999999998E-2</v>
          </cell>
        </row>
        <row r="1526">
          <cell r="F1526">
            <v>6.0943700000000003E-2</v>
          </cell>
        </row>
        <row r="1527">
          <cell r="F1527">
            <v>6.0983700000000002E-2</v>
          </cell>
        </row>
        <row r="1528">
          <cell r="F1528">
            <v>6.10237E-2</v>
          </cell>
        </row>
        <row r="1529">
          <cell r="F1529">
            <v>6.1063699999999999E-2</v>
          </cell>
        </row>
        <row r="1530">
          <cell r="F1530">
            <v>6.1103600000000001E-2</v>
          </cell>
        </row>
        <row r="1531">
          <cell r="F1531">
            <v>6.1143599999999999E-2</v>
          </cell>
        </row>
        <row r="1532">
          <cell r="F1532">
            <v>6.1183599999999998E-2</v>
          </cell>
        </row>
        <row r="1533">
          <cell r="F1533">
            <v>6.1223600000000003E-2</v>
          </cell>
        </row>
        <row r="1534">
          <cell r="F1534">
            <v>6.1263600000000001E-2</v>
          </cell>
        </row>
        <row r="1535">
          <cell r="F1535">
            <v>6.13036E-2</v>
          </cell>
        </row>
        <row r="1536">
          <cell r="F1536">
            <v>6.1343599999999998E-2</v>
          </cell>
        </row>
        <row r="1537">
          <cell r="F1537">
            <v>6.1383600000000003E-2</v>
          </cell>
        </row>
        <row r="1538">
          <cell r="F1538">
            <v>6.1423499999999999E-2</v>
          </cell>
        </row>
        <row r="1539">
          <cell r="F1539">
            <v>6.1463499999999997E-2</v>
          </cell>
        </row>
        <row r="1540">
          <cell r="F1540">
            <v>6.1503500000000003E-2</v>
          </cell>
        </row>
        <row r="1541">
          <cell r="F1541">
            <v>6.1543500000000001E-2</v>
          </cell>
        </row>
        <row r="1542">
          <cell r="F1542">
            <v>6.1583499999999999E-2</v>
          </cell>
        </row>
        <row r="1543">
          <cell r="F1543">
            <v>6.1623499999999998E-2</v>
          </cell>
        </row>
        <row r="1544">
          <cell r="F1544">
            <v>6.1663500000000003E-2</v>
          </cell>
        </row>
        <row r="1545">
          <cell r="F1545">
            <v>6.1703500000000001E-2</v>
          </cell>
        </row>
        <row r="1546">
          <cell r="F1546">
            <v>6.1743399999999997E-2</v>
          </cell>
        </row>
        <row r="1547">
          <cell r="F1547">
            <v>6.1783400000000002E-2</v>
          </cell>
        </row>
        <row r="1548">
          <cell r="F1548">
            <v>6.1823400000000001E-2</v>
          </cell>
        </row>
        <row r="1549">
          <cell r="F1549">
            <v>6.1863399999999999E-2</v>
          </cell>
        </row>
        <row r="1550">
          <cell r="F1550">
            <v>6.1903399999999997E-2</v>
          </cell>
        </row>
        <row r="1551">
          <cell r="F1551">
            <v>6.1943400000000003E-2</v>
          </cell>
        </row>
        <row r="1552">
          <cell r="F1552">
            <v>6.1983400000000001E-2</v>
          </cell>
        </row>
        <row r="1553">
          <cell r="F1553">
            <v>6.2023399999999999E-2</v>
          </cell>
        </row>
        <row r="1554">
          <cell r="F1554">
            <v>6.2063300000000002E-2</v>
          </cell>
        </row>
        <row r="1555">
          <cell r="F1555">
            <v>6.21033E-2</v>
          </cell>
        </row>
        <row r="1556">
          <cell r="F1556">
            <v>6.2143299999999999E-2</v>
          </cell>
        </row>
        <row r="1557">
          <cell r="F1557">
            <v>6.2183299999999997E-2</v>
          </cell>
        </row>
        <row r="1558">
          <cell r="F1558">
            <v>6.2223300000000002E-2</v>
          </cell>
        </row>
        <row r="1559">
          <cell r="F1559">
            <v>6.2263300000000001E-2</v>
          </cell>
        </row>
        <row r="1560">
          <cell r="F1560">
            <v>6.2303299999999999E-2</v>
          </cell>
        </row>
        <row r="1561">
          <cell r="F1561">
            <v>6.2343299999999997E-2</v>
          </cell>
        </row>
        <row r="1562">
          <cell r="F1562">
            <v>6.23832E-2</v>
          </cell>
        </row>
        <row r="1563">
          <cell r="F1563">
            <v>6.2423199999999998E-2</v>
          </cell>
        </row>
        <row r="1564">
          <cell r="F1564">
            <v>6.2463200000000003E-2</v>
          </cell>
        </row>
        <row r="1565">
          <cell r="F1565">
            <v>6.2503199999999995E-2</v>
          </cell>
        </row>
        <row r="1566">
          <cell r="F1566">
            <v>6.2543199999999993E-2</v>
          </cell>
        </row>
        <row r="1567">
          <cell r="F1567">
            <v>6.2583200000000005E-2</v>
          </cell>
        </row>
        <row r="1568">
          <cell r="F1568">
            <v>6.2623200000000004E-2</v>
          </cell>
        </row>
        <row r="1569">
          <cell r="F1569">
            <v>6.2663200000000002E-2</v>
          </cell>
        </row>
        <row r="1570">
          <cell r="F1570">
            <v>6.2703099999999998E-2</v>
          </cell>
        </row>
        <row r="1571">
          <cell r="F1571">
            <v>6.2743099999999996E-2</v>
          </cell>
        </row>
        <row r="1572">
          <cell r="F1572">
            <v>6.2783099999999994E-2</v>
          </cell>
        </row>
        <row r="1573">
          <cell r="F1573">
            <v>6.2823100000000007E-2</v>
          </cell>
        </row>
        <row r="1574">
          <cell r="F1574">
            <v>6.2863100000000005E-2</v>
          </cell>
        </row>
        <row r="1575">
          <cell r="F1575">
            <v>6.2903100000000003E-2</v>
          </cell>
        </row>
        <row r="1576">
          <cell r="F1576">
            <v>6.2943100000000002E-2</v>
          </cell>
        </row>
        <row r="1577">
          <cell r="F1577">
            <v>6.29831E-2</v>
          </cell>
        </row>
        <row r="1578">
          <cell r="F1578">
            <v>6.3023099999999999E-2</v>
          </cell>
        </row>
        <row r="1579">
          <cell r="F1579">
            <v>6.3062999999999994E-2</v>
          </cell>
        </row>
        <row r="1580">
          <cell r="F1580">
            <v>6.3103000000000006E-2</v>
          </cell>
        </row>
        <row r="1581">
          <cell r="F1581">
            <v>6.3143000000000005E-2</v>
          </cell>
        </row>
        <row r="1582">
          <cell r="F1582">
            <v>6.3183000000000003E-2</v>
          </cell>
        </row>
        <row r="1583">
          <cell r="F1583">
            <v>6.3223000000000001E-2</v>
          </cell>
        </row>
        <row r="1584">
          <cell r="F1584">
            <v>6.3263E-2</v>
          </cell>
        </row>
        <row r="1585">
          <cell r="F1585">
            <v>6.3302999999999998E-2</v>
          </cell>
        </row>
        <row r="1586">
          <cell r="F1586">
            <v>6.3342999999999997E-2</v>
          </cell>
        </row>
        <row r="1587">
          <cell r="F1587">
            <v>6.3382900000000006E-2</v>
          </cell>
        </row>
        <row r="1588">
          <cell r="F1588">
            <v>6.3422900000000004E-2</v>
          </cell>
        </row>
        <row r="1589">
          <cell r="F1589">
            <v>6.3462900000000003E-2</v>
          </cell>
        </row>
        <row r="1590">
          <cell r="F1590">
            <v>6.3502900000000001E-2</v>
          </cell>
        </row>
        <row r="1591">
          <cell r="F1591">
            <v>6.3542899999999999E-2</v>
          </cell>
        </row>
        <row r="1592">
          <cell r="F1592">
            <v>6.3582899999999998E-2</v>
          </cell>
        </row>
        <row r="1593">
          <cell r="F1593">
            <v>6.3622899999999996E-2</v>
          </cell>
        </row>
        <row r="1594">
          <cell r="F1594">
            <v>6.3662899999999994E-2</v>
          </cell>
        </row>
        <row r="1595">
          <cell r="F1595">
            <v>6.3702800000000004E-2</v>
          </cell>
        </row>
        <row r="1596">
          <cell r="F1596">
            <v>6.3742800000000002E-2</v>
          </cell>
        </row>
        <row r="1597">
          <cell r="F1597">
            <v>6.3782800000000001E-2</v>
          </cell>
        </row>
        <row r="1598">
          <cell r="F1598">
            <v>6.3822799999999999E-2</v>
          </cell>
        </row>
        <row r="1599">
          <cell r="F1599">
            <v>6.3862799999999997E-2</v>
          </cell>
        </row>
        <row r="1600">
          <cell r="F1600">
            <v>6.3902799999999996E-2</v>
          </cell>
        </row>
        <row r="1601">
          <cell r="F1601">
            <v>6.3942799999999994E-2</v>
          </cell>
        </row>
        <row r="1602">
          <cell r="F1602">
            <v>6.3982800000000006E-2</v>
          </cell>
        </row>
        <row r="1603">
          <cell r="F1603">
            <v>6.4022700000000002E-2</v>
          </cell>
        </row>
        <row r="1604">
          <cell r="F1604">
            <v>6.40627E-2</v>
          </cell>
        </row>
        <row r="1605">
          <cell r="F1605">
            <v>6.4102699999999999E-2</v>
          </cell>
        </row>
        <row r="1606">
          <cell r="F1606">
            <v>6.4142699999999997E-2</v>
          </cell>
        </row>
        <row r="1607">
          <cell r="F1607">
            <v>6.4182699999999995E-2</v>
          </cell>
        </row>
        <row r="1608">
          <cell r="F1608">
            <v>6.4222699999999994E-2</v>
          </cell>
        </row>
        <row r="1609">
          <cell r="F1609">
            <v>6.4262700000000006E-2</v>
          </cell>
        </row>
        <row r="1610">
          <cell r="F1610">
            <v>6.4302700000000004E-2</v>
          </cell>
        </row>
        <row r="1611">
          <cell r="F1611">
            <v>6.43426E-2</v>
          </cell>
        </row>
        <row r="1612">
          <cell r="F1612">
            <v>6.4382599999999998E-2</v>
          </cell>
        </row>
        <row r="1613">
          <cell r="F1613">
            <v>6.4422599999999997E-2</v>
          </cell>
        </row>
        <row r="1614">
          <cell r="F1614">
            <v>6.4462599999999995E-2</v>
          </cell>
        </row>
        <row r="1615">
          <cell r="F1615">
            <v>6.4502599999999993E-2</v>
          </cell>
        </row>
        <row r="1616">
          <cell r="F1616">
            <v>6.4542600000000006E-2</v>
          </cell>
        </row>
        <row r="1617">
          <cell r="F1617">
            <v>6.4582600000000004E-2</v>
          </cell>
        </row>
        <row r="1618">
          <cell r="F1618">
            <v>6.4622600000000002E-2</v>
          </cell>
        </row>
        <row r="1619">
          <cell r="F1619">
            <v>6.4662499999999998E-2</v>
          </cell>
        </row>
        <row r="1620">
          <cell r="F1620">
            <v>6.4702499999999996E-2</v>
          </cell>
        </row>
        <row r="1621">
          <cell r="F1621">
            <v>6.4742499999999994E-2</v>
          </cell>
        </row>
        <row r="1622">
          <cell r="F1622">
            <v>6.4782500000000007E-2</v>
          </cell>
        </row>
        <row r="1623">
          <cell r="F1623">
            <v>6.4822500000000005E-2</v>
          </cell>
        </row>
        <row r="1624">
          <cell r="F1624">
            <v>6.4862500000000003E-2</v>
          </cell>
        </row>
        <row r="1625">
          <cell r="F1625">
            <v>6.4902500000000002E-2</v>
          </cell>
        </row>
        <row r="1626">
          <cell r="F1626">
            <v>6.49425E-2</v>
          </cell>
        </row>
        <row r="1627">
          <cell r="F1627">
            <v>6.4982499999999999E-2</v>
          </cell>
        </row>
        <row r="1628">
          <cell r="F1628">
            <v>6.5022399999999994E-2</v>
          </cell>
        </row>
        <row r="1629">
          <cell r="F1629">
            <v>6.5062400000000006E-2</v>
          </cell>
        </row>
        <row r="1630">
          <cell r="F1630">
            <v>6.5102400000000005E-2</v>
          </cell>
        </row>
        <row r="1631">
          <cell r="F1631">
            <v>6.5142400000000003E-2</v>
          </cell>
        </row>
        <row r="1632">
          <cell r="F1632">
            <v>6.5182400000000001E-2</v>
          </cell>
        </row>
        <row r="1633">
          <cell r="F1633">
            <v>6.52224E-2</v>
          </cell>
        </row>
        <row r="1634">
          <cell r="F1634">
            <v>6.5262399999999998E-2</v>
          </cell>
        </row>
        <row r="1635">
          <cell r="F1635">
            <v>6.5302399999999997E-2</v>
          </cell>
        </row>
        <row r="1636">
          <cell r="F1636">
            <v>6.5342300000000006E-2</v>
          </cell>
        </row>
        <row r="1637">
          <cell r="F1637">
            <v>6.5382300000000004E-2</v>
          </cell>
        </row>
        <row r="1638">
          <cell r="F1638">
            <v>6.5422300000000003E-2</v>
          </cell>
        </row>
        <row r="1639">
          <cell r="F1639">
            <v>6.5462300000000001E-2</v>
          </cell>
        </row>
        <row r="1640">
          <cell r="F1640">
            <v>6.5502299999999999E-2</v>
          </cell>
        </row>
        <row r="1641">
          <cell r="F1641">
            <v>6.5542299999999998E-2</v>
          </cell>
        </row>
        <row r="1642">
          <cell r="F1642">
            <v>6.5582299999999996E-2</v>
          </cell>
        </row>
        <row r="1643">
          <cell r="F1643">
            <v>6.5622299999999995E-2</v>
          </cell>
        </row>
        <row r="1644">
          <cell r="F1644">
            <v>6.5662200000000004E-2</v>
          </cell>
        </row>
        <row r="1645">
          <cell r="F1645">
            <v>6.5702200000000002E-2</v>
          </cell>
        </row>
        <row r="1646">
          <cell r="F1646">
            <v>6.5742200000000001E-2</v>
          </cell>
        </row>
        <row r="1647">
          <cell r="F1647">
            <v>6.5782199999999999E-2</v>
          </cell>
        </row>
        <row r="1648">
          <cell r="F1648">
            <v>6.5822199999999997E-2</v>
          </cell>
        </row>
        <row r="1649">
          <cell r="F1649">
            <v>6.5862199999999996E-2</v>
          </cell>
        </row>
        <row r="1650">
          <cell r="F1650">
            <v>6.5902199999999994E-2</v>
          </cell>
        </row>
        <row r="1651">
          <cell r="F1651">
            <v>6.5942200000000006E-2</v>
          </cell>
        </row>
        <row r="1652">
          <cell r="F1652">
            <v>6.5982100000000002E-2</v>
          </cell>
        </row>
        <row r="1653">
          <cell r="F1653">
            <v>6.60221E-2</v>
          </cell>
        </row>
        <row r="1654">
          <cell r="F1654">
            <v>6.6062099999999999E-2</v>
          </cell>
        </row>
        <row r="1655">
          <cell r="F1655">
            <v>6.6102099999999997E-2</v>
          </cell>
        </row>
        <row r="1656">
          <cell r="F1656">
            <v>6.6142099999999995E-2</v>
          </cell>
        </row>
        <row r="1657">
          <cell r="F1657">
            <v>6.6182099999999994E-2</v>
          </cell>
        </row>
        <row r="1658">
          <cell r="F1658">
            <v>6.6222100000000006E-2</v>
          </cell>
        </row>
        <row r="1659">
          <cell r="F1659">
            <v>6.6262100000000004E-2</v>
          </cell>
        </row>
        <row r="1660">
          <cell r="F1660">
            <v>6.6302100000000003E-2</v>
          </cell>
        </row>
        <row r="1661">
          <cell r="F1661">
            <v>6.6342100000000001E-2</v>
          </cell>
        </row>
        <row r="1662">
          <cell r="F1662">
            <v>6.6381999999999997E-2</v>
          </cell>
        </row>
        <row r="1663">
          <cell r="F1663">
            <v>6.6421999999999995E-2</v>
          </cell>
        </row>
        <row r="1664">
          <cell r="F1664">
            <v>6.6461999999999993E-2</v>
          </cell>
        </row>
        <row r="1665">
          <cell r="F1665">
            <v>6.6502000000000006E-2</v>
          </cell>
        </row>
        <row r="1666">
          <cell r="F1666">
            <v>6.6542000000000004E-2</v>
          </cell>
        </row>
        <row r="1667">
          <cell r="F1667">
            <v>6.6582000000000002E-2</v>
          </cell>
        </row>
        <row r="1668">
          <cell r="F1668">
            <v>6.6622000000000001E-2</v>
          </cell>
        </row>
        <row r="1669">
          <cell r="F1669">
            <v>6.6661999999999999E-2</v>
          </cell>
        </row>
        <row r="1670">
          <cell r="F1670">
            <v>6.6701999999999997E-2</v>
          </cell>
        </row>
        <row r="1671">
          <cell r="F1671">
            <v>6.6741999999999996E-2</v>
          </cell>
        </row>
        <row r="1672">
          <cell r="F1672">
            <v>6.6781999999999994E-2</v>
          </cell>
        </row>
        <row r="1673">
          <cell r="F1673">
            <v>6.6822000000000006E-2</v>
          </cell>
        </row>
        <row r="1674">
          <cell r="F1674">
            <v>6.6862000000000005E-2</v>
          </cell>
        </row>
        <row r="1675">
          <cell r="F1675">
            <v>6.6902000000000003E-2</v>
          </cell>
        </row>
        <row r="1676">
          <cell r="F1676">
            <v>6.6942000000000002E-2</v>
          </cell>
        </row>
        <row r="1677">
          <cell r="F1677">
            <v>6.6982E-2</v>
          </cell>
        </row>
        <row r="1678">
          <cell r="F1678">
            <v>6.7021999999999998E-2</v>
          </cell>
        </row>
        <row r="1679">
          <cell r="F1679">
            <v>6.7061999999999997E-2</v>
          </cell>
        </row>
        <row r="1680">
          <cell r="F1680">
            <v>6.7101999999999995E-2</v>
          </cell>
        </row>
        <row r="1681">
          <cell r="F1681">
            <v>6.7141999999999993E-2</v>
          </cell>
        </row>
        <row r="1682">
          <cell r="F1682">
            <v>6.7182000000000006E-2</v>
          </cell>
        </row>
        <row r="1683">
          <cell r="F1683">
            <v>6.7221900000000001E-2</v>
          </cell>
        </row>
        <row r="1684">
          <cell r="F1684">
            <v>6.7261899999999999E-2</v>
          </cell>
        </row>
        <row r="1685">
          <cell r="F1685">
            <v>6.7301899999999998E-2</v>
          </cell>
        </row>
        <row r="1686">
          <cell r="F1686">
            <v>6.7341899999999996E-2</v>
          </cell>
        </row>
        <row r="1687">
          <cell r="F1687">
            <v>6.7381899999999995E-2</v>
          </cell>
        </row>
        <row r="1688">
          <cell r="F1688">
            <v>6.7421900000000007E-2</v>
          </cell>
        </row>
        <row r="1689">
          <cell r="F1689">
            <v>6.7461900000000005E-2</v>
          </cell>
        </row>
        <row r="1690">
          <cell r="F1690">
            <v>6.7501900000000004E-2</v>
          </cell>
        </row>
        <row r="1691">
          <cell r="F1691">
            <v>6.7541900000000002E-2</v>
          </cell>
        </row>
        <row r="1692">
          <cell r="F1692">
            <v>6.75819E-2</v>
          </cell>
        </row>
        <row r="1693">
          <cell r="F1693">
            <v>6.7621899999999999E-2</v>
          </cell>
        </row>
        <row r="1694">
          <cell r="F1694">
            <v>6.7661899999999997E-2</v>
          </cell>
        </row>
        <row r="1695">
          <cell r="F1695">
            <v>6.7701899999999995E-2</v>
          </cell>
        </row>
        <row r="1696">
          <cell r="F1696">
            <v>6.7741899999999994E-2</v>
          </cell>
        </row>
        <row r="1697">
          <cell r="F1697">
            <v>6.7781900000000006E-2</v>
          </cell>
        </row>
        <row r="1698">
          <cell r="F1698">
            <v>6.7821900000000004E-2</v>
          </cell>
        </row>
        <row r="1699">
          <cell r="F1699">
            <v>6.7861900000000003E-2</v>
          </cell>
        </row>
        <row r="1700">
          <cell r="F1700">
            <v>6.7901900000000001E-2</v>
          </cell>
        </row>
        <row r="1701">
          <cell r="F1701">
            <v>6.79419E-2</v>
          </cell>
        </row>
        <row r="1702">
          <cell r="F1702">
            <v>6.7981899999999998E-2</v>
          </cell>
        </row>
        <row r="1703">
          <cell r="F1703">
            <v>6.8021899999999996E-2</v>
          </cell>
        </row>
        <row r="1704">
          <cell r="F1704">
            <v>6.8061899999999995E-2</v>
          </cell>
        </row>
        <row r="1705">
          <cell r="F1705">
            <v>6.8101900000000007E-2</v>
          </cell>
        </row>
        <row r="1706">
          <cell r="F1706">
            <v>6.8141900000000005E-2</v>
          </cell>
        </row>
        <row r="1707">
          <cell r="F1707">
            <v>6.8181900000000004E-2</v>
          </cell>
        </row>
        <row r="1708">
          <cell r="F1708">
            <v>6.8221900000000002E-2</v>
          </cell>
        </row>
        <row r="1709">
          <cell r="F1709">
            <v>6.82619E-2</v>
          </cell>
        </row>
        <row r="1710">
          <cell r="F1710">
            <v>6.8301899999999999E-2</v>
          </cell>
        </row>
        <row r="1711">
          <cell r="F1711">
            <v>6.8341899999999997E-2</v>
          </cell>
        </row>
        <row r="1712">
          <cell r="F1712">
            <v>6.8381899999999995E-2</v>
          </cell>
        </row>
        <row r="1713">
          <cell r="F1713">
            <v>6.8421899999999994E-2</v>
          </cell>
        </row>
        <row r="1714">
          <cell r="F1714">
            <v>6.8461900000000006E-2</v>
          </cell>
        </row>
        <row r="1715">
          <cell r="F1715">
            <v>6.8501900000000004E-2</v>
          </cell>
        </row>
        <row r="1716">
          <cell r="F1716">
            <v>6.8541900000000003E-2</v>
          </cell>
        </row>
        <row r="1717">
          <cell r="F1717">
            <v>6.8581900000000001E-2</v>
          </cell>
        </row>
        <row r="1718">
          <cell r="F1718">
            <v>6.86219E-2</v>
          </cell>
        </row>
        <row r="1719">
          <cell r="F1719">
            <v>6.8661899999999998E-2</v>
          </cell>
        </row>
        <row r="1720">
          <cell r="F1720">
            <v>6.8701899999999996E-2</v>
          </cell>
        </row>
        <row r="1721">
          <cell r="F1721">
            <v>6.8741899999999995E-2</v>
          </cell>
        </row>
        <row r="1722">
          <cell r="F1722">
            <v>6.8781900000000007E-2</v>
          </cell>
        </row>
        <row r="1723">
          <cell r="F1723">
            <v>6.8821900000000005E-2</v>
          </cell>
        </row>
        <row r="1724">
          <cell r="F1724">
            <v>6.8861900000000004E-2</v>
          </cell>
        </row>
        <row r="1725">
          <cell r="F1725">
            <v>6.8901900000000002E-2</v>
          </cell>
        </row>
        <row r="1726">
          <cell r="F1726">
            <v>6.89419E-2</v>
          </cell>
        </row>
        <row r="1727">
          <cell r="F1727">
            <v>6.8981899999999999E-2</v>
          </cell>
        </row>
        <row r="1728">
          <cell r="F1728">
            <v>6.9021899999999997E-2</v>
          </cell>
        </row>
        <row r="1729">
          <cell r="F1729">
            <v>6.9061899999999996E-2</v>
          </cell>
        </row>
        <row r="1730">
          <cell r="F1730">
            <v>6.9101899999999994E-2</v>
          </cell>
        </row>
        <row r="1731">
          <cell r="F1731">
            <v>6.9141900000000006E-2</v>
          </cell>
        </row>
        <row r="1732">
          <cell r="F1732">
            <v>6.9181900000000005E-2</v>
          </cell>
        </row>
        <row r="1733">
          <cell r="F1733">
            <v>6.9221900000000003E-2</v>
          </cell>
        </row>
        <row r="1734">
          <cell r="F1734">
            <v>6.9261900000000001E-2</v>
          </cell>
        </row>
        <row r="1735">
          <cell r="F1735">
            <v>6.93019E-2</v>
          </cell>
        </row>
        <row r="1736">
          <cell r="F1736">
            <v>6.9341899999999998E-2</v>
          </cell>
        </row>
        <row r="1737">
          <cell r="F1737">
            <v>6.9381899999999996E-2</v>
          </cell>
        </row>
        <row r="1738">
          <cell r="F1738">
            <v>6.9421899999999995E-2</v>
          </cell>
        </row>
        <row r="1739">
          <cell r="F1739">
            <v>6.9461899999999993E-2</v>
          </cell>
        </row>
        <row r="1740">
          <cell r="F1740">
            <v>6.9501900000000005E-2</v>
          </cell>
        </row>
        <row r="1741">
          <cell r="F1741">
            <v>6.9541900000000004E-2</v>
          </cell>
        </row>
        <row r="1742">
          <cell r="F1742">
            <v>6.9581900000000002E-2</v>
          </cell>
        </row>
        <row r="1743">
          <cell r="F1743">
            <v>6.96219E-2</v>
          </cell>
        </row>
        <row r="1744">
          <cell r="F1744">
            <v>6.9661899999999999E-2</v>
          </cell>
        </row>
        <row r="1745">
          <cell r="F1745">
            <v>6.9701899999999997E-2</v>
          </cell>
        </row>
        <row r="1746">
          <cell r="F1746">
            <v>6.9741899999999996E-2</v>
          </cell>
        </row>
        <row r="1747">
          <cell r="F1747">
            <v>6.9781899999999994E-2</v>
          </cell>
        </row>
        <row r="1748">
          <cell r="F1748">
            <v>6.9821900000000006E-2</v>
          </cell>
        </row>
        <row r="1749">
          <cell r="F1749">
            <v>6.9861900000000005E-2</v>
          </cell>
        </row>
        <row r="1750">
          <cell r="F1750">
            <v>6.9901900000000003E-2</v>
          </cell>
        </row>
        <row r="1751">
          <cell r="F1751">
            <v>6.9941900000000001E-2</v>
          </cell>
        </row>
        <row r="1752">
          <cell r="F1752">
            <v>6.99819E-2</v>
          </cell>
        </row>
        <row r="1753">
          <cell r="F1753">
            <v>7.0021899999999998E-2</v>
          </cell>
        </row>
        <row r="1754">
          <cell r="F1754">
            <v>7.0061899999999996E-2</v>
          </cell>
        </row>
        <row r="1755">
          <cell r="F1755">
            <v>7.0101899999999995E-2</v>
          </cell>
        </row>
        <row r="1756">
          <cell r="F1756">
            <v>7.0141899999999993E-2</v>
          </cell>
        </row>
        <row r="1757">
          <cell r="F1757">
            <v>7.0181900000000005E-2</v>
          </cell>
        </row>
        <row r="1758">
          <cell r="F1758">
            <v>7.0221900000000004E-2</v>
          </cell>
        </row>
        <row r="1759">
          <cell r="F1759">
            <v>7.0261900000000002E-2</v>
          </cell>
        </row>
        <row r="1760">
          <cell r="F1760">
            <v>7.0301900000000001E-2</v>
          </cell>
        </row>
        <row r="1761">
          <cell r="F1761">
            <v>7.0341899999999999E-2</v>
          </cell>
        </row>
        <row r="1762">
          <cell r="F1762">
            <v>7.0381899999999997E-2</v>
          </cell>
        </row>
        <row r="1763">
          <cell r="F1763">
            <v>7.0421899999999996E-2</v>
          </cell>
        </row>
        <row r="1764">
          <cell r="F1764">
            <v>7.0461899999999994E-2</v>
          </cell>
        </row>
        <row r="1765">
          <cell r="F1765">
            <v>7.0501900000000006E-2</v>
          </cell>
        </row>
        <row r="1766">
          <cell r="F1766">
            <v>7.0541900000000005E-2</v>
          </cell>
        </row>
        <row r="1767">
          <cell r="F1767">
            <v>7.0581900000000003E-2</v>
          </cell>
        </row>
        <row r="1768">
          <cell r="F1768">
            <v>7.0621900000000001E-2</v>
          </cell>
        </row>
        <row r="1769">
          <cell r="F1769">
            <v>7.06619E-2</v>
          </cell>
        </row>
        <row r="1770">
          <cell r="F1770">
            <v>7.0701899999999998E-2</v>
          </cell>
        </row>
        <row r="1771">
          <cell r="F1771">
            <v>7.0741899999999996E-2</v>
          </cell>
        </row>
        <row r="1772">
          <cell r="F1772">
            <v>7.0781899999999995E-2</v>
          </cell>
        </row>
        <row r="1773">
          <cell r="F1773">
            <v>7.0821899999999993E-2</v>
          </cell>
        </row>
        <row r="1774">
          <cell r="F1774">
            <v>7.0861900000000005E-2</v>
          </cell>
        </row>
        <row r="1775">
          <cell r="F1775">
            <v>7.0901900000000004E-2</v>
          </cell>
        </row>
        <row r="1776">
          <cell r="F1776">
            <v>7.0941900000000002E-2</v>
          </cell>
        </row>
        <row r="1777">
          <cell r="F1777">
            <v>7.0981900000000001E-2</v>
          </cell>
        </row>
        <row r="1778">
          <cell r="F1778">
            <v>7.1021899999999999E-2</v>
          </cell>
        </row>
        <row r="1779">
          <cell r="F1779">
            <v>7.1061899999999997E-2</v>
          </cell>
        </row>
        <row r="1780">
          <cell r="F1780">
            <v>7.1101899999999996E-2</v>
          </cell>
        </row>
        <row r="1781">
          <cell r="F1781">
            <v>7.1141899999999994E-2</v>
          </cell>
        </row>
        <row r="1782">
          <cell r="F1782">
            <v>7.1181900000000006E-2</v>
          </cell>
        </row>
        <row r="1783">
          <cell r="F1783">
            <v>7.1221900000000005E-2</v>
          </cell>
        </row>
        <row r="1784">
          <cell r="F1784">
            <v>7.1261900000000003E-2</v>
          </cell>
        </row>
        <row r="1785">
          <cell r="F1785">
            <v>7.1301900000000001E-2</v>
          </cell>
        </row>
        <row r="1786">
          <cell r="F1786">
            <v>7.13419E-2</v>
          </cell>
        </row>
        <row r="1787">
          <cell r="F1787">
            <v>7.1381899999999998E-2</v>
          </cell>
        </row>
        <row r="1788">
          <cell r="F1788">
            <v>7.1421899999999997E-2</v>
          </cell>
        </row>
        <row r="1789">
          <cell r="F1789">
            <v>7.1461899999999995E-2</v>
          </cell>
        </row>
        <row r="1790">
          <cell r="F1790">
            <v>7.1501899999999993E-2</v>
          </cell>
        </row>
        <row r="1791">
          <cell r="F1791">
            <v>7.1541900000000005E-2</v>
          </cell>
        </row>
        <row r="1792">
          <cell r="F1792">
            <v>7.1581900000000004E-2</v>
          </cell>
        </row>
        <row r="1793">
          <cell r="F1793">
            <v>7.1621900000000002E-2</v>
          </cell>
        </row>
        <row r="1794">
          <cell r="F1794">
            <v>7.1661900000000001E-2</v>
          </cell>
        </row>
        <row r="1795">
          <cell r="F1795">
            <v>7.1701899999999999E-2</v>
          </cell>
        </row>
        <row r="1796">
          <cell r="F1796">
            <v>7.1741899999999997E-2</v>
          </cell>
        </row>
        <row r="1797">
          <cell r="F1797">
            <v>7.1781899999999996E-2</v>
          </cell>
        </row>
        <row r="1798">
          <cell r="F1798">
            <v>7.1821899999999994E-2</v>
          </cell>
        </row>
        <row r="1799">
          <cell r="F1799">
            <v>7.1861900000000006E-2</v>
          </cell>
        </row>
        <row r="1800">
          <cell r="F1800">
            <v>7.1901900000000005E-2</v>
          </cell>
        </row>
        <row r="1801">
          <cell r="F1801">
            <v>7.1941900000000003E-2</v>
          </cell>
        </row>
        <row r="1802">
          <cell r="F1802">
            <v>7.1981900000000001E-2</v>
          </cell>
        </row>
        <row r="1803">
          <cell r="F1803">
            <v>7.20219E-2</v>
          </cell>
        </row>
        <row r="1804">
          <cell r="F1804">
            <v>7.2061899999999998E-2</v>
          </cell>
        </row>
        <row r="1805">
          <cell r="F1805">
            <v>7.2101899999999997E-2</v>
          </cell>
        </row>
        <row r="1806">
          <cell r="F1806">
            <v>7.2141899999999995E-2</v>
          </cell>
        </row>
        <row r="1807">
          <cell r="F1807">
            <v>7.2181899999999993E-2</v>
          </cell>
        </row>
        <row r="1808">
          <cell r="F1808">
            <v>7.2221900000000006E-2</v>
          </cell>
        </row>
        <row r="1809">
          <cell r="F1809">
            <v>7.2261900000000004E-2</v>
          </cell>
        </row>
        <row r="1810">
          <cell r="F1810">
            <v>7.2301900000000002E-2</v>
          </cell>
        </row>
        <row r="1811">
          <cell r="F1811">
            <v>7.2341900000000001E-2</v>
          </cell>
        </row>
        <row r="1812">
          <cell r="F1812">
            <v>7.2381899999999999E-2</v>
          </cell>
        </row>
        <row r="1813">
          <cell r="F1813">
            <v>7.2421899999999997E-2</v>
          </cell>
        </row>
        <row r="1814">
          <cell r="F1814">
            <v>7.2461899999999996E-2</v>
          </cell>
        </row>
        <row r="1815">
          <cell r="F1815">
            <v>7.2501899999999994E-2</v>
          </cell>
        </row>
        <row r="1816">
          <cell r="F1816">
            <v>7.2541900000000006E-2</v>
          </cell>
        </row>
        <row r="1817">
          <cell r="F1817">
            <v>7.2581900000000005E-2</v>
          </cell>
        </row>
        <row r="1818">
          <cell r="F1818">
            <v>7.2621900000000003E-2</v>
          </cell>
        </row>
        <row r="1819">
          <cell r="F1819">
            <v>7.2661900000000001E-2</v>
          </cell>
        </row>
        <row r="1820">
          <cell r="F1820">
            <v>7.27019E-2</v>
          </cell>
        </row>
        <row r="1821">
          <cell r="F1821">
            <v>7.2741899999999998E-2</v>
          </cell>
        </row>
        <row r="1822">
          <cell r="F1822">
            <v>7.2781899999999997E-2</v>
          </cell>
        </row>
        <row r="1823">
          <cell r="F1823">
            <v>7.2821899999999995E-2</v>
          </cell>
        </row>
        <row r="1824">
          <cell r="F1824">
            <v>7.2861899999999993E-2</v>
          </cell>
        </row>
        <row r="1825">
          <cell r="F1825">
            <v>7.2901900000000006E-2</v>
          </cell>
        </row>
        <row r="1826">
          <cell r="F1826">
            <v>7.2941900000000004E-2</v>
          </cell>
        </row>
        <row r="1827">
          <cell r="F1827">
            <v>7.2981900000000002E-2</v>
          </cell>
        </row>
        <row r="1828">
          <cell r="F1828">
            <v>7.3021900000000001E-2</v>
          </cell>
        </row>
        <row r="1829">
          <cell r="F1829">
            <v>7.3061899999999999E-2</v>
          </cell>
        </row>
        <row r="1830">
          <cell r="F1830">
            <v>7.3101899999999997E-2</v>
          </cell>
        </row>
        <row r="1831">
          <cell r="F1831">
            <v>7.3141899999999996E-2</v>
          </cell>
        </row>
        <row r="1832">
          <cell r="F1832">
            <v>7.3181899999999994E-2</v>
          </cell>
        </row>
        <row r="1833">
          <cell r="F1833">
            <v>7.3221900000000006E-2</v>
          </cell>
        </row>
        <row r="1834">
          <cell r="F1834">
            <v>7.3261900000000005E-2</v>
          </cell>
        </row>
        <row r="1835">
          <cell r="F1835">
            <v>7.3301900000000003E-2</v>
          </cell>
        </row>
        <row r="1836">
          <cell r="F1836">
            <v>7.3341900000000002E-2</v>
          </cell>
        </row>
        <row r="1837">
          <cell r="F1837">
            <v>7.33819E-2</v>
          </cell>
        </row>
        <row r="1838">
          <cell r="F1838">
            <v>7.3421899999999998E-2</v>
          </cell>
        </row>
        <row r="1839">
          <cell r="F1839">
            <v>7.3461899999999997E-2</v>
          </cell>
        </row>
        <row r="1840">
          <cell r="F1840">
            <v>7.3501899999999995E-2</v>
          </cell>
        </row>
        <row r="1841">
          <cell r="F1841">
            <v>7.3541899999999993E-2</v>
          </cell>
        </row>
        <row r="1842">
          <cell r="F1842">
            <v>7.3581900000000006E-2</v>
          </cell>
        </row>
        <row r="1843">
          <cell r="F1843">
            <v>7.3621900000000004E-2</v>
          </cell>
        </row>
        <row r="1844">
          <cell r="F1844">
            <v>7.3661900000000002E-2</v>
          </cell>
        </row>
        <row r="1845">
          <cell r="F1845">
            <v>7.3701900000000001E-2</v>
          </cell>
        </row>
        <row r="1846">
          <cell r="F1846">
            <v>7.3741899999999999E-2</v>
          </cell>
        </row>
        <row r="1847">
          <cell r="F1847">
            <v>7.3781899999999997E-2</v>
          </cell>
        </row>
        <row r="1848">
          <cell r="F1848">
            <v>7.3821899999999996E-2</v>
          </cell>
        </row>
        <row r="1849">
          <cell r="F1849">
            <v>7.3861899999999994E-2</v>
          </cell>
        </row>
        <row r="1850">
          <cell r="F1850">
            <v>7.3901900000000006E-2</v>
          </cell>
        </row>
        <row r="1851">
          <cell r="F1851">
            <v>7.3941900000000005E-2</v>
          </cell>
        </row>
        <row r="1852">
          <cell r="F1852">
            <v>7.3981900000000003E-2</v>
          </cell>
        </row>
        <row r="1853">
          <cell r="F1853">
            <v>7.4021900000000002E-2</v>
          </cell>
        </row>
        <row r="1854">
          <cell r="F1854">
            <v>7.40619E-2</v>
          </cell>
        </row>
        <row r="1855">
          <cell r="F1855">
            <v>7.4101899999999998E-2</v>
          </cell>
        </row>
        <row r="1856">
          <cell r="F1856">
            <v>7.4141899999999997E-2</v>
          </cell>
        </row>
        <row r="1857">
          <cell r="F1857">
            <v>7.4181899999999995E-2</v>
          </cell>
        </row>
        <row r="1858">
          <cell r="F1858">
            <v>7.4221899999999993E-2</v>
          </cell>
        </row>
        <row r="1859">
          <cell r="F1859">
            <v>7.4261900000000006E-2</v>
          </cell>
        </row>
        <row r="1860">
          <cell r="F1860">
            <v>7.4301900000000004E-2</v>
          </cell>
        </row>
        <row r="1861">
          <cell r="F1861">
            <v>7.4341900000000002E-2</v>
          </cell>
        </row>
        <row r="1862">
          <cell r="F1862">
            <v>7.4381900000000001E-2</v>
          </cell>
        </row>
        <row r="1863">
          <cell r="F1863">
            <v>7.4421899999999999E-2</v>
          </cell>
        </row>
        <row r="1864">
          <cell r="F1864">
            <v>7.4461899999999998E-2</v>
          </cell>
        </row>
        <row r="1865">
          <cell r="F1865">
            <v>7.4501899999999996E-2</v>
          </cell>
        </row>
        <row r="1866">
          <cell r="F1866">
            <v>7.4541899999999994E-2</v>
          </cell>
        </row>
        <row r="1867">
          <cell r="F1867">
            <v>7.4581900000000007E-2</v>
          </cell>
        </row>
        <row r="1868">
          <cell r="F1868">
            <v>7.4621900000000005E-2</v>
          </cell>
        </row>
        <row r="1869">
          <cell r="F1869">
            <v>7.4661900000000003E-2</v>
          </cell>
        </row>
        <row r="1870">
          <cell r="F1870">
            <v>7.4701900000000002E-2</v>
          </cell>
        </row>
        <row r="1871">
          <cell r="F1871">
            <v>7.47419E-2</v>
          </cell>
        </row>
        <row r="1872">
          <cell r="F1872">
            <v>7.4781899999999998E-2</v>
          </cell>
        </row>
        <row r="1873">
          <cell r="F1873">
            <v>7.4821899999999997E-2</v>
          </cell>
        </row>
        <row r="1874">
          <cell r="F1874">
            <v>7.4861899999999995E-2</v>
          </cell>
        </row>
        <row r="1875">
          <cell r="F1875">
            <v>7.4901899999999993E-2</v>
          </cell>
        </row>
        <row r="1876">
          <cell r="F1876">
            <v>7.4941900000000006E-2</v>
          </cell>
        </row>
        <row r="1877">
          <cell r="F1877">
            <v>7.4981900000000004E-2</v>
          </cell>
        </row>
        <row r="1878">
          <cell r="F1878">
            <v>7.5021900000000002E-2</v>
          </cell>
        </row>
        <row r="1879">
          <cell r="F1879">
            <v>7.5061900000000001E-2</v>
          </cell>
        </row>
        <row r="1880">
          <cell r="F1880">
            <v>7.5101899999999999E-2</v>
          </cell>
        </row>
        <row r="1881">
          <cell r="F1881">
            <v>7.5141899999999998E-2</v>
          </cell>
        </row>
        <row r="1882">
          <cell r="F1882">
            <v>7.5181899999999996E-2</v>
          </cell>
        </row>
        <row r="1883">
          <cell r="F1883">
            <v>7.5221899999999994E-2</v>
          </cell>
        </row>
        <row r="1884">
          <cell r="F1884">
            <v>7.5261900000000007E-2</v>
          </cell>
        </row>
        <row r="1885">
          <cell r="F1885">
            <v>7.5301900000000005E-2</v>
          </cell>
        </row>
        <row r="1886">
          <cell r="F1886">
            <v>7.5341900000000003E-2</v>
          </cell>
        </row>
        <row r="1887">
          <cell r="F1887">
            <v>7.5381900000000002E-2</v>
          </cell>
        </row>
        <row r="1888">
          <cell r="F1888">
            <v>7.54219E-2</v>
          </cell>
        </row>
        <row r="1889">
          <cell r="F1889">
            <v>7.5461899999999998E-2</v>
          </cell>
        </row>
        <row r="1890">
          <cell r="F1890">
            <v>7.5501899999999997E-2</v>
          </cell>
        </row>
        <row r="1891">
          <cell r="F1891">
            <v>7.5541899999999995E-2</v>
          </cell>
        </row>
        <row r="1892">
          <cell r="F1892">
            <v>7.5581899999999994E-2</v>
          </cell>
        </row>
        <row r="1893">
          <cell r="F1893">
            <v>7.5621900000000006E-2</v>
          </cell>
        </row>
        <row r="1894">
          <cell r="F1894">
            <v>7.5661900000000004E-2</v>
          </cell>
        </row>
        <row r="1895">
          <cell r="F1895">
            <v>7.5701900000000003E-2</v>
          </cell>
        </row>
        <row r="1896">
          <cell r="F1896">
            <v>7.5741900000000001E-2</v>
          </cell>
        </row>
        <row r="1897">
          <cell r="F1897">
            <v>7.5781899999999999E-2</v>
          </cell>
        </row>
        <row r="1898">
          <cell r="F1898">
            <v>7.5821899999999998E-2</v>
          </cell>
        </row>
        <row r="1899">
          <cell r="F1899">
            <v>7.5861899999999996E-2</v>
          </cell>
        </row>
        <row r="1900">
          <cell r="F1900">
            <v>7.5901899999999994E-2</v>
          </cell>
        </row>
        <row r="1901">
          <cell r="F1901">
            <v>7.5941900000000007E-2</v>
          </cell>
        </row>
        <row r="1902">
          <cell r="F1902">
            <v>7.5981900000000005E-2</v>
          </cell>
        </row>
        <row r="1903">
          <cell r="F1903">
            <v>7.6021900000000003E-2</v>
          </cell>
        </row>
        <row r="1904">
          <cell r="F1904">
            <v>7.6061900000000002E-2</v>
          </cell>
        </row>
        <row r="1905">
          <cell r="F1905">
            <v>7.61019E-2</v>
          </cell>
        </row>
        <row r="1906">
          <cell r="F1906">
            <v>7.6141899999999998E-2</v>
          </cell>
        </row>
        <row r="1907">
          <cell r="F1907">
            <v>7.6181899999999997E-2</v>
          </cell>
        </row>
        <row r="1908">
          <cell r="F1908">
            <v>7.6221899999999995E-2</v>
          </cell>
        </row>
        <row r="1909">
          <cell r="F1909">
            <v>7.6261899999999994E-2</v>
          </cell>
        </row>
        <row r="1910">
          <cell r="F1910">
            <v>7.6301900000000006E-2</v>
          </cell>
        </row>
        <row r="1911">
          <cell r="F1911">
            <v>7.6341900000000004E-2</v>
          </cell>
        </row>
        <row r="1912">
          <cell r="F1912">
            <v>7.6381900000000003E-2</v>
          </cell>
        </row>
        <row r="1913">
          <cell r="F1913">
            <v>7.6421900000000001E-2</v>
          </cell>
        </row>
        <row r="1914">
          <cell r="F1914">
            <v>7.6461899999999999E-2</v>
          </cell>
        </row>
        <row r="1915">
          <cell r="F1915">
            <v>7.6501899999999998E-2</v>
          </cell>
        </row>
        <row r="1916">
          <cell r="F1916">
            <v>7.6541899999999996E-2</v>
          </cell>
        </row>
        <row r="1917">
          <cell r="F1917">
            <v>7.6581899999999994E-2</v>
          </cell>
        </row>
        <row r="1918">
          <cell r="F1918">
            <v>7.6621900000000007E-2</v>
          </cell>
        </row>
        <row r="1919">
          <cell r="F1919">
            <v>7.6661900000000005E-2</v>
          </cell>
        </row>
        <row r="1920">
          <cell r="F1920">
            <v>7.6701900000000003E-2</v>
          </cell>
        </row>
        <row r="1921">
          <cell r="F1921">
            <v>7.6741900000000002E-2</v>
          </cell>
        </row>
        <row r="1922">
          <cell r="F1922">
            <v>7.67819E-2</v>
          </cell>
        </row>
        <row r="1923">
          <cell r="F1923">
            <v>7.6821899999999999E-2</v>
          </cell>
        </row>
        <row r="1924">
          <cell r="F1924">
            <v>7.6861899999999997E-2</v>
          </cell>
        </row>
        <row r="1925">
          <cell r="F1925">
            <v>7.6901899999999995E-2</v>
          </cell>
        </row>
        <row r="1926">
          <cell r="F1926">
            <v>7.6941899999999994E-2</v>
          </cell>
        </row>
        <row r="1927">
          <cell r="F1927">
            <v>7.6981900000000006E-2</v>
          </cell>
        </row>
        <row r="1928">
          <cell r="F1928">
            <v>7.7021900000000004E-2</v>
          </cell>
        </row>
        <row r="1929">
          <cell r="F1929">
            <v>7.7061900000000003E-2</v>
          </cell>
        </row>
        <row r="1930">
          <cell r="F1930">
            <v>7.7101900000000001E-2</v>
          </cell>
        </row>
        <row r="1931">
          <cell r="F1931">
            <v>7.7141899999999999E-2</v>
          </cell>
        </row>
        <row r="1932">
          <cell r="F1932">
            <v>7.7181899999999998E-2</v>
          </cell>
        </row>
        <row r="1933">
          <cell r="F1933">
            <v>7.7221899999999996E-2</v>
          </cell>
        </row>
        <row r="1934">
          <cell r="F1934">
            <v>7.7261899999999994E-2</v>
          </cell>
        </row>
        <row r="1935">
          <cell r="F1935">
            <v>7.7301900000000007E-2</v>
          </cell>
        </row>
        <row r="1936">
          <cell r="F1936">
            <v>7.7341900000000005E-2</v>
          </cell>
        </row>
        <row r="1937">
          <cell r="F1937">
            <v>7.7381900000000003E-2</v>
          </cell>
        </row>
        <row r="1938">
          <cell r="F1938">
            <v>7.7421900000000002E-2</v>
          </cell>
        </row>
        <row r="1939">
          <cell r="F1939">
            <v>7.74619E-2</v>
          </cell>
        </row>
        <row r="1940">
          <cell r="F1940">
            <v>7.7501799999999996E-2</v>
          </cell>
        </row>
        <row r="1941">
          <cell r="F1941">
            <v>7.7541799999999994E-2</v>
          </cell>
        </row>
        <row r="1942">
          <cell r="F1942">
            <v>7.7581800000000006E-2</v>
          </cell>
        </row>
        <row r="1943">
          <cell r="F1943">
            <v>7.7621800000000005E-2</v>
          </cell>
        </row>
        <row r="1944">
          <cell r="F1944">
            <v>7.7661800000000003E-2</v>
          </cell>
        </row>
        <row r="1945">
          <cell r="F1945">
            <v>7.7701800000000001E-2</v>
          </cell>
        </row>
        <row r="1946">
          <cell r="F1946">
            <v>7.77418E-2</v>
          </cell>
        </row>
        <row r="1947">
          <cell r="F1947">
            <v>7.7781799999999998E-2</v>
          </cell>
        </row>
        <row r="1948">
          <cell r="F1948">
            <v>7.7821799999999997E-2</v>
          </cell>
        </row>
        <row r="1949">
          <cell r="F1949">
            <v>7.7861799999999995E-2</v>
          </cell>
        </row>
        <row r="1950">
          <cell r="F1950">
            <v>7.7901799999999993E-2</v>
          </cell>
        </row>
        <row r="1951">
          <cell r="F1951">
            <v>7.7941800000000006E-2</v>
          </cell>
        </row>
        <row r="1952">
          <cell r="F1952">
            <v>7.7981800000000004E-2</v>
          </cell>
        </row>
        <row r="1953">
          <cell r="F1953">
            <v>7.8021800000000002E-2</v>
          </cell>
        </row>
        <row r="1954">
          <cell r="F1954">
            <v>7.8061800000000001E-2</v>
          </cell>
        </row>
        <row r="1955">
          <cell r="F1955">
            <v>7.8101799999999999E-2</v>
          </cell>
        </row>
        <row r="1956">
          <cell r="F1956">
            <v>7.8141799999999997E-2</v>
          </cell>
        </row>
        <row r="1957">
          <cell r="F1957">
            <v>7.8181799999999996E-2</v>
          </cell>
        </row>
        <row r="1958">
          <cell r="F1958">
            <v>7.8221799999999994E-2</v>
          </cell>
        </row>
        <row r="1959">
          <cell r="F1959">
            <v>7.8261800000000006E-2</v>
          </cell>
        </row>
        <row r="1960">
          <cell r="F1960">
            <v>7.8301800000000005E-2</v>
          </cell>
        </row>
        <row r="1961">
          <cell r="F1961">
            <v>7.8341800000000003E-2</v>
          </cell>
        </row>
        <row r="1962">
          <cell r="F1962">
            <v>7.8381800000000001E-2</v>
          </cell>
        </row>
        <row r="1963">
          <cell r="F1963">
            <v>7.84218E-2</v>
          </cell>
        </row>
        <row r="1964">
          <cell r="F1964">
            <v>7.8461799999999998E-2</v>
          </cell>
        </row>
        <row r="1965">
          <cell r="F1965">
            <v>7.8501799999999997E-2</v>
          </cell>
        </row>
        <row r="1966">
          <cell r="F1966">
            <v>7.8541799999999995E-2</v>
          </cell>
        </row>
        <row r="1967">
          <cell r="F1967">
            <v>7.8581799999999993E-2</v>
          </cell>
        </row>
        <row r="1968">
          <cell r="F1968">
            <v>7.8621800000000006E-2</v>
          </cell>
        </row>
        <row r="1969">
          <cell r="F1969">
            <v>7.8661800000000004E-2</v>
          </cell>
        </row>
        <row r="1970">
          <cell r="F1970">
            <v>7.8701800000000002E-2</v>
          </cell>
        </row>
        <row r="1971">
          <cell r="F1971">
            <v>7.8741800000000001E-2</v>
          </cell>
        </row>
        <row r="1972">
          <cell r="F1972">
            <v>7.8781799999999999E-2</v>
          </cell>
        </row>
        <row r="1973">
          <cell r="F1973">
            <v>7.8821799999999997E-2</v>
          </cell>
        </row>
        <row r="1974">
          <cell r="F1974">
            <v>7.8861799999999996E-2</v>
          </cell>
        </row>
        <row r="1975">
          <cell r="F1975">
            <v>7.8901799999999994E-2</v>
          </cell>
        </row>
        <row r="1976">
          <cell r="F1976">
            <v>7.8941800000000006E-2</v>
          </cell>
        </row>
        <row r="1977">
          <cell r="F1977">
            <v>7.8981800000000005E-2</v>
          </cell>
        </row>
        <row r="1978">
          <cell r="F1978">
            <v>7.9021800000000003E-2</v>
          </cell>
        </row>
        <row r="1979">
          <cell r="F1979">
            <v>7.9061800000000002E-2</v>
          </cell>
        </row>
        <row r="1980">
          <cell r="F1980">
            <v>7.91018E-2</v>
          </cell>
        </row>
        <row r="1981">
          <cell r="F1981">
            <v>7.9141799999999998E-2</v>
          </cell>
        </row>
        <row r="1982">
          <cell r="F1982">
            <v>7.9181799999999997E-2</v>
          </cell>
        </row>
        <row r="1983">
          <cell r="F1983">
            <v>7.9221799999999995E-2</v>
          </cell>
        </row>
        <row r="1984">
          <cell r="F1984">
            <v>7.9261799999999993E-2</v>
          </cell>
        </row>
        <row r="1985">
          <cell r="F1985">
            <v>7.9301800000000006E-2</v>
          </cell>
        </row>
        <row r="1986">
          <cell r="F1986">
            <v>7.9341800000000004E-2</v>
          </cell>
        </row>
        <row r="1987">
          <cell r="F1987">
            <v>7.9381800000000002E-2</v>
          </cell>
        </row>
        <row r="1988">
          <cell r="F1988">
            <v>7.9421800000000001E-2</v>
          </cell>
        </row>
        <row r="1989">
          <cell r="F1989">
            <v>7.9461799999999999E-2</v>
          </cell>
        </row>
        <row r="1990">
          <cell r="F1990">
            <v>7.9501799999999997E-2</v>
          </cell>
        </row>
        <row r="1991">
          <cell r="F1991">
            <v>7.9541799999999996E-2</v>
          </cell>
        </row>
        <row r="1992">
          <cell r="F1992">
            <v>7.9581799999999994E-2</v>
          </cell>
        </row>
        <row r="1993">
          <cell r="F1993">
            <v>7.9621800000000006E-2</v>
          </cell>
        </row>
        <row r="1994">
          <cell r="F1994">
            <v>7.9661800000000005E-2</v>
          </cell>
        </row>
        <row r="1995">
          <cell r="F1995">
            <v>7.9701800000000003E-2</v>
          </cell>
        </row>
        <row r="1996">
          <cell r="F1996">
            <v>7.9741800000000002E-2</v>
          </cell>
        </row>
        <row r="1997">
          <cell r="F1997">
            <v>7.97818E-2</v>
          </cell>
        </row>
        <row r="1998">
          <cell r="F1998">
            <v>7.9821799999999998E-2</v>
          </cell>
        </row>
        <row r="1999">
          <cell r="F1999">
            <v>7.9861799999999997E-2</v>
          </cell>
        </row>
        <row r="2000">
          <cell r="F2000">
            <v>7.9901799999999995E-2</v>
          </cell>
        </row>
        <row r="2001">
          <cell r="F2001">
            <v>7.9941799999999993E-2</v>
          </cell>
        </row>
        <row r="2002">
          <cell r="F2002">
            <v>7.9981800000000006E-2</v>
          </cell>
        </row>
        <row r="2003">
          <cell r="F2003">
            <v>8.0021800000000004E-2</v>
          </cell>
        </row>
        <row r="2004">
          <cell r="F2004">
            <v>8.0061800000000002E-2</v>
          </cell>
        </row>
        <row r="2005">
          <cell r="F2005">
            <v>8.0101800000000001E-2</v>
          </cell>
        </row>
        <row r="2006">
          <cell r="F2006">
            <v>8.0141799999999999E-2</v>
          </cell>
        </row>
        <row r="2007">
          <cell r="F2007">
            <v>8.0181799999999998E-2</v>
          </cell>
        </row>
        <row r="2008">
          <cell r="F2008">
            <v>8.0221799999999996E-2</v>
          </cell>
        </row>
        <row r="2009">
          <cell r="F2009">
            <v>8.0261799999999994E-2</v>
          </cell>
        </row>
        <row r="2010">
          <cell r="F2010">
            <v>8.0301800000000007E-2</v>
          </cell>
        </row>
        <row r="2011">
          <cell r="F2011">
            <v>8.0341800000000005E-2</v>
          </cell>
        </row>
        <row r="2012">
          <cell r="F2012">
            <v>8.0381800000000003E-2</v>
          </cell>
        </row>
        <row r="2013">
          <cell r="F2013">
            <v>8.0421800000000002E-2</v>
          </cell>
        </row>
        <row r="2014">
          <cell r="F2014">
            <v>8.04618E-2</v>
          </cell>
        </row>
        <row r="2015">
          <cell r="F2015">
            <v>8.0501799999999998E-2</v>
          </cell>
        </row>
        <row r="2016">
          <cell r="F2016">
            <v>8.0541799999999997E-2</v>
          </cell>
        </row>
        <row r="2017">
          <cell r="F2017">
            <v>8.0581799999999995E-2</v>
          </cell>
        </row>
        <row r="2018">
          <cell r="F2018">
            <v>8.0621799999999993E-2</v>
          </cell>
        </row>
        <row r="2019">
          <cell r="F2019">
            <v>8.0661800000000006E-2</v>
          </cell>
        </row>
        <row r="2020">
          <cell r="F2020">
            <v>8.0701800000000004E-2</v>
          </cell>
        </row>
        <row r="2021">
          <cell r="F2021">
            <v>8.0741800000000002E-2</v>
          </cell>
        </row>
        <row r="2022">
          <cell r="F2022">
            <v>8.0781800000000001E-2</v>
          </cell>
        </row>
        <row r="2023">
          <cell r="F2023">
            <v>8.0821799999999999E-2</v>
          </cell>
        </row>
        <row r="2024">
          <cell r="F2024">
            <v>8.0861799999999998E-2</v>
          </cell>
        </row>
        <row r="2025">
          <cell r="F2025">
            <v>8.0901799999999996E-2</v>
          </cell>
        </row>
        <row r="2026">
          <cell r="F2026">
            <v>8.0941799999999994E-2</v>
          </cell>
        </row>
        <row r="2027">
          <cell r="F2027">
            <v>8.0981800000000007E-2</v>
          </cell>
        </row>
        <row r="2028">
          <cell r="F2028">
            <v>8.1021800000000005E-2</v>
          </cell>
        </row>
        <row r="2029">
          <cell r="F2029">
            <v>8.1061800000000003E-2</v>
          </cell>
        </row>
        <row r="2030">
          <cell r="F2030">
            <v>8.1101800000000002E-2</v>
          </cell>
        </row>
        <row r="2031">
          <cell r="F2031">
            <v>8.11418E-2</v>
          </cell>
        </row>
        <row r="2032">
          <cell r="F2032">
            <v>8.1181799999999998E-2</v>
          </cell>
        </row>
        <row r="2033">
          <cell r="F2033">
            <v>8.1221799999999997E-2</v>
          </cell>
        </row>
        <row r="2034">
          <cell r="F2034">
            <v>8.1261799999999995E-2</v>
          </cell>
        </row>
        <row r="2035">
          <cell r="F2035">
            <v>8.1301799999999994E-2</v>
          </cell>
        </row>
        <row r="2036">
          <cell r="F2036">
            <v>8.1341800000000006E-2</v>
          </cell>
        </row>
        <row r="2037">
          <cell r="F2037">
            <v>8.1381800000000004E-2</v>
          </cell>
        </row>
        <row r="2038">
          <cell r="F2038">
            <v>8.1421800000000003E-2</v>
          </cell>
        </row>
        <row r="2039">
          <cell r="F2039">
            <v>8.1461800000000001E-2</v>
          </cell>
        </row>
        <row r="2040">
          <cell r="F2040">
            <v>8.1501799999999999E-2</v>
          </cell>
        </row>
        <row r="2041">
          <cell r="F2041">
            <v>8.1541799999999998E-2</v>
          </cell>
        </row>
        <row r="2042">
          <cell r="F2042">
            <v>8.1581799999999996E-2</v>
          </cell>
        </row>
        <row r="2043">
          <cell r="F2043">
            <v>8.1621799999999994E-2</v>
          </cell>
        </row>
        <row r="2044">
          <cell r="F2044">
            <v>8.1661800000000007E-2</v>
          </cell>
        </row>
        <row r="2045">
          <cell r="F2045">
            <v>8.1701800000000005E-2</v>
          </cell>
        </row>
        <row r="2046">
          <cell r="F2046">
            <v>8.1741800000000003E-2</v>
          </cell>
        </row>
        <row r="2047">
          <cell r="F2047">
            <v>8.1781800000000002E-2</v>
          </cell>
        </row>
        <row r="2048">
          <cell r="F2048">
            <v>8.18218E-2</v>
          </cell>
        </row>
        <row r="2049">
          <cell r="F2049">
            <v>8.1861799999999998E-2</v>
          </cell>
        </row>
        <row r="2050">
          <cell r="F2050">
            <v>8.1901799999999997E-2</v>
          </cell>
        </row>
        <row r="2051">
          <cell r="F2051">
            <v>8.1941799999999995E-2</v>
          </cell>
        </row>
        <row r="2052">
          <cell r="F2052">
            <v>8.1981799999999994E-2</v>
          </cell>
        </row>
        <row r="2053">
          <cell r="F2053">
            <v>8.2021800000000006E-2</v>
          </cell>
        </row>
        <row r="2054">
          <cell r="F2054">
            <v>8.2061800000000004E-2</v>
          </cell>
        </row>
        <row r="2055">
          <cell r="F2055">
            <v>8.2101800000000003E-2</v>
          </cell>
        </row>
        <row r="2056">
          <cell r="F2056">
            <v>8.2141800000000001E-2</v>
          </cell>
        </row>
        <row r="2057">
          <cell r="F2057">
            <v>8.2181799999999999E-2</v>
          </cell>
        </row>
        <row r="2058">
          <cell r="F2058">
            <v>8.2221799999999998E-2</v>
          </cell>
        </row>
        <row r="2059">
          <cell r="F2059">
            <v>8.2261799999999996E-2</v>
          </cell>
        </row>
        <row r="2060">
          <cell r="F2060">
            <v>8.2301799999999994E-2</v>
          </cell>
        </row>
        <row r="2061">
          <cell r="F2061">
            <v>8.2341800000000007E-2</v>
          </cell>
        </row>
        <row r="2062">
          <cell r="F2062">
            <v>8.2381800000000005E-2</v>
          </cell>
        </row>
        <row r="2063">
          <cell r="F2063">
            <v>8.2421800000000003E-2</v>
          </cell>
        </row>
        <row r="2064">
          <cell r="F2064">
            <v>8.2461800000000002E-2</v>
          </cell>
        </row>
        <row r="2065">
          <cell r="F2065">
            <v>8.2501699999999997E-2</v>
          </cell>
        </row>
        <row r="2066">
          <cell r="F2066">
            <v>8.2541699999999996E-2</v>
          </cell>
        </row>
        <row r="2067">
          <cell r="F2067">
            <v>8.2581699999999994E-2</v>
          </cell>
        </row>
        <row r="2068">
          <cell r="F2068">
            <v>8.2621700000000006E-2</v>
          </cell>
        </row>
        <row r="2069">
          <cell r="F2069">
            <v>8.2661700000000005E-2</v>
          </cell>
        </row>
        <row r="2070">
          <cell r="F2070">
            <v>8.2701700000000003E-2</v>
          </cell>
        </row>
        <row r="2071">
          <cell r="F2071">
            <v>8.2741700000000001E-2</v>
          </cell>
        </row>
        <row r="2072">
          <cell r="F2072">
            <v>8.27817E-2</v>
          </cell>
        </row>
        <row r="2073">
          <cell r="F2073">
            <v>8.2821699999999998E-2</v>
          </cell>
        </row>
        <row r="2074">
          <cell r="F2074">
            <v>8.2861699999999996E-2</v>
          </cell>
        </row>
        <row r="2075">
          <cell r="F2075">
            <v>8.2901699999999995E-2</v>
          </cell>
        </row>
        <row r="2076">
          <cell r="F2076">
            <v>8.2941699999999993E-2</v>
          </cell>
        </row>
        <row r="2077">
          <cell r="F2077">
            <v>8.2981700000000005E-2</v>
          </cell>
        </row>
        <row r="2078">
          <cell r="F2078">
            <v>8.3021700000000004E-2</v>
          </cell>
        </row>
        <row r="2079">
          <cell r="F2079">
            <v>8.3061700000000002E-2</v>
          </cell>
        </row>
        <row r="2080">
          <cell r="F2080">
            <v>8.3101700000000001E-2</v>
          </cell>
        </row>
        <row r="2081">
          <cell r="F2081">
            <v>8.3141699999999999E-2</v>
          </cell>
        </row>
        <row r="2082">
          <cell r="F2082">
            <v>8.3181699999999997E-2</v>
          </cell>
        </row>
        <row r="2083">
          <cell r="F2083">
            <v>8.3221699999999996E-2</v>
          </cell>
        </row>
        <row r="2084">
          <cell r="F2084">
            <v>8.3261699999999994E-2</v>
          </cell>
        </row>
        <row r="2085">
          <cell r="F2085">
            <v>8.3301700000000006E-2</v>
          </cell>
        </row>
        <row r="2086">
          <cell r="F2086">
            <v>8.3341700000000005E-2</v>
          </cell>
        </row>
        <row r="2087">
          <cell r="F2087">
            <v>8.3381700000000003E-2</v>
          </cell>
        </row>
        <row r="2088">
          <cell r="F2088">
            <v>8.3421700000000001E-2</v>
          </cell>
        </row>
        <row r="2089">
          <cell r="F2089">
            <v>8.34617E-2</v>
          </cell>
        </row>
        <row r="2090">
          <cell r="F2090">
            <v>8.3501699999999998E-2</v>
          </cell>
        </row>
        <row r="2091">
          <cell r="F2091">
            <v>8.3541699999999997E-2</v>
          </cell>
        </row>
        <row r="2092">
          <cell r="F2092">
            <v>8.3581699999999995E-2</v>
          </cell>
        </row>
        <row r="2093">
          <cell r="F2093">
            <v>8.3621699999999993E-2</v>
          </cell>
        </row>
        <row r="2094">
          <cell r="F2094">
            <v>8.3661700000000006E-2</v>
          </cell>
        </row>
        <row r="2095">
          <cell r="F2095">
            <v>8.3701700000000004E-2</v>
          </cell>
        </row>
        <row r="2096">
          <cell r="F2096">
            <v>8.3741700000000002E-2</v>
          </cell>
        </row>
        <row r="2097">
          <cell r="F2097">
            <v>8.3781700000000001E-2</v>
          </cell>
        </row>
        <row r="2098">
          <cell r="F2098">
            <v>8.3821699999999999E-2</v>
          </cell>
        </row>
        <row r="2099">
          <cell r="F2099">
            <v>8.3861699999999997E-2</v>
          </cell>
        </row>
        <row r="2100">
          <cell r="F2100">
            <v>8.3901699999999996E-2</v>
          </cell>
        </row>
        <row r="2101">
          <cell r="F2101">
            <v>8.3941699999999994E-2</v>
          </cell>
        </row>
        <row r="2102">
          <cell r="F2102">
            <v>8.3981700000000006E-2</v>
          </cell>
        </row>
        <row r="2103">
          <cell r="F2103">
            <v>8.4021700000000005E-2</v>
          </cell>
        </row>
        <row r="2104">
          <cell r="F2104">
            <v>8.4061700000000003E-2</v>
          </cell>
        </row>
        <row r="2105">
          <cell r="F2105">
            <v>8.4101700000000001E-2</v>
          </cell>
        </row>
        <row r="2106">
          <cell r="F2106">
            <v>8.41417E-2</v>
          </cell>
        </row>
        <row r="2107">
          <cell r="F2107">
            <v>8.4181699999999998E-2</v>
          </cell>
        </row>
        <row r="2108">
          <cell r="F2108">
            <v>8.4221699999999997E-2</v>
          </cell>
        </row>
        <row r="2109">
          <cell r="F2109">
            <v>8.4261699999999995E-2</v>
          </cell>
        </row>
        <row r="2110">
          <cell r="F2110">
            <v>8.4301699999999993E-2</v>
          </cell>
        </row>
        <row r="2111">
          <cell r="F2111">
            <v>8.4341700000000006E-2</v>
          </cell>
        </row>
        <row r="2112">
          <cell r="F2112">
            <v>8.4381700000000004E-2</v>
          </cell>
        </row>
        <row r="2113">
          <cell r="F2113">
            <v>8.4421700000000002E-2</v>
          </cell>
        </row>
        <row r="2114">
          <cell r="F2114">
            <v>8.4461700000000001E-2</v>
          </cell>
        </row>
        <row r="2115">
          <cell r="F2115">
            <v>8.4501699999999999E-2</v>
          </cell>
        </row>
        <row r="2116">
          <cell r="F2116">
            <v>8.4541699999999997E-2</v>
          </cell>
        </row>
        <row r="2117">
          <cell r="F2117">
            <v>8.4581699999999996E-2</v>
          </cell>
        </row>
        <row r="2118">
          <cell r="F2118">
            <v>8.4621699999999994E-2</v>
          </cell>
        </row>
        <row r="2119">
          <cell r="F2119">
            <v>8.4661700000000006E-2</v>
          </cell>
        </row>
        <row r="2120">
          <cell r="F2120">
            <v>8.4701700000000005E-2</v>
          </cell>
        </row>
        <row r="2121">
          <cell r="F2121">
            <v>8.4741700000000003E-2</v>
          </cell>
        </row>
        <row r="2122">
          <cell r="F2122">
            <v>8.4781700000000002E-2</v>
          </cell>
        </row>
        <row r="2123">
          <cell r="F2123">
            <v>8.48217E-2</v>
          </cell>
        </row>
        <row r="2124">
          <cell r="F2124">
            <v>8.4861699999999998E-2</v>
          </cell>
        </row>
        <row r="2125">
          <cell r="F2125">
            <v>8.4901699999999997E-2</v>
          </cell>
        </row>
        <row r="2126">
          <cell r="F2126">
            <v>8.4941699999999995E-2</v>
          </cell>
        </row>
        <row r="2127">
          <cell r="F2127">
            <v>8.4981699999999993E-2</v>
          </cell>
        </row>
        <row r="2128">
          <cell r="F2128">
            <v>8.5021700000000006E-2</v>
          </cell>
        </row>
        <row r="2129">
          <cell r="F2129">
            <v>8.5061700000000004E-2</v>
          </cell>
        </row>
        <row r="2130">
          <cell r="F2130">
            <v>8.5101599999999999E-2</v>
          </cell>
        </row>
        <row r="2131">
          <cell r="F2131">
            <v>8.5141599999999998E-2</v>
          </cell>
        </row>
        <row r="2132">
          <cell r="F2132">
            <v>8.5181599999999996E-2</v>
          </cell>
        </row>
        <row r="2133">
          <cell r="F2133">
            <v>8.5221599999999995E-2</v>
          </cell>
        </row>
        <row r="2134">
          <cell r="F2134">
            <v>8.5261600000000007E-2</v>
          </cell>
        </row>
        <row r="2135">
          <cell r="F2135">
            <v>8.5301600000000005E-2</v>
          </cell>
        </row>
        <row r="2136">
          <cell r="F2136">
            <v>8.5341600000000004E-2</v>
          </cell>
        </row>
        <row r="2137">
          <cell r="F2137">
            <v>8.5381600000000002E-2</v>
          </cell>
        </row>
        <row r="2138">
          <cell r="F2138">
            <v>8.54216E-2</v>
          </cell>
        </row>
        <row r="2139">
          <cell r="F2139">
            <v>8.5461599999999999E-2</v>
          </cell>
        </row>
        <row r="2140">
          <cell r="F2140">
            <v>8.5501599999999997E-2</v>
          </cell>
        </row>
        <row r="2141">
          <cell r="F2141">
            <v>8.5541599999999995E-2</v>
          </cell>
        </row>
        <row r="2142">
          <cell r="F2142">
            <v>8.5581599999999994E-2</v>
          </cell>
        </row>
        <row r="2143">
          <cell r="F2143">
            <v>8.5621600000000006E-2</v>
          </cell>
        </row>
        <row r="2144">
          <cell r="F2144">
            <v>8.5661600000000004E-2</v>
          </cell>
        </row>
        <row r="2145">
          <cell r="F2145">
            <v>8.5701600000000003E-2</v>
          </cell>
        </row>
        <row r="2146">
          <cell r="F2146">
            <v>8.5741600000000001E-2</v>
          </cell>
        </row>
        <row r="2147">
          <cell r="F2147">
            <v>8.57816E-2</v>
          </cell>
        </row>
        <row r="2148">
          <cell r="F2148">
            <v>8.5821599999999998E-2</v>
          </cell>
        </row>
        <row r="2149">
          <cell r="F2149">
            <v>8.5861599999999996E-2</v>
          </cell>
        </row>
        <row r="2150">
          <cell r="F2150">
            <v>8.5901599999999995E-2</v>
          </cell>
        </row>
        <row r="2151">
          <cell r="F2151">
            <v>8.5941600000000007E-2</v>
          </cell>
        </row>
        <row r="2152">
          <cell r="F2152">
            <v>8.5981600000000005E-2</v>
          </cell>
        </row>
        <row r="2153">
          <cell r="F2153">
            <v>8.6021600000000004E-2</v>
          </cell>
        </row>
        <row r="2154">
          <cell r="F2154">
            <v>8.6061600000000002E-2</v>
          </cell>
        </row>
        <row r="2155">
          <cell r="F2155">
            <v>8.61016E-2</v>
          </cell>
        </row>
        <row r="2156">
          <cell r="F2156">
            <v>8.6141599999999999E-2</v>
          </cell>
        </row>
        <row r="2157">
          <cell r="F2157">
            <v>8.6181599999999997E-2</v>
          </cell>
        </row>
        <row r="2158">
          <cell r="F2158">
            <v>8.6221599999999995E-2</v>
          </cell>
        </row>
        <row r="2159">
          <cell r="F2159">
            <v>8.6261599999999994E-2</v>
          </cell>
        </row>
        <row r="2160">
          <cell r="F2160">
            <v>8.6301600000000006E-2</v>
          </cell>
        </row>
        <row r="2161">
          <cell r="F2161">
            <v>8.6341600000000004E-2</v>
          </cell>
        </row>
        <row r="2162">
          <cell r="F2162">
            <v>8.6381600000000003E-2</v>
          </cell>
        </row>
        <row r="2163">
          <cell r="F2163">
            <v>8.6421600000000001E-2</v>
          </cell>
        </row>
        <row r="2164">
          <cell r="F2164">
            <v>8.64616E-2</v>
          </cell>
        </row>
        <row r="2165">
          <cell r="F2165">
            <v>8.6501599999999998E-2</v>
          </cell>
        </row>
        <row r="2166">
          <cell r="F2166">
            <v>8.6541599999999996E-2</v>
          </cell>
        </row>
        <row r="2167">
          <cell r="F2167">
            <v>8.6581599999999995E-2</v>
          </cell>
        </row>
        <row r="2168">
          <cell r="F2168">
            <v>8.6621600000000007E-2</v>
          </cell>
        </row>
        <row r="2169">
          <cell r="F2169">
            <v>8.6661600000000005E-2</v>
          </cell>
        </row>
        <row r="2170">
          <cell r="F2170">
            <v>8.6701600000000004E-2</v>
          </cell>
        </row>
        <row r="2171">
          <cell r="F2171">
            <v>8.6741600000000002E-2</v>
          </cell>
        </row>
        <row r="2172">
          <cell r="F2172">
            <v>8.67816E-2</v>
          </cell>
        </row>
        <row r="2173">
          <cell r="F2173">
            <v>8.6821599999999999E-2</v>
          </cell>
        </row>
        <row r="2174">
          <cell r="F2174">
            <v>8.6861599999999997E-2</v>
          </cell>
        </row>
        <row r="2175">
          <cell r="F2175">
            <v>8.6901599999999996E-2</v>
          </cell>
        </row>
        <row r="2176">
          <cell r="F2176">
            <v>8.6941599999999994E-2</v>
          </cell>
        </row>
        <row r="2177">
          <cell r="F2177">
            <v>8.6981600000000006E-2</v>
          </cell>
        </row>
        <row r="2178">
          <cell r="F2178">
            <v>8.7021600000000005E-2</v>
          </cell>
        </row>
        <row r="2179">
          <cell r="F2179">
            <v>8.7061600000000003E-2</v>
          </cell>
        </row>
        <row r="2180">
          <cell r="F2180">
            <v>8.7101600000000001E-2</v>
          </cell>
        </row>
        <row r="2181">
          <cell r="F2181">
            <v>8.71416E-2</v>
          </cell>
        </row>
        <row r="2182">
          <cell r="F2182">
            <v>8.7181599999999998E-2</v>
          </cell>
        </row>
        <row r="2183">
          <cell r="F2183">
            <v>8.7221499999999993E-2</v>
          </cell>
        </row>
        <row r="2184">
          <cell r="F2184">
            <v>8.7261500000000006E-2</v>
          </cell>
        </row>
        <row r="2185">
          <cell r="F2185">
            <v>8.7301500000000004E-2</v>
          </cell>
        </row>
        <row r="2186">
          <cell r="F2186">
            <v>8.7341500000000002E-2</v>
          </cell>
        </row>
        <row r="2187">
          <cell r="F2187">
            <v>8.7381500000000001E-2</v>
          </cell>
        </row>
        <row r="2188">
          <cell r="F2188">
            <v>8.7421499999999999E-2</v>
          </cell>
        </row>
        <row r="2189">
          <cell r="F2189">
            <v>8.7461499999999998E-2</v>
          </cell>
        </row>
        <row r="2190">
          <cell r="F2190">
            <v>8.7501499999999996E-2</v>
          </cell>
        </row>
        <row r="2191">
          <cell r="F2191">
            <v>8.7541499999999994E-2</v>
          </cell>
        </row>
        <row r="2192">
          <cell r="F2192">
            <v>8.7581500000000007E-2</v>
          </cell>
        </row>
        <row r="2193">
          <cell r="F2193">
            <v>8.7621500000000005E-2</v>
          </cell>
        </row>
        <row r="2194">
          <cell r="F2194">
            <v>8.7661500000000003E-2</v>
          </cell>
        </row>
        <row r="2195">
          <cell r="F2195">
            <v>8.7701500000000002E-2</v>
          </cell>
        </row>
        <row r="2196">
          <cell r="F2196">
            <v>8.77415E-2</v>
          </cell>
        </row>
        <row r="2197">
          <cell r="F2197">
            <v>8.7781499999999998E-2</v>
          </cell>
        </row>
        <row r="2198">
          <cell r="F2198">
            <v>8.7821499999999997E-2</v>
          </cell>
        </row>
        <row r="2199">
          <cell r="F2199">
            <v>8.7861499999999995E-2</v>
          </cell>
        </row>
        <row r="2200">
          <cell r="F2200">
            <v>8.7901499999999994E-2</v>
          </cell>
        </row>
        <row r="2201">
          <cell r="F2201">
            <v>8.7941500000000006E-2</v>
          </cell>
        </row>
        <row r="2202">
          <cell r="F2202">
            <v>8.7981500000000004E-2</v>
          </cell>
        </row>
        <row r="2203">
          <cell r="F2203">
            <v>8.8021500000000003E-2</v>
          </cell>
        </row>
        <row r="2204">
          <cell r="F2204">
            <v>8.8061500000000001E-2</v>
          </cell>
        </row>
        <row r="2205">
          <cell r="F2205">
            <v>8.8101499999999999E-2</v>
          </cell>
        </row>
        <row r="2206">
          <cell r="F2206">
            <v>8.8141499999999998E-2</v>
          </cell>
        </row>
        <row r="2207">
          <cell r="F2207">
            <v>8.8181499999999996E-2</v>
          </cell>
        </row>
        <row r="2208">
          <cell r="F2208">
            <v>8.8221499999999994E-2</v>
          </cell>
        </row>
        <row r="2209">
          <cell r="F2209">
            <v>8.8261500000000007E-2</v>
          </cell>
        </row>
        <row r="2210">
          <cell r="F2210">
            <v>8.8301500000000005E-2</v>
          </cell>
        </row>
        <row r="2211">
          <cell r="F2211">
            <v>8.8341500000000003E-2</v>
          </cell>
        </row>
        <row r="2212">
          <cell r="F2212">
            <v>8.8381500000000002E-2</v>
          </cell>
        </row>
        <row r="2213">
          <cell r="F2213">
            <v>8.84215E-2</v>
          </cell>
        </row>
        <row r="2214">
          <cell r="F2214">
            <v>8.8461499999999998E-2</v>
          </cell>
        </row>
        <row r="2215">
          <cell r="F2215">
            <v>8.8501499999999997E-2</v>
          </cell>
        </row>
        <row r="2216">
          <cell r="F2216">
            <v>8.8541499999999995E-2</v>
          </cell>
        </row>
        <row r="2217">
          <cell r="F2217">
            <v>8.8581499999999994E-2</v>
          </cell>
        </row>
        <row r="2218">
          <cell r="F2218">
            <v>8.8621500000000006E-2</v>
          </cell>
        </row>
        <row r="2219">
          <cell r="F2219">
            <v>8.8661500000000004E-2</v>
          </cell>
        </row>
        <row r="2220">
          <cell r="F2220">
            <v>8.8701500000000003E-2</v>
          </cell>
        </row>
        <row r="2221">
          <cell r="F2221">
            <v>8.8741500000000001E-2</v>
          </cell>
        </row>
        <row r="2222">
          <cell r="F2222">
            <v>8.8781499999999999E-2</v>
          </cell>
        </row>
        <row r="2223">
          <cell r="F2223">
            <v>8.8821499999999998E-2</v>
          </cell>
        </row>
        <row r="2224">
          <cell r="F2224">
            <v>8.8861499999999996E-2</v>
          </cell>
        </row>
        <row r="2225">
          <cell r="F2225">
            <v>8.8901499999999994E-2</v>
          </cell>
        </row>
        <row r="2226">
          <cell r="F2226">
            <v>8.8941500000000007E-2</v>
          </cell>
        </row>
        <row r="2227">
          <cell r="F2227">
            <v>8.8981500000000005E-2</v>
          </cell>
        </row>
        <row r="2228">
          <cell r="F2228">
            <v>8.9021500000000003E-2</v>
          </cell>
        </row>
        <row r="2229">
          <cell r="F2229">
            <v>8.9061500000000002E-2</v>
          </cell>
        </row>
        <row r="2230">
          <cell r="F2230">
            <v>8.91015E-2</v>
          </cell>
        </row>
        <row r="2231">
          <cell r="F2231">
            <v>8.9141499999999999E-2</v>
          </cell>
        </row>
        <row r="2232">
          <cell r="F2232">
            <v>8.9181499999999997E-2</v>
          </cell>
        </row>
        <row r="2233">
          <cell r="F2233">
            <v>8.9221499999999995E-2</v>
          </cell>
        </row>
        <row r="2234">
          <cell r="F2234">
            <v>8.9261499999999994E-2</v>
          </cell>
        </row>
        <row r="2235">
          <cell r="F2235">
            <v>8.9301400000000003E-2</v>
          </cell>
        </row>
        <row r="2236">
          <cell r="F2236">
            <v>8.9341400000000001E-2</v>
          </cell>
        </row>
        <row r="2237">
          <cell r="F2237">
            <v>8.93814E-2</v>
          </cell>
        </row>
        <row r="2238">
          <cell r="F2238">
            <v>8.9421399999999998E-2</v>
          </cell>
        </row>
        <row r="2239">
          <cell r="F2239">
            <v>8.9461399999999996E-2</v>
          </cell>
        </row>
        <row r="2240">
          <cell r="F2240">
            <v>8.9501399999999995E-2</v>
          </cell>
        </row>
        <row r="2241">
          <cell r="F2241">
            <v>8.9541399999999993E-2</v>
          </cell>
        </row>
        <row r="2242">
          <cell r="F2242">
            <v>8.9581400000000005E-2</v>
          </cell>
        </row>
        <row r="2243">
          <cell r="F2243">
            <v>8.9621400000000004E-2</v>
          </cell>
        </row>
        <row r="2244">
          <cell r="F2244">
            <v>8.9661400000000002E-2</v>
          </cell>
        </row>
        <row r="2245">
          <cell r="F2245">
            <v>8.9701400000000001E-2</v>
          </cell>
        </row>
        <row r="2246">
          <cell r="F2246">
            <v>8.9741399999999999E-2</v>
          </cell>
        </row>
        <row r="2247">
          <cell r="F2247">
            <v>8.9781399999999997E-2</v>
          </cell>
        </row>
        <row r="2248">
          <cell r="F2248">
            <v>8.9821399999999996E-2</v>
          </cell>
        </row>
        <row r="2249">
          <cell r="F2249">
            <v>8.9861399999999994E-2</v>
          </cell>
        </row>
        <row r="2250">
          <cell r="F2250">
            <v>8.9901400000000006E-2</v>
          </cell>
        </row>
        <row r="2251">
          <cell r="F2251">
            <v>8.9941400000000005E-2</v>
          </cell>
        </row>
        <row r="2252">
          <cell r="F2252">
            <v>8.9981400000000003E-2</v>
          </cell>
        </row>
        <row r="2253">
          <cell r="F2253">
            <v>9.0021400000000001E-2</v>
          </cell>
        </row>
        <row r="2254">
          <cell r="F2254">
            <v>9.00614E-2</v>
          </cell>
        </row>
        <row r="2255">
          <cell r="F2255">
            <v>9.0101399999999998E-2</v>
          </cell>
        </row>
        <row r="2256">
          <cell r="F2256">
            <v>9.0141399999999997E-2</v>
          </cell>
        </row>
        <row r="2257">
          <cell r="F2257">
            <v>9.0181399999999995E-2</v>
          </cell>
        </row>
        <row r="2258">
          <cell r="F2258">
            <v>9.0221399999999993E-2</v>
          </cell>
        </row>
        <row r="2259">
          <cell r="F2259">
            <v>9.0261400000000006E-2</v>
          </cell>
        </row>
        <row r="2260">
          <cell r="F2260">
            <v>9.0301400000000004E-2</v>
          </cell>
        </row>
        <row r="2261">
          <cell r="F2261">
            <v>9.0341400000000002E-2</v>
          </cell>
        </row>
        <row r="2262">
          <cell r="F2262">
            <v>9.0381400000000001E-2</v>
          </cell>
        </row>
        <row r="2263">
          <cell r="F2263">
            <v>9.0421399999999999E-2</v>
          </cell>
        </row>
        <row r="2264">
          <cell r="F2264">
            <v>9.0461399999999997E-2</v>
          </cell>
        </row>
        <row r="2265">
          <cell r="F2265">
            <v>9.0501399999999996E-2</v>
          </cell>
        </row>
        <row r="2266">
          <cell r="F2266">
            <v>9.0541399999999994E-2</v>
          </cell>
        </row>
        <row r="2267">
          <cell r="F2267">
            <v>9.0581400000000006E-2</v>
          </cell>
        </row>
        <row r="2268">
          <cell r="F2268">
            <v>9.0621400000000005E-2</v>
          </cell>
        </row>
        <row r="2269">
          <cell r="F2269">
            <v>9.0661400000000003E-2</v>
          </cell>
        </row>
        <row r="2270">
          <cell r="F2270">
            <v>9.0701400000000001E-2</v>
          </cell>
        </row>
        <row r="2271">
          <cell r="F2271">
            <v>9.07414E-2</v>
          </cell>
        </row>
        <row r="2272">
          <cell r="F2272">
            <v>9.0781399999999998E-2</v>
          </cell>
        </row>
        <row r="2273">
          <cell r="F2273">
            <v>9.0821399999999997E-2</v>
          </cell>
        </row>
        <row r="2274">
          <cell r="F2274">
            <v>9.0861399999999995E-2</v>
          </cell>
        </row>
        <row r="2275">
          <cell r="F2275">
            <v>9.0901399999999993E-2</v>
          </cell>
        </row>
        <row r="2276">
          <cell r="F2276">
            <v>9.0941400000000006E-2</v>
          </cell>
        </row>
        <row r="2277">
          <cell r="F2277">
            <v>9.0981400000000004E-2</v>
          </cell>
        </row>
        <row r="2278">
          <cell r="F2278">
            <v>9.1021400000000002E-2</v>
          </cell>
        </row>
        <row r="2279">
          <cell r="F2279">
            <v>9.1061400000000001E-2</v>
          </cell>
        </row>
        <row r="2280">
          <cell r="F2280">
            <v>9.1101399999999999E-2</v>
          </cell>
        </row>
        <row r="2281">
          <cell r="F2281">
            <v>9.1141399999999997E-2</v>
          </cell>
        </row>
        <row r="2282">
          <cell r="F2282">
            <v>9.1181399999999996E-2</v>
          </cell>
        </row>
        <row r="2283">
          <cell r="F2283">
            <v>9.1221399999999994E-2</v>
          </cell>
        </row>
        <row r="2284">
          <cell r="F2284">
            <v>9.1261400000000006E-2</v>
          </cell>
        </row>
        <row r="2285">
          <cell r="F2285">
            <v>9.1301400000000005E-2</v>
          </cell>
        </row>
        <row r="2286">
          <cell r="F2286">
            <v>9.1341400000000003E-2</v>
          </cell>
        </row>
        <row r="2287">
          <cell r="F2287">
            <v>9.1381400000000002E-2</v>
          </cell>
        </row>
        <row r="2288">
          <cell r="F2288">
            <v>9.1421299999999997E-2</v>
          </cell>
        </row>
        <row r="2289">
          <cell r="F2289">
            <v>9.1461299999999995E-2</v>
          </cell>
        </row>
        <row r="2290">
          <cell r="F2290">
            <v>9.1501299999999994E-2</v>
          </cell>
        </row>
        <row r="2291">
          <cell r="F2291">
            <v>9.1541300000000006E-2</v>
          </cell>
        </row>
        <row r="2292">
          <cell r="F2292">
            <v>9.1581300000000004E-2</v>
          </cell>
        </row>
        <row r="2293">
          <cell r="F2293">
            <v>9.1621300000000003E-2</v>
          </cell>
        </row>
        <row r="2294">
          <cell r="F2294">
            <v>9.1661300000000001E-2</v>
          </cell>
        </row>
        <row r="2295">
          <cell r="F2295">
            <v>9.1701299999999999E-2</v>
          </cell>
        </row>
        <row r="2296">
          <cell r="F2296">
            <v>9.1741299999999998E-2</v>
          </cell>
        </row>
        <row r="2297">
          <cell r="F2297">
            <v>9.1781299999999996E-2</v>
          </cell>
        </row>
        <row r="2298">
          <cell r="F2298">
            <v>9.1821299999999995E-2</v>
          </cell>
        </row>
        <row r="2299">
          <cell r="F2299">
            <v>9.1861300000000007E-2</v>
          </cell>
        </row>
        <row r="2300">
          <cell r="F2300">
            <v>9.1901300000000005E-2</v>
          </cell>
        </row>
        <row r="2301">
          <cell r="F2301">
            <v>9.1941300000000004E-2</v>
          </cell>
        </row>
        <row r="2302">
          <cell r="F2302">
            <v>9.1981300000000002E-2</v>
          </cell>
        </row>
        <row r="2303">
          <cell r="F2303">
            <v>9.20213E-2</v>
          </cell>
        </row>
        <row r="2304">
          <cell r="F2304">
            <v>9.2061299999999999E-2</v>
          </cell>
        </row>
        <row r="2305">
          <cell r="F2305">
            <v>9.2101299999999997E-2</v>
          </cell>
        </row>
        <row r="2306">
          <cell r="F2306">
            <v>9.2141299999999995E-2</v>
          </cell>
        </row>
        <row r="2307">
          <cell r="F2307">
            <v>9.2181299999999994E-2</v>
          </cell>
        </row>
        <row r="2308">
          <cell r="F2308">
            <v>9.2221300000000006E-2</v>
          </cell>
        </row>
        <row r="2309">
          <cell r="F2309">
            <v>9.2261300000000004E-2</v>
          </cell>
        </row>
        <row r="2310">
          <cell r="F2310">
            <v>9.2301300000000003E-2</v>
          </cell>
        </row>
        <row r="2311">
          <cell r="F2311">
            <v>9.2341300000000001E-2</v>
          </cell>
        </row>
        <row r="2312">
          <cell r="F2312">
            <v>9.23813E-2</v>
          </cell>
        </row>
        <row r="2313">
          <cell r="F2313">
            <v>9.2421299999999998E-2</v>
          </cell>
        </row>
        <row r="2314">
          <cell r="F2314">
            <v>9.2461299999999996E-2</v>
          </cell>
        </row>
        <row r="2315">
          <cell r="F2315">
            <v>9.2501299999999995E-2</v>
          </cell>
        </row>
        <row r="2316">
          <cell r="F2316">
            <v>9.2541300000000007E-2</v>
          </cell>
        </row>
        <row r="2317">
          <cell r="F2317">
            <v>9.2581300000000005E-2</v>
          </cell>
        </row>
        <row r="2318">
          <cell r="F2318">
            <v>9.2621300000000004E-2</v>
          </cell>
        </row>
        <row r="2319">
          <cell r="F2319">
            <v>9.2661300000000002E-2</v>
          </cell>
        </row>
        <row r="2320">
          <cell r="F2320">
            <v>9.27013E-2</v>
          </cell>
        </row>
        <row r="2321">
          <cell r="F2321">
            <v>9.2741299999999999E-2</v>
          </cell>
        </row>
        <row r="2322">
          <cell r="F2322">
            <v>9.2781299999999997E-2</v>
          </cell>
        </row>
        <row r="2323">
          <cell r="F2323">
            <v>9.2821299999999995E-2</v>
          </cell>
        </row>
        <row r="2324">
          <cell r="F2324">
            <v>9.2861299999999994E-2</v>
          </cell>
        </row>
        <row r="2325">
          <cell r="F2325">
            <v>9.2901300000000006E-2</v>
          </cell>
        </row>
        <row r="2326">
          <cell r="F2326">
            <v>9.2941300000000004E-2</v>
          </cell>
        </row>
        <row r="2327">
          <cell r="F2327">
            <v>9.2981300000000003E-2</v>
          </cell>
        </row>
        <row r="2328">
          <cell r="F2328">
            <v>9.3021300000000001E-2</v>
          </cell>
        </row>
        <row r="2329">
          <cell r="F2329">
            <v>9.30613E-2</v>
          </cell>
        </row>
        <row r="2330">
          <cell r="F2330">
            <v>9.3101299999999998E-2</v>
          </cell>
        </row>
        <row r="2331">
          <cell r="F2331">
            <v>9.3141299999999996E-2</v>
          </cell>
        </row>
        <row r="2332">
          <cell r="F2332">
            <v>9.3181299999999995E-2</v>
          </cell>
        </row>
        <row r="2333">
          <cell r="F2333">
            <v>9.3221300000000007E-2</v>
          </cell>
        </row>
        <row r="2334">
          <cell r="F2334">
            <v>9.3261300000000005E-2</v>
          </cell>
        </row>
        <row r="2335">
          <cell r="F2335">
            <v>9.3301300000000004E-2</v>
          </cell>
        </row>
        <row r="2336">
          <cell r="F2336">
            <v>9.3341300000000002E-2</v>
          </cell>
        </row>
        <row r="2337">
          <cell r="F2337">
            <v>9.33813E-2</v>
          </cell>
        </row>
        <row r="2338">
          <cell r="F2338">
            <v>9.3421299999999999E-2</v>
          </cell>
        </row>
        <row r="2339">
          <cell r="F2339">
            <v>9.3461299999999997E-2</v>
          </cell>
        </row>
        <row r="2340">
          <cell r="F2340">
            <v>9.3501299999999996E-2</v>
          </cell>
        </row>
        <row r="2341">
          <cell r="F2341">
            <v>9.3541200000000005E-2</v>
          </cell>
        </row>
        <row r="2342">
          <cell r="F2342">
            <v>9.3581200000000003E-2</v>
          </cell>
        </row>
        <row r="2343">
          <cell r="F2343">
            <v>9.3621200000000002E-2</v>
          </cell>
        </row>
        <row r="2344">
          <cell r="F2344">
            <v>9.36612E-2</v>
          </cell>
        </row>
        <row r="2345">
          <cell r="F2345">
            <v>9.3701199999999998E-2</v>
          </cell>
        </row>
        <row r="2346">
          <cell r="F2346">
            <v>9.3741199999999997E-2</v>
          </cell>
        </row>
        <row r="2347">
          <cell r="F2347">
            <v>9.3781199999999995E-2</v>
          </cell>
        </row>
        <row r="2348">
          <cell r="F2348">
            <v>9.3821199999999993E-2</v>
          </cell>
        </row>
        <row r="2349">
          <cell r="F2349">
            <v>9.3861200000000006E-2</v>
          </cell>
        </row>
        <row r="2350">
          <cell r="F2350">
            <v>9.3901200000000004E-2</v>
          </cell>
        </row>
        <row r="2351">
          <cell r="F2351">
            <v>9.3941200000000002E-2</v>
          </cell>
        </row>
        <row r="2352">
          <cell r="F2352">
            <v>9.3981200000000001E-2</v>
          </cell>
        </row>
        <row r="2353">
          <cell r="F2353">
            <v>9.4021199999999999E-2</v>
          </cell>
        </row>
        <row r="2354">
          <cell r="F2354">
            <v>9.4061199999999998E-2</v>
          </cell>
        </row>
        <row r="2355">
          <cell r="F2355">
            <v>9.4101199999999996E-2</v>
          </cell>
        </row>
        <row r="2356">
          <cell r="F2356">
            <v>9.4141199999999994E-2</v>
          </cell>
        </row>
        <row r="2357">
          <cell r="F2357">
            <v>9.4181200000000007E-2</v>
          </cell>
        </row>
        <row r="2358">
          <cell r="F2358">
            <v>9.4221200000000005E-2</v>
          </cell>
        </row>
        <row r="2359">
          <cell r="F2359">
            <v>9.4261200000000003E-2</v>
          </cell>
        </row>
        <row r="2360">
          <cell r="F2360">
            <v>9.4301200000000002E-2</v>
          </cell>
        </row>
        <row r="2361">
          <cell r="F2361">
            <v>9.43412E-2</v>
          </cell>
        </row>
        <row r="2362">
          <cell r="F2362">
            <v>9.4381199999999998E-2</v>
          </cell>
        </row>
        <row r="2363">
          <cell r="F2363">
            <v>9.4421199999999997E-2</v>
          </cell>
        </row>
        <row r="2364">
          <cell r="F2364">
            <v>9.4461199999999995E-2</v>
          </cell>
        </row>
        <row r="2365">
          <cell r="F2365">
            <v>9.4501199999999994E-2</v>
          </cell>
        </row>
        <row r="2366">
          <cell r="F2366">
            <v>9.4541200000000006E-2</v>
          </cell>
        </row>
        <row r="2367">
          <cell r="F2367">
            <v>9.4581200000000004E-2</v>
          </cell>
        </row>
        <row r="2368">
          <cell r="F2368">
            <v>9.4621200000000003E-2</v>
          </cell>
        </row>
        <row r="2369">
          <cell r="F2369">
            <v>9.4661200000000001E-2</v>
          </cell>
        </row>
        <row r="2370">
          <cell r="F2370">
            <v>9.4701199999999999E-2</v>
          </cell>
        </row>
        <row r="2371">
          <cell r="F2371">
            <v>9.4741199999999998E-2</v>
          </cell>
        </row>
        <row r="2372">
          <cell r="F2372">
            <v>9.4781199999999996E-2</v>
          </cell>
        </row>
        <row r="2373">
          <cell r="F2373">
            <v>9.4821199999999994E-2</v>
          </cell>
        </row>
        <row r="2374">
          <cell r="F2374">
            <v>9.4861200000000007E-2</v>
          </cell>
        </row>
        <row r="2375">
          <cell r="F2375">
            <v>9.4901200000000005E-2</v>
          </cell>
        </row>
        <row r="2376">
          <cell r="F2376">
            <v>9.4941200000000003E-2</v>
          </cell>
        </row>
        <row r="2377">
          <cell r="F2377">
            <v>9.4981200000000002E-2</v>
          </cell>
        </row>
        <row r="2378">
          <cell r="F2378">
            <v>9.50212E-2</v>
          </cell>
        </row>
        <row r="2379">
          <cell r="F2379">
            <v>9.5061199999999998E-2</v>
          </cell>
        </row>
        <row r="2380">
          <cell r="F2380">
            <v>9.5101199999999997E-2</v>
          </cell>
        </row>
        <row r="2381">
          <cell r="F2381">
            <v>9.5141199999999995E-2</v>
          </cell>
        </row>
        <row r="2382">
          <cell r="F2382">
            <v>9.5181199999999994E-2</v>
          </cell>
        </row>
        <row r="2383">
          <cell r="F2383">
            <v>9.5221200000000006E-2</v>
          </cell>
        </row>
        <row r="2384">
          <cell r="F2384">
            <v>9.5261200000000004E-2</v>
          </cell>
        </row>
        <row r="2385">
          <cell r="F2385">
            <v>9.5301200000000003E-2</v>
          </cell>
        </row>
        <row r="2386">
          <cell r="F2386">
            <v>9.5341200000000001E-2</v>
          </cell>
        </row>
        <row r="2387">
          <cell r="F2387">
            <v>9.5381199999999999E-2</v>
          </cell>
        </row>
        <row r="2388">
          <cell r="F2388">
            <v>9.5421199999999998E-2</v>
          </cell>
        </row>
        <row r="2389">
          <cell r="F2389">
            <v>9.5461199999999996E-2</v>
          </cell>
        </row>
        <row r="2390">
          <cell r="F2390">
            <v>9.5501199999999994E-2</v>
          </cell>
        </row>
        <row r="2391">
          <cell r="F2391">
            <v>9.5541200000000007E-2</v>
          </cell>
        </row>
        <row r="2392">
          <cell r="F2392">
            <v>9.5581200000000005E-2</v>
          </cell>
        </row>
        <row r="2393">
          <cell r="F2393">
            <v>9.5621200000000003E-2</v>
          </cell>
        </row>
        <row r="2394">
          <cell r="F2394">
            <v>9.5661099999999999E-2</v>
          </cell>
        </row>
        <row r="2395">
          <cell r="F2395">
            <v>9.5701099999999997E-2</v>
          </cell>
        </row>
        <row r="2396">
          <cell r="F2396">
            <v>9.5741099999999996E-2</v>
          </cell>
        </row>
        <row r="2397">
          <cell r="F2397">
            <v>9.5781099999999994E-2</v>
          </cell>
        </row>
        <row r="2398">
          <cell r="F2398">
            <v>9.5821100000000006E-2</v>
          </cell>
        </row>
        <row r="2399">
          <cell r="F2399">
            <v>9.5861100000000005E-2</v>
          </cell>
        </row>
        <row r="2400">
          <cell r="F2400">
            <v>9.5901100000000003E-2</v>
          </cell>
        </row>
        <row r="2401">
          <cell r="F2401">
            <v>9.5941100000000001E-2</v>
          </cell>
        </row>
        <row r="2402">
          <cell r="F2402">
            <v>9.59811E-2</v>
          </cell>
        </row>
        <row r="2403">
          <cell r="F2403">
            <v>9.6021099999999998E-2</v>
          </cell>
        </row>
        <row r="2404">
          <cell r="F2404">
            <v>9.6061099999999996E-2</v>
          </cell>
        </row>
        <row r="2405">
          <cell r="F2405">
            <v>9.6101099999999995E-2</v>
          </cell>
        </row>
        <row r="2406">
          <cell r="F2406">
            <v>9.6141099999999993E-2</v>
          </cell>
        </row>
        <row r="2407">
          <cell r="F2407">
            <v>9.6181100000000005E-2</v>
          </cell>
        </row>
        <row r="2408">
          <cell r="F2408">
            <v>9.6221100000000004E-2</v>
          </cell>
        </row>
        <row r="2409">
          <cell r="F2409">
            <v>9.6261100000000002E-2</v>
          </cell>
        </row>
        <row r="2410">
          <cell r="F2410">
            <v>9.6301100000000001E-2</v>
          </cell>
        </row>
        <row r="2411">
          <cell r="F2411">
            <v>9.6341099999999999E-2</v>
          </cell>
        </row>
        <row r="2412">
          <cell r="F2412">
            <v>9.6381099999999997E-2</v>
          </cell>
        </row>
        <row r="2413">
          <cell r="F2413">
            <v>9.6421099999999996E-2</v>
          </cell>
        </row>
        <row r="2414">
          <cell r="F2414">
            <v>9.6461099999999994E-2</v>
          </cell>
        </row>
        <row r="2415">
          <cell r="F2415">
            <v>9.6501100000000006E-2</v>
          </cell>
        </row>
        <row r="2416">
          <cell r="F2416">
            <v>9.6541100000000005E-2</v>
          </cell>
        </row>
        <row r="2417">
          <cell r="F2417">
            <v>9.6581100000000003E-2</v>
          </cell>
        </row>
        <row r="2418">
          <cell r="F2418">
            <v>9.6621100000000001E-2</v>
          </cell>
        </row>
        <row r="2419">
          <cell r="F2419">
            <v>9.66611E-2</v>
          </cell>
        </row>
        <row r="2420">
          <cell r="F2420">
            <v>9.6701099999999998E-2</v>
          </cell>
        </row>
        <row r="2421">
          <cell r="F2421">
            <v>9.6741099999999997E-2</v>
          </cell>
        </row>
        <row r="2422">
          <cell r="F2422">
            <v>9.6781099999999995E-2</v>
          </cell>
        </row>
        <row r="2423">
          <cell r="F2423">
            <v>9.6821099999999993E-2</v>
          </cell>
        </row>
        <row r="2424">
          <cell r="F2424">
            <v>9.6861100000000006E-2</v>
          </cell>
        </row>
        <row r="2425">
          <cell r="F2425">
            <v>9.6901100000000004E-2</v>
          </cell>
        </row>
        <row r="2426">
          <cell r="F2426">
            <v>9.6941100000000002E-2</v>
          </cell>
        </row>
        <row r="2427">
          <cell r="F2427">
            <v>9.6981100000000001E-2</v>
          </cell>
        </row>
        <row r="2428">
          <cell r="F2428">
            <v>9.7021099999999999E-2</v>
          </cell>
        </row>
        <row r="2429">
          <cell r="F2429">
            <v>9.7061099999999997E-2</v>
          </cell>
        </row>
        <row r="2430">
          <cell r="F2430">
            <v>9.7101099999999996E-2</v>
          </cell>
        </row>
        <row r="2431">
          <cell r="F2431">
            <v>9.7141099999999994E-2</v>
          </cell>
        </row>
        <row r="2432">
          <cell r="F2432">
            <v>9.7181100000000006E-2</v>
          </cell>
        </row>
        <row r="2433">
          <cell r="F2433">
            <v>9.7221100000000005E-2</v>
          </cell>
        </row>
        <row r="2434">
          <cell r="F2434">
            <v>9.7261100000000003E-2</v>
          </cell>
        </row>
        <row r="2435">
          <cell r="F2435">
            <v>9.7301100000000001E-2</v>
          </cell>
        </row>
        <row r="2436">
          <cell r="F2436">
            <v>9.73411E-2</v>
          </cell>
        </row>
        <row r="2437">
          <cell r="F2437">
            <v>9.7381099999999998E-2</v>
          </cell>
        </row>
        <row r="2438">
          <cell r="F2438">
            <v>9.7421099999999997E-2</v>
          </cell>
        </row>
        <row r="2439">
          <cell r="F2439">
            <v>9.7461099999999995E-2</v>
          </cell>
        </row>
        <row r="2440">
          <cell r="F2440">
            <v>9.7501099999999993E-2</v>
          </cell>
        </row>
        <row r="2441">
          <cell r="F2441">
            <v>9.7541000000000003E-2</v>
          </cell>
        </row>
        <row r="2442">
          <cell r="F2442">
            <v>9.7581000000000001E-2</v>
          </cell>
        </row>
        <row r="2443">
          <cell r="F2443">
            <v>9.7620999999999999E-2</v>
          </cell>
        </row>
        <row r="2444">
          <cell r="F2444">
            <v>9.7660999999999998E-2</v>
          </cell>
        </row>
        <row r="2445">
          <cell r="F2445">
            <v>9.7700999999999996E-2</v>
          </cell>
        </row>
        <row r="2446">
          <cell r="F2446">
            <v>9.7740999999999995E-2</v>
          </cell>
        </row>
        <row r="2447">
          <cell r="F2447">
            <v>9.7781000000000007E-2</v>
          </cell>
        </row>
        <row r="2448">
          <cell r="F2448">
            <v>9.7821000000000005E-2</v>
          </cell>
        </row>
        <row r="2449">
          <cell r="F2449">
            <v>9.7861000000000004E-2</v>
          </cell>
        </row>
        <row r="2450">
          <cell r="F2450">
            <v>9.7901000000000002E-2</v>
          </cell>
        </row>
        <row r="2451">
          <cell r="F2451">
            <v>9.7941E-2</v>
          </cell>
        </row>
        <row r="2452">
          <cell r="F2452">
            <v>9.7980999999999999E-2</v>
          </cell>
        </row>
        <row r="2453">
          <cell r="F2453">
            <v>9.8020999999999997E-2</v>
          </cell>
        </row>
        <row r="2454">
          <cell r="F2454">
            <v>9.8060999999999995E-2</v>
          </cell>
        </row>
        <row r="2455">
          <cell r="F2455">
            <v>9.8100999999999994E-2</v>
          </cell>
        </row>
        <row r="2456">
          <cell r="F2456">
            <v>9.8141000000000006E-2</v>
          </cell>
        </row>
        <row r="2457">
          <cell r="F2457">
            <v>9.8181000000000004E-2</v>
          </cell>
        </row>
        <row r="2458">
          <cell r="F2458">
            <v>9.8221000000000003E-2</v>
          </cell>
        </row>
        <row r="2459">
          <cell r="F2459">
            <v>9.8261000000000001E-2</v>
          </cell>
        </row>
        <row r="2460">
          <cell r="F2460">
            <v>9.8300999999999999E-2</v>
          </cell>
        </row>
        <row r="2461">
          <cell r="F2461">
            <v>9.8340999999999998E-2</v>
          </cell>
        </row>
        <row r="2462">
          <cell r="F2462">
            <v>9.8380999999999996E-2</v>
          </cell>
        </row>
        <row r="2463">
          <cell r="F2463">
            <v>9.8420999999999995E-2</v>
          </cell>
        </row>
        <row r="2464">
          <cell r="F2464">
            <v>9.8461000000000007E-2</v>
          </cell>
        </row>
        <row r="2465">
          <cell r="F2465">
            <v>9.8501000000000005E-2</v>
          </cell>
        </row>
        <row r="2466">
          <cell r="F2466">
            <v>9.8541000000000004E-2</v>
          </cell>
        </row>
        <row r="2467">
          <cell r="F2467">
            <v>9.8581000000000002E-2</v>
          </cell>
        </row>
        <row r="2468">
          <cell r="F2468">
            <v>9.8621E-2</v>
          </cell>
        </row>
        <row r="2469">
          <cell r="F2469">
            <v>9.8660999999999999E-2</v>
          </cell>
        </row>
        <row r="2470">
          <cell r="F2470">
            <v>9.8700999999999997E-2</v>
          </cell>
        </row>
        <row r="2471">
          <cell r="F2471">
            <v>9.8740999999999995E-2</v>
          </cell>
        </row>
        <row r="2472">
          <cell r="F2472">
            <v>9.8780999999999994E-2</v>
          </cell>
        </row>
        <row r="2473">
          <cell r="F2473">
            <v>9.8821000000000006E-2</v>
          </cell>
        </row>
        <row r="2474">
          <cell r="F2474">
            <v>9.8861000000000004E-2</v>
          </cell>
        </row>
        <row r="2475">
          <cell r="F2475">
            <v>9.8901000000000003E-2</v>
          </cell>
        </row>
        <row r="2476">
          <cell r="F2476">
            <v>9.8941000000000001E-2</v>
          </cell>
        </row>
        <row r="2477">
          <cell r="F2477">
            <v>9.8981E-2</v>
          </cell>
        </row>
        <row r="2478">
          <cell r="F2478">
            <v>9.9020999999999998E-2</v>
          </cell>
        </row>
        <row r="2479">
          <cell r="F2479">
            <v>9.9060999999999996E-2</v>
          </cell>
        </row>
        <row r="2480">
          <cell r="F2480">
            <v>9.9100999999999995E-2</v>
          </cell>
        </row>
        <row r="2481">
          <cell r="F2481">
            <v>9.9141000000000007E-2</v>
          </cell>
        </row>
        <row r="2482">
          <cell r="F2482">
            <v>9.9181000000000005E-2</v>
          </cell>
        </row>
        <row r="2483">
          <cell r="F2483">
            <v>9.9221000000000004E-2</v>
          </cell>
        </row>
        <row r="2484">
          <cell r="F2484">
            <v>9.9260899999999999E-2</v>
          </cell>
        </row>
        <row r="2485">
          <cell r="F2485">
            <v>9.9300899999999998E-2</v>
          </cell>
        </row>
        <row r="2486">
          <cell r="F2486">
            <v>9.9340899999999996E-2</v>
          </cell>
        </row>
        <row r="2487">
          <cell r="F2487">
            <v>9.9380899999999994E-2</v>
          </cell>
        </row>
        <row r="2488">
          <cell r="F2488">
            <v>9.9420900000000006E-2</v>
          </cell>
        </row>
        <row r="2489">
          <cell r="F2489">
            <v>9.9460900000000005E-2</v>
          </cell>
        </row>
        <row r="2490">
          <cell r="F2490">
            <v>9.9500900000000003E-2</v>
          </cell>
        </row>
        <row r="2491">
          <cell r="F2491">
            <v>9.9540900000000002E-2</v>
          </cell>
        </row>
        <row r="2492">
          <cell r="F2492">
            <v>9.95809E-2</v>
          </cell>
        </row>
        <row r="2493">
          <cell r="F2493">
            <v>9.9620899999999998E-2</v>
          </cell>
        </row>
        <row r="2494">
          <cell r="F2494">
            <v>9.9660899999999997E-2</v>
          </cell>
        </row>
        <row r="2495">
          <cell r="F2495">
            <v>9.9700899999999995E-2</v>
          </cell>
        </row>
        <row r="2496">
          <cell r="F2496">
            <v>9.9740899999999993E-2</v>
          </cell>
        </row>
        <row r="2497">
          <cell r="F2497">
            <v>9.9780900000000006E-2</v>
          </cell>
        </row>
        <row r="2498">
          <cell r="F2498">
            <v>9.9820900000000004E-2</v>
          </cell>
        </row>
        <row r="2499">
          <cell r="F2499">
            <v>9.9860900000000002E-2</v>
          </cell>
        </row>
        <row r="2500">
          <cell r="F2500">
            <v>9.9900900000000001E-2</v>
          </cell>
        </row>
        <row r="2501">
          <cell r="F2501">
            <v>9.9940899999999999E-2</v>
          </cell>
        </row>
        <row r="2502">
          <cell r="F2502">
            <v>9.9980899999999998E-2</v>
          </cell>
        </row>
        <row r="2503">
          <cell r="F2503">
            <v>0.100021</v>
          </cell>
        </row>
        <row r="2504">
          <cell r="F2504">
            <v>0.100061</v>
          </cell>
        </row>
        <row r="2505">
          <cell r="F2505">
            <v>0.100101</v>
          </cell>
        </row>
        <row r="2506">
          <cell r="F2506">
            <v>0.10014099999999999</v>
          </cell>
        </row>
        <row r="2507">
          <cell r="F2507">
            <v>0.10018100000000001</v>
          </cell>
        </row>
        <row r="2508">
          <cell r="F2508">
            <v>0.100221</v>
          </cell>
        </row>
        <row r="2509">
          <cell r="F2509">
            <v>0.100261</v>
          </cell>
        </row>
        <row r="2510">
          <cell r="F2510">
            <v>0.100301</v>
          </cell>
        </row>
        <row r="2511">
          <cell r="F2511">
            <v>0.100341</v>
          </cell>
        </row>
        <row r="2512">
          <cell r="F2512">
            <v>0.100381</v>
          </cell>
        </row>
        <row r="2513">
          <cell r="F2513">
            <v>0.100421</v>
          </cell>
        </row>
        <row r="2514">
          <cell r="F2514">
            <v>0.10046099999999999</v>
          </cell>
        </row>
        <row r="2515">
          <cell r="F2515">
            <v>0.10050099999999999</v>
          </cell>
        </row>
        <row r="2516">
          <cell r="F2516">
            <v>0.10054100000000001</v>
          </cell>
        </row>
        <row r="2517">
          <cell r="F2517">
            <v>0.100581</v>
          </cell>
        </row>
        <row r="2518">
          <cell r="F2518">
            <v>0.100621</v>
          </cell>
        </row>
        <row r="2519">
          <cell r="F2519">
            <v>0.100661</v>
          </cell>
        </row>
        <row r="2520">
          <cell r="F2520">
            <v>0.100701</v>
          </cell>
        </row>
        <row r="2521">
          <cell r="F2521">
            <v>0.100741</v>
          </cell>
        </row>
        <row r="2522">
          <cell r="F2522">
            <v>0.100781</v>
          </cell>
        </row>
        <row r="2523">
          <cell r="F2523">
            <v>0.10082099999999999</v>
          </cell>
        </row>
        <row r="2524">
          <cell r="F2524">
            <v>0.10086100000000001</v>
          </cell>
        </row>
        <row r="2525">
          <cell r="F2525">
            <v>0.100901</v>
          </cell>
        </row>
        <row r="2526">
          <cell r="F2526">
            <v>0.100941</v>
          </cell>
        </row>
        <row r="2527">
          <cell r="F2527">
            <v>0.100981</v>
          </cell>
        </row>
        <row r="2528">
          <cell r="F2528">
            <v>0.101021</v>
          </cell>
        </row>
        <row r="2529">
          <cell r="F2529">
            <v>0.101061</v>
          </cell>
        </row>
        <row r="2530">
          <cell r="F2530">
            <v>0.101101</v>
          </cell>
        </row>
        <row r="2531">
          <cell r="F2531">
            <v>0.10114099999999999</v>
          </cell>
        </row>
        <row r="2532">
          <cell r="F2532">
            <v>0.10118099999999999</v>
          </cell>
        </row>
        <row r="2533">
          <cell r="F2533">
            <v>0.10122100000000001</v>
          </cell>
        </row>
        <row r="2534">
          <cell r="F2534">
            <v>0.101261</v>
          </cell>
        </row>
        <row r="2535">
          <cell r="F2535">
            <v>0.101301</v>
          </cell>
        </row>
        <row r="2536">
          <cell r="F2536">
            <v>0.101341</v>
          </cell>
        </row>
        <row r="2537">
          <cell r="F2537">
            <v>0.101381</v>
          </cell>
        </row>
        <row r="2538">
          <cell r="F2538">
            <v>0.101421</v>
          </cell>
        </row>
        <row r="2539">
          <cell r="F2539">
            <v>0.101461</v>
          </cell>
        </row>
        <row r="2540">
          <cell r="F2540">
            <v>0.10150099999999999</v>
          </cell>
        </row>
        <row r="2541">
          <cell r="F2541">
            <v>0.10154100000000001</v>
          </cell>
        </row>
        <row r="2542">
          <cell r="F2542">
            <v>0.101581</v>
          </cell>
        </row>
        <row r="2543">
          <cell r="F2543">
            <v>0.101621</v>
          </cell>
        </row>
        <row r="2544">
          <cell r="F2544">
            <v>0.101661</v>
          </cell>
        </row>
        <row r="2545">
          <cell r="F2545">
            <v>0.101701</v>
          </cell>
        </row>
        <row r="2546">
          <cell r="F2546">
            <v>0.101741</v>
          </cell>
        </row>
        <row r="2547">
          <cell r="F2547">
            <v>0.101781</v>
          </cell>
        </row>
        <row r="2548">
          <cell r="F2548">
            <v>0.10182099999999999</v>
          </cell>
        </row>
        <row r="2549">
          <cell r="F2549">
            <v>0.10186099999999999</v>
          </cell>
        </row>
        <row r="2550">
          <cell r="F2550">
            <v>0.10190100000000001</v>
          </cell>
        </row>
        <row r="2551">
          <cell r="F2551">
            <v>0.101941</v>
          </cell>
        </row>
        <row r="2552">
          <cell r="F2552">
            <v>0.101981</v>
          </cell>
        </row>
        <row r="2553">
          <cell r="F2553">
            <v>0.102021</v>
          </cell>
        </row>
        <row r="2554">
          <cell r="F2554">
            <v>0.102061</v>
          </cell>
        </row>
        <row r="2555">
          <cell r="F2555">
            <v>0.102101</v>
          </cell>
        </row>
        <row r="2556">
          <cell r="F2556">
            <v>0.102141</v>
          </cell>
        </row>
        <row r="2557">
          <cell r="F2557">
            <v>0.10218099999999999</v>
          </cell>
        </row>
        <row r="2558">
          <cell r="F2558">
            <v>0.10222100000000001</v>
          </cell>
        </row>
        <row r="2559">
          <cell r="F2559">
            <v>0.102261</v>
          </cell>
        </row>
        <row r="2560">
          <cell r="F2560">
            <v>0.102301</v>
          </cell>
        </row>
        <row r="2561">
          <cell r="F2561">
            <v>0.102341</v>
          </cell>
        </row>
        <row r="2562">
          <cell r="F2562">
            <v>0.102381</v>
          </cell>
        </row>
        <row r="2563">
          <cell r="F2563">
            <v>0.102421</v>
          </cell>
        </row>
        <row r="2564">
          <cell r="F2564">
            <v>0.102461</v>
          </cell>
        </row>
        <row r="2565">
          <cell r="F2565">
            <v>0.10250099999999999</v>
          </cell>
        </row>
        <row r="2566">
          <cell r="F2566">
            <v>0.10254099999999999</v>
          </cell>
        </row>
        <row r="2567">
          <cell r="F2567">
            <v>0.10258100000000001</v>
          </cell>
        </row>
        <row r="2568">
          <cell r="F2568">
            <v>0.102621</v>
          </cell>
        </row>
        <row r="2569">
          <cell r="F2569">
            <v>0.102661</v>
          </cell>
        </row>
        <row r="2570">
          <cell r="F2570">
            <v>0.102701</v>
          </cell>
        </row>
        <row r="2571">
          <cell r="F2571">
            <v>0.102741</v>
          </cell>
        </row>
        <row r="2572">
          <cell r="F2572">
            <v>0.102781</v>
          </cell>
        </row>
        <row r="2573">
          <cell r="F2573">
            <v>0.102821</v>
          </cell>
        </row>
        <row r="2574">
          <cell r="F2574">
            <v>0.10286099999999999</v>
          </cell>
        </row>
        <row r="2575">
          <cell r="F2575">
            <v>0.10290100000000001</v>
          </cell>
        </row>
        <row r="2576">
          <cell r="F2576">
            <v>0.102941</v>
          </cell>
        </row>
        <row r="2577">
          <cell r="F2577">
            <v>0.102981</v>
          </cell>
        </row>
        <row r="2578">
          <cell r="F2578">
            <v>0.103021</v>
          </cell>
        </row>
        <row r="2579">
          <cell r="F2579">
            <v>0.103061</v>
          </cell>
        </row>
        <row r="2580">
          <cell r="F2580">
            <v>0.103101</v>
          </cell>
        </row>
        <row r="2581">
          <cell r="F2581">
            <v>0.103141</v>
          </cell>
        </row>
        <row r="2582">
          <cell r="F2582">
            <v>0.10318099999999999</v>
          </cell>
        </row>
        <row r="2583">
          <cell r="F2583">
            <v>0.10322099999999999</v>
          </cell>
        </row>
        <row r="2584">
          <cell r="F2584">
            <v>0.10326100000000001</v>
          </cell>
        </row>
        <row r="2585">
          <cell r="F2585">
            <v>0.103301</v>
          </cell>
        </row>
        <row r="2586">
          <cell r="F2586">
            <v>0.103341</v>
          </cell>
        </row>
        <row r="2587">
          <cell r="F2587">
            <v>0.103381</v>
          </cell>
        </row>
        <row r="2588">
          <cell r="F2588">
            <v>0.103421</v>
          </cell>
        </row>
        <row r="2589">
          <cell r="F2589">
            <v>0.103461</v>
          </cell>
        </row>
        <row r="2590">
          <cell r="F2590">
            <v>0.103501</v>
          </cell>
        </row>
        <row r="2591">
          <cell r="F2591">
            <v>0.10354099999999999</v>
          </cell>
        </row>
        <row r="2592">
          <cell r="F2592">
            <v>0.10358100000000001</v>
          </cell>
        </row>
        <row r="2593">
          <cell r="F2593">
            <v>0.103621</v>
          </cell>
        </row>
        <row r="2594">
          <cell r="F2594">
            <v>0.103661</v>
          </cell>
        </row>
        <row r="2595">
          <cell r="F2595">
            <v>0.103701</v>
          </cell>
        </row>
        <row r="2596">
          <cell r="F2596">
            <v>0.103741</v>
          </cell>
        </row>
        <row r="2597">
          <cell r="F2597">
            <v>0.103781</v>
          </cell>
        </row>
        <row r="2598">
          <cell r="F2598">
            <v>0.103821</v>
          </cell>
        </row>
        <row r="2599">
          <cell r="F2599">
            <v>0.10386099999999999</v>
          </cell>
        </row>
        <row r="2600">
          <cell r="F2600">
            <v>0.10390099999999999</v>
          </cell>
        </row>
        <row r="2601">
          <cell r="F2601">
            <v>0.10394100000000001</v>
          </cell>
        </row>
        <row r="2602">
          <cell r="F2602">
            <v>0.103981</v>
          </cell>
        </row>
        <row r="2603">
          <cell r="F2603">
            <v>0.104021</v>
          </cell>
        </row>
        <row r="2604">
          <cell r="F2604">
            <v>0.104061</v>
          </cell>
        </row>
        <row r="2605">
          <cell r="F2605">
            <v>0.104101</v>
          </cell>
        </row>
        <row r="2606">
          <cell r="F2606">
            <v>0.104141</v>
          </cell>
        </row>
        <row r="2607">
          <cell r="F2607">
            <v>0.104181</v>
          </cell>
        </row>
        <row r="2608">
          <cell r="F2608">
            <v>0.10422099999999999</v>
          </cell>
        </row>
        <row r="2609">
          <cell r="F2609">
            <v>0.10426100000000001</v>
          </cell>
        </row>
        <row r="2610">
          <cell r="F2610">
            <v>0.104301</v>
          </cell>
        </row>
        <row r="2611">
          <cell r="F2611">
            <v>0.104341</v>
          </cell>
        </row>
        <row r="2612">
          <cell r="F2612">
            <v>0.104381</v>
          </cell>
        </row>
        <row r="2613">
          <cell r="F2613">
            <v>0.104421</v>
          </cell>
        </row>
        <row r="2614">
          <cell r="F2614">
            <v>0.104461</v>
          </cell>
        </row>
        <row r="2615">
          <cell r="F2615">
            <v>0.104501</v>
          </cell>
        </row>
        <row r="2616">
          <cell r="F2616">
            <v>0.104541</v>
          </cell>
        </row>
        <row r="2617">
          <cell r="F2617">
            <v>0.10458099999999999</v>
          </cell>
        </row>
        <row r="2618">
          <cell r="F2618">
            <v>0.10462100000000001</v>
          </cell>
        </row>
        <row r="2619">
          <cell r="F2619">
            <v>0.104661</v>
          </cell>
        </row>
        <row r="2620">
          <cell r="F2620">
            <v>0.104701</v>
          </cell>
        </row>
        <row r="2621">
          <cell r="F2621">
            <v>0.104741</v>
          </cell>
        </row>
        <row r="2622">
          <cell r="F2622">
            <v>0.104781</v>
          </cell>
        </row>
        <row r="2623">
          <cell r="F2623">
            <v>0.104821</v>
          </cell>
        </row>
        <row r="2624">
          <cell r="F2624">
            <v>0.104861</v>
          </cell>
        </row>
        <row r="2625">
          <cell r="F2625">
            <v>0.10490099999999999</v>
          </cell>
        </row>
        <row r="2626">
          <cell r="F2626">
            <v>0.10494100000000001</v>
          </cell>
        </row>
        <row r="2627">
          <cell r="F2627">
            <v>0.104981</v>
          </cell>
        </row>
        <row r="2628">
          <cell r="F2628">
            <v>0.105021</v>
          </cell>
        </row>
        <row r="2629">
          <cell r="F2629">
            <v>0.105061</v>
          </cell>
        </row>
        <row r="2630">
          <cell r="F2630">
            <v>0.105101</v>
          </cell>
        </row>
        <row r="2631">
          <cell r="F2631">
            <v>0.105141</v>
          </cell>
        </row>
        <row r="2632">
          <cell r="F2632">
            <v>0.105181</v>
          </cell>
        </row>
        <row r="2633">
          <cell r="F2633">
            <v>0.105221</v>
          </cell>
        </row>
        <row r="2634">
          <cell r="F2634">
            <v>0.10526099999999999</v>
          </cell>
        </row>
        <row r="2635">
          <cell r="F2635">
            <v>0.10530100000000001</v>
          </cell>
        </row>
        <row r="2636">
          <cell r="F2636">
            <v>0.105341</v>
          </cell>
        </row>
        <row r="2637">
          <cell r="F2637">
            <v>0.105381</v>
          </cell>
        </row>
        <row r="2638">
          <cell r="F2638">
            <v>0.105421</v>
          </cell>
        </row>
        <row r="2639">
          <cell r="F2639">
            <v>0.105461</v>
          </cell>
        </row>
        <row r="2640">
          <cell r="F2640">
            <v>0.105501</v>
          </cell>
        </row>
        <row r="2641">
          <cell r="F2641">
            <v>0.105541</v>
          </cell>
        </row>
        <row r="2642">
          <cell r="F2642">
            <v>0.10558099999999999</v>
          </cell>
        </row>
        <row r="2643">
          <cell r="F2643">
            <v>0.10562100000000001</v>
          </cell>
        </row>
        <row r="2644">
          <cell r="F2644">
            <v>0.105661</v>
          </cell>
        </row>
        <row r="2645">
          <cell r="F2645">
            <v>0.105701</v>
          </cell>
        </row>
        <row r="2646">
          <cell r="F2646">
            <v>0.105741</v>
          </cell>
        </row>
        <row r="2647">
          <cell r="F2647">
            <v>0.105781</v>
          </cell>
        </row>
        <row r="2648">
          <cell r="F2648">
            <v>0.105821</v>
          </cell>
        </row>
        <row r="2649">
          <cell r="F2649">
            <v>0.105861</v>
          </cell>
        </row>
        <row r="2650">
          <cell r="F2650">
            <v>0.105901</v>
          </cell>
        </row>
        <row r="2651">
          <cell r="F2651">
            <v>0.10594099999999999</v>
          </cell>
        </row>
        <row r="2652">
          <cell r="F2652">
            <v>0.10598100000000001</v>
          </cell>
        </row>
        <row r="2653">
          <cell r="F2653">
            <v>0.106021</v>
          </cell>
        </row>
        <row r="2654">
          <cell r="F2654">
            <v>0.106061</v>
          </cell>
        </row>
        <row r="2655">
          <cell r="F2655">
            <v>0.106101</v>
          </cell>
        </row>
        <row r="2656">
          <cell r="F2656">
            <v>0.106141</v>
          </cell>
        </row>
        <row r="2657">
          <cell r="F2657">
            <v>0.106181</v>
          </cell>
        </row>
        <row r="2658">
          <cell r="F2658">
            <v>0.106221</v>
          </cell>
        </row>
        <row r="2659">
          <cell r="F2659">
            <v>0.10626099999999999</v>
          </cell>
        </row>
        <row r="2660">
          <cell r="F2660">
            <v>0.10630100000000001</v>
          </cell>
        </row>
        <row r="2661">
          <cell r="F2661">
            <v>0.106341</v>
          </cell>
        </row>
        <row r="2662">
          <cell r="F2662">
            <v>0.106381</v>
          </cell>
        </row>
        <row r="2663">
          <cell r="F2663">
            <v>0.106421</v>
          </cell>
        </row>
        <row r="2664">
          <cell r="F2664">
            <v>0.106461</v>
          </cell>
        </row>
        <row r="2665">
          <cell r="F2665">
            <v>0.106501</v>
          </cell>
        </row>
        <row r="2666">
          <cell r="F2666">
            <v>0.106541</v>
          </cell>
        </row>
        <row r="2667">
          <cell r="F2667">
            <v>0.106581</v>
          </cell>
        </row>
        <row r="2668">
          <cell r="F2668">
            <v>0.10662099999999999</v>
          </cell>
        </row>
        <row r="2669">
          <cell r="F2669">
            <v>0.10666100000000001</v>
          </cell>
        </row>
        <row r="2670">
          <cell r="F2670">
            <v>0.106701</v>
          </cell>
        </row>
        <row r="2671">
          <cell r="F2671">
            <v>0.106741</v>
          </cell>
        </row>
        <row r="2672">
          <cell r="F2672">
            <v>0.106781</v>
          </cell>
        </row>
        <row r="2673">
          <cell r="F2673">
            <v>0.106821</v>
          </cell>
        </row>
        <row r="2674">
          <cell r="F2674">
            <v>0.106861</v>
          </cell>
        </row>
        <row r="2675">
          <cell r="F2675">
            <v>0.106901</v>
          </cell>
        </row>
        <row r="2676">
          <cell r="F2676">
            <v>0.10694099999999999</v>
          </cell>
        </row>
        <row r="2677">
          <cell r="F2677">
            <v>0.10698100000000001</v>
          </cell>
        </row>
        <row r="2678">
          <cell r="F2678">
            <v>0.10702100000000001</v>
          </cell>
        </row>
        <row r="2679">
          <cell r="F2679">
            <v>0.10706</v>
          </cell>
        </row>
        <row r="2680">
          <cell r="F2680">
            <v>0.1071</v>
          </cell>
        </row>
        <row r="2681">
          <cell r="F2681">
            <v>0.10714</v>
          </cell>
        </row>
        <row r="2682">
          <cell r="F2682">
            <v>0.10718</v>
          </cell>
        </row>
        <row r="2683">
          <cell r="F2683">
            <v>0.10722</v>
          </cell>
        </row>
        <row r="2684">
          <cell r="F2684">
            <v>0.10725999999999999</v>
          </cell>
        </row>
        <row r="2685">
          <cell r="F2685">
            <v>0.10730000000000001</v>
          </cell>
        </row>
        <row r="2686">
          <cell r="F2686">
            <v>0.10734</v>
          </cell>
        </row>
        <row r="2687">
          <cell r="F2687">
            <v>0.10738</v>
          </cell>
        </row>
        <row r="2688">
          <cell r="F2688">
            <v>0.10742</v>
          </cell>
        </row>
        <row r="2689">
          <cell r="F2689">
            <v>0.10746</v>
          </cell>
        </row>
        <row r="2690">
          <cell r="F2690">
            <v>0.1075</v>
          </cell>
        </row>
        <row r="2691">
          <cell r="F2691">
            <v>0.10754</v>
          </cell>
        </row>
        <row r="2692">
          <cell r="F2692">
            <v>0.10758</v>
          </cell>
        </row>
        <row r="2693">
          <cell r="F2693">
            <v>0.10761999999999999</v>
          </cell>
        </row>
        <row r="2694">
          <cell r="F2694">
            <v>0.10766000000000001</v>
          </cell>
        </row>
        <row r="2695">
          <cell r="F2695">
            <v>0.1077</v>
          </cell>
        </row>
        <row r="2696">
          <cell r="F2696">
            <v>0.10774</v>
          </cell>
        </row>
        <row r="2697">
          <cell r="F2697">
            <v>0.10778</v>
          </cell>
        </row>
        <row r="2698">
          <cell r="F2698">
            <v>0.10782</v>
          </cell>
        </row>
        <row r="2699">
          <cell r="F2699">
            <v>0.10786</v>
          </cell>
        </row>
        <row r="2700">
          <cell r="F2700">
            <v>0.1079</v>
          </cell>
        </row>
        <row r="2701">
          <cell r="F2701">
            <v>0.10793999999999999</v>
          </cell>
        </row>
        <row r="2702">
          <cell r="F2702">
            <v>0.10798000000000001</v>
          </cell>
        </row>
        <row r="2703">
          <cell r="F2703">
            <v>0.10802</v>
          </cell>
        </row>
        <row r="2704">
          <cell r="F2704">
            <v>0.10806</v>
          </cell>
        </row>
        <row r="2705">
          <cell r="F2705">
            <v>0.1081</v>
          </cell>
        </row>
        <row r="2706">
          <cell r="F2706">
            <v>0.10814</v>
          </cell>
        </row>
        <row r="2707">
          <cell r="F2707">
            <v>0.10818</v>
          </cell>
        </row>
        <row r="2708">
          <cell r="F2708">
            <v>0.10822</v>
          </cell>
        </row>
        <row r="2709">
          <cell r="F2709">
            <v>0.10826</v>
          </cell>
        </row>
        <row r="2710">
          <cell r="F2710">
            <v>0.10829999999999999</v>
          </cell>
        </row>
        <row r="2711">
          <cell r="F2711">
            <v>0.10834000000000001</v>
          </cell>
        </row>
        <row r="2712">
          <cell r="F2712">
            <v>0.10838</v>
          </cell>
        </row>
        <row r="2713">
          <cell r="F2713">
            <v>0.10842</v>
          </cell>
        </row>
        <row r="2714">
          <cell r="F2714">
            <v>0.10846</v>
          </cell>
        </row>
        <row r="2715">
          <cell r="F2715">
            <v>0.1085</v>
          </cell>
        </row>
        <row r="2716">
          <cell r="F2716">
            <v>0.10854</v>
          </cell>
        </row>
        <row r="2717">
          <cell r="F2717">
            <v>0.10858</v>
          </cell>
        </row>
        <row r="2718">
          <cell r="F2718">
            <v>0.10861999999999999</v>
          </cell>
        </row>
        <row r="2719">
          <cell r="F2719">
            <v>0.10866000000000001</v>
          </cell>
        </row>
        <row r="2720">
          <cell r="F2720">
            <v>0.1087</v>
          </cell>
        </row>
        <row r="2721">
          <cell r="F2721">
            <v>0.10874</v>
          </cell>
        </row>
        <row r="2722">
          <cell r="F2722">
            <v>0.10878</v>
          </cell>
        </row>
        <row r="2723">
          <cell r="F2723">
            <v>0.10882</v>
          </cell>
        </row>
        <row r="2724">
          <cell r="F2724">
            <v>0.10886</v>
          </cell>
        </row>
        <row r="2725">
          <cell r="F2725">
            <v>0.1089</v>
          </cell>
        </row>
        <row r="2726">
          <cell r="F2726">
            <v>0.10894</v>
          </cell>
        </row>
        <row r="2727">
          <cell r="F2727">
            <v>0.10897999999999999</v>
          </cell>
        </row>
        <row r="2728">
          <cell r="F2728">
            <v>0.10902000000000001</v>
          </cell>
        </row>
        <row r="2729">
          <cell r="F2729">
            <v>0.10906</v>
          </cell>
        </row>
        <row r="2730">
          <cell r="F2730">
            <v>0.1091</v>
          </cell>
        </row>
        <row r="2731">
          <cell r="F2731">
            <v>0.10914</v>
          </cell>
        </row>
        <row r="2732">
          <cell r="F2732">
            <v>0.10918</v>
          </cell>
        </row>
        <row r="2733">
          <cell r="F2733">
            <v>0.10922</v>
          </cell>
        </row>
        <row r="2734">
          <cell r="F2734">
            <v>0.10926</v>
          </cell>
        </row>
        <row r="2735">
          <cell r="F2735">
            <v>0.10929999999999999</v>
          </cell>
        </row>
        <row r="2736">
          <cell r="F2736">
            <v>0.10934000000000001</v>
          </cell>
        </row>
        <row r="2737">
          <cell r="F2737">
            <v>0.10938000000000001</v>
          </cell>
        </row>
        <row r="2738">
          <cell r="F2738">
            <v>0.10942</v>
          </cell>
        </row>
        <row r="2739">
          <cell r="F2739">
            <v>0.10946</v>
          </cell>
        </row>
        <row r="2740">
          <cell r="F2740">
            <v>0.1095</v>
          </cell>
        </row>
        <row r="2741">
          <cell r="F2741">
            <v>0.10954</v>
          </cell>
        </row>
        <row r="2742">
          <cell r="F2742">
            <v>0.10958</v>
          </cell>
        </row>
        <row r="2743">
          <cell r="F2743">
            <v>0.10962</v>
          </cell>
        </row>
        <row r="2744">
          <cell r="F2744">
            <v>0.10965999999999999</v>
          </cell>
        </row>
        <row r="2745">
          <cell r="F2745">
            <v>0.10970000000000001</v>
          </cell>
        </row>
        <row r="2746">
          <cell r="F2746">
            <v>0.10974</v>
          </cell>
        </row>
        <row r="2747">
          <cell r="F2747">
            <v>0.10978</v>
          </cell>
        </row>
        <row r="2748">
          <cell r="F2748">
            <v>0.10982</v>
          </cell>
        </row>
        <row r="2749">
          <cell r="F2749">
            <v>0.10986</v>
          </cell>
        </row>
        <row r="2750">
          <cell r="F2750">
            <v>0.1099</v>
          </cell>
        </row>
        <row r="2751">
          <cell r="F2751">
            <v>0.10994</v>
          </cell>
        </row>
        <row r="2752">
          <cell r="F2752">
            <v>0.10997999999999999</v>
          </cell>
        </row>
        <row r="2753">
          <cell r="F2753">
            <v>0.11002000000000001</v>
          </cell>
        </row>
        <row r="2754">
          <cell r="F2754">
            <v>0.11006000000000001</v>
          </cell>
        </row>
        <row r="2755">
          <cell r="F2755">
            <v>0.1101</v>
          </cell>
        </row>
        <row r="2756">
          <cell r="F2756">
            <v>0.11014</v>
          </cell>
        </row>
        <row r="2757">
          <cell r="F2757">
            <v>0.11018</v>
          </cell>
        </row>
        <row r="2758">
          <cell r="F2758">
            <v>0.11022</v>
          </cell>
        </row>
        <row r="2759">
          <cell r="F2759">
            <v>0.11026</v>
          </cell>
        </row>
        <row r="2760">
          <cell r="F2760">
            <v>0.1103</v>
          </cell>
        </row>
        <row r="2761">
          <cell r="F2761">
            <v>0.11033999999999999</v>
          </cell>
        </row>
        <row r="2762">
          <cell r="F2762">
            <v>0.11038000000000001</v>
          </cell>
        </row>
        <row r="2763">
          <cell r="F2763">
            <v>0.11042</v>
          </cell>
        </row>
        <row r="2764">
          <cell r="F2764">
            <v>0.11046</v>
          </cell>
        </row>
        <row r="2765">
          <cell r="F2765">
            <v>0.1105</v>
          </cell>
        </row>
        <row r="2766">
          <cell r="F2766">
            <v>0.11054</v>
          </cell>
        </row>
        <row r="2767">
          <cell r="F2767">
            <v>0.11058</v>
          </cell>
        </row>
        <row r="2768">
          <cell r="F2768">
            <v>0.11062</v>
          </cell>
        </row>
        <row r="2769">
          <cell r="F2769">
            <v>0.11065999999999999</v>
          </cell>
        </row>
        <row r="2770">
          <cell r="F2770">
            <v>0.11070000000000001</v>
          </cell>
        </row>
        <row r="2771">
          <cell r="F2771">
            <v>0.11074000000000001</v>
          </cell>
        </row>
        <row r="2772">
          <cell r="F2772">
            <v>0.11078</v>
          </cell>
        </row>
        <row r="2773">
          <cell r="F2773">
            <v>0.11082</v>
          </cell>
        </row>
        <row r="2774">
          <cell r="F2774">
            <v>0.11086</v>
          </cell>
        </row>
        <row r="2775">
          <cell r="F2775">
            <v>0.1109</v>
          </cell>
        </row>
        <row r="2776">
          <cell r="F2776">
            <v>0.11094</v>
          </cell>
        </row>
        <row r="2777">
          <cell r="F2777">
            <v>0.11098</v>
          </cell>
        </row>
        <row r="2778">
          <cell r="F2778">
            <v>0.11101999999999999</v>
          </cell>
        </row>
        <row r="2779">
          <cell r="F2779">
            <v>0.11106000000000001</v>
          </cell>
        </row>
        <row r="2780">
          <cell r="F2780">
            <v>0.1111</v>
          </cell>
        </row>
        <row r="2781">
          <cell r="F2781">
            <v>0.11114</v>
          </cell>
        </row>
        <row r="2782">
          <cell r="F2782">
            <v>0.11118</v>
          </cell>
        </row>
        <row r="2783">
          <cell r="F2783">
            <v>0.11122</v>
          </cell>
        </row>
        <row r="2784">
          <cell r="F2784">
            <v>0.11126</v>
          </cell>
        </row>
        <row r="2785">
          <cell r="F2785">
            <v>0.1113</v>
          </cell>
        </row>
        <row r="2786">
          <cell r="F2786">
            <v>0.11133999999999999</v>
          </cell>
        </row>
        <row r="2787">
          <cell r="F2787">
            <v>0.11138000000000001</v>
          </cell>
        </row>
        <row r="2788">
          <cell r="F2788">
            <v>0.11142000000000001</v>
          </cell>
        </row>
        <row r="2789">
          <cell r="F2789">
            <v>0.11146</v>
          </cell>
        </row>
        <row r="2790">
          <cell r="F2790">
            <v>0.1115</v>
          </cell>
        </row>
        <row r="2791">
          <cell r="F2791">
            <v>0.11154</v>
          </cell>
        </row>
        <row r="2792">
          <cell r="F2792">
            <v>0.11158</v>
          </cell>
        </row>
        <row r="2793">
          <cell r="F2793">
            <v>0.11162</v>
          </cell>
        </row>
        <row r="2794">
          <cell r="F2794">
            <v>0.11166</v>
          </cell>
        </row>
        <row r="2795">
          <cell r="F2795">
            <v>0.11169999999999999</v>
          </cell>
        </row>
        <row r="2796">
          <cell r="F2796">
            <v>0.11174000000000001</v>
          </cell>
        </row>
        <row r="2797">
          <cell r="F2797">
            <v>0.11178</v>
          </cell>
        </row>
        <row r="2798">
          <cell r="F2798">
            <v>0.11182</v>
          </cell>
        </row>
        <row r="2799">
          <cell r="F2799">
            <v>0.11186</v>
          </cell>
        </row>
        <row r="2800">
          <cell r="F2800">
            <v>0.1119</v>
          </cell>
        </row>
        <row r="2801">
          <cell r="F2801">
            <v>0.11194</v>
          </cell>
        </row>
        <row r="2802">
          <cell r="F2802">
            <v>0.11198</v>
          </cell>
        </row>
        <row r="2803">
          <cell r="F2803">
            <v>0.11201999999999999</v>
          </cell>
        </row>
        <row r="2804">
          <cell r="F2804">
            <v>0.11206000000000001</v>
          </cell>
        </row>
        <row r="2805">
          <cell r="F2805">
            <v>0.11210000000000001</v>
          </cell>
        </row>
        <row r="2806">
          <cell r="F2806">
            <v>0.11214</v>
          </cell>
        </row>
        <row r="2807">
          <cell r="F2807">
            <v>0.11218</v>
          </cell>
        </row>
        <row r="2808">
          <cell r="F2808">
            <v>0.11222</v>
          </cell>
        </row>
        <row r="2809">
          <cell r="F2809">
            <v>0.11226</v>
          </cell>
        </row>
        <row r="2810">
          <cell r="F2810">
            <v>0.1123</v>
          </cell>
        </row>
        <row r="2811">
          <cell r="F2811">
            <v>0.11234</v>
          </cell>
        </row>
        <row r="2812">
          <cell r="F2812">
            <v>0.11237999999999999</v>
          </cell>
        </row>
        <row r="2813">
          <cell r="F2813">
            <v>0.11242000000000001</v>
          </cell>
        </row>
        <row r="2814">
          <cell r="F2814">
            <v>0.11246</v>
          </cell>
        </row>
        <row r="2815">
          <cell r="F2815">
            <v>0.1125</v>
          </cell>
        </row>
        <row r="2816">
          <cell r="F2816">
            <v>0.11254</v>
          </cell>
        </row>
        <row r="2817">
          <cell r="F2817">
            <v>0.11258</v>
          </cell>
        </row>
        <row r="2818">
          <cell r="F2818">
            <v>0.11262</v>
          </cell>
        </row>
        <row r="2819">
          <cell r="F2819">
            <v>0.11266</v>
          </cell>
        </row>
        <row r="2820">
          <cell r="F2820">
            <v>0.11269999999999999</v>
          </cell>
        </row>
        <row r="2821">
          <cell r="F2821">
            <v>0.11274000000000001</v>
          </cell>
        </row>
        <row r="2822">
          <cell r="F2822">
            <v>0.11278000000000001</v>
          </cell>
        </row>
        <row r="2823">
          <cell r="F2823">
            <v>0.11282</v>
          </cell>
        </row>
        <row r="2824">
          <cell r="F2824">
            <v>0.11286</v>
          </cell>
        </row>
        <row r="2825">
          <cell r="F2825">
            <v>0.1129</v>
          </cell>
        </row>
        <row r="2826">
          <cell r="F2826">
            <v>0.11294</v>
          </cell>
        </row>
        <row r="2827">
          <cell r="F2827">
            <v>0.11298</v>
          </cell>
        </row>
        <row r="2828">
          <cell r="F2828">
            <v>0.11302</v>
          </cell>
        </row>
        <row r="2829">
          <cell r="F2829">
            <v>0.11305999999999999</v>
          </cell>
        </row>
        <row r="2830">
          <cell r="F2830">
            <v>0.11310000000000001</v>
          </cell>
        </row>
        <row r="2831">
          <cell r="F2831">
            <v>0.11314</v>
          </cell>
        </row>
        <row r="2832">
          <cell r="F2832">
            <v>0.11318</v>
          </cell>
        </row>
        <row r="2833">
          <cell r="F2833">
            <v>0.11322</v>
          </cell>
        </row>
        <row r="2834">
          <cell r="F2834">
            <v>0.11326</v>
          </cell>
        </row>
        <row r="2835">
          <cell r="F2835">
            <v>0.1133</v>
          </cell>
        </row>
        <row r="2836">
          <cell r="F2836">
            <v>0.11334</v>
          </cell>
        </row>
        <row r="2837">
          <cell r="F2837">
            <v>0.11337999999999999</v>
          </cell>
        </row>
        <row r="2838">
          <cell r="F2838">
            <v>0.11342000000000001</v>
          </cell>
        </row>
        <row r="2839">
          <cell r="F2839">
            <v>0.11346000000000001</v>
          </cell>
        </row>
        <row r="2840">
          <cell r="F2840">
            <v>0.1135</v>
          </cell>
        </row>
        <row r="2841">
          <cell r="F2841">
            <v>0.11354</v>
          </cell>
        </row>
        <row r="2842">
          <cell r="F2842">
            <v>0.11358</v>
          </cell>
        </row>
        <row r="2843">
          <cell r="F2843">
            <v>0.11362</v>
          </cell>
        </row>
        <row r="2844">
          <cell r="F2844">
            <v>0.11366</v>
          </cell>
        </row>
        <row r="2845">
          <cell r="F2845">
            <v>0.1137</v>
          </cell>
        </row>
        <row r="2846">
          <cell r="F2846">
            <v>0.11373999999999999</v>
          </cell>
        </row>
        <row r="2847">
          <cell r="F2847">
            <v>0.11378000000000001</v>
          </cell>
        </row>
        <row r="2848">
          <cell r="F2848">
            <v>0.11382</v>
          </cell>
        </row>
        <row r="2849">
          <cell r="F2849">
            <v>0.11386</v>
          </cell>
        </row>
        <row r="2850">
          <cell r="F2850">
            <v>0.1139</v>
          </cell>
        </row>
        <row r="2851">
          <cell r="F2851">
            <v>0.11394</v>
          </cell>
        </row>
        <row r="2852">
          <cell r="F2852">
            <v>0.11398</v>
          </cell>
        </row>
        <row r="2853">
          <cell r="F2853">
            <v>0.11402</v>
          </cell>
        </row>
        <row r="2854">
          <cell r="F2854">
            <v>0.11405999999999999</v>
          </cell>
        </row>
        <row r="2855">
          <cell r="F2855">
            <v>0.11409999999999999</v>
          </cell>
        </row>
        <row r="2856">
          <cell r="F2856">
            <v>0.11414000000000001</v>
          </cell>
        </row>
        <row r="2857">
          <cell r="F2857">
            <v>0.11418</v>
          </cell>
        </row>
        <row r="2858">
          <cell r="F2858">
            <v>0.11422</v>
          </cell>
        </row>
        <row r="2859">
          <cell r="F2859">
            <v>0.11426</v>
          </cell>
        </row>
        <row r="2860">
          <cell r="F2860">
            <v>0.1143</v>
          </cell>
        </row>
        <row r="2861">
          <cell r="F2861">
            <v>0.11434</v>
          </cell>
        </row>
        <row r="2862">
          <cell r="F2862">
            <v>0.11438</v>
          </cell>
        </row>
        <row r="2863">
          <cell r="F2863">
            <v>0.11441999999999999</v>
          </cell>
        </row>
        <row r="2864">
          <cell r="F2864">
            <v>0.11446000000000001</v>
          </cell>
        </row>
        <row r="2865">
          <cell r="F2865">
            <v>0.1145</v>
          </cell>
        </row>
        <row r="2866">
          <cell r="F2866">
            <v>0.11454</v>
          </cell>
        </row>
        <row r="2867">
          <cell r="F2867">
            <v>0.11458</v>
          </cell>
        </row>
        <row r="2868">
          <cell r="F2868">
            <v>0.11462</v>
          </cell>
        </row>
        <row r="2869">
          <cell r="F2869">
            <v>0.11466</v>
          </cell>
        </row>
        <row r="2870">
          <cell r="F2870">
            <v>0.1147</v>
          </cell>
        </row>
        <row r="2871">
          <cell r="F2871">
            <v>0.11473999999999999</v>
          </cell>
        </row>
        <row r="2872">
          <cell r="F2872">
            <v>0.11477999999999999</v>
          </cell>
        </row>
        <row r="2873">
          <cell r="F2873">
            <v>0.11482000000000001</v>
          </cell>
        </row>
        <row r="2874">
          <cell r="F2874">
            <v>0.11486</v>
          </cell>
        </row>
        <row r="2875">
          <cell r="F2875">
            <v>0.1149</v>
          </cell>
        </row>
        <row r="2876">
          <cell r="F2876">
            <v>0.11494</v>
          </cell>
        </row>
        <row r="2877">
          <cell r="F2877">
            <v>0.11498</v>
          </cell>
        </row>
        <row r="2878">
          <cell r="F2878">
            <v>0.11502</v>
          </cell>
        </row>
        <row r="2879">
          <cell r="F2879">
            <v>0.11506</v>
          </cell>
        </row>
        <row r="2880">
          <cell r="F2880">
            <v>0.11509999999999999</v>
          </cell>
        </row>
        <row r="2881">
          <cell r="F2881">
            <v>0.11514000000000001</v>
          </cell>
        </row>
        <row r="2882">
          <cell r="F2882">
            <v>0.11518</v>
          </cell>
        </row>
        <row r="2883">
          <cell r="F2883">
            <v>0.11522</v>
          </cell>
        </row>
        <row r="2884">
          <cell r="F2884">
            <v>0.11526</v>
          </cell>
        </row>
        <row r="2885">
          <cell r="F2885">
            <v>0.1153</v>
          </cell>
        </row>
        <row r="2886">
          <cell r="F2886">
            <v>0.11534</v>
          </cell>
        </row>
        <row r="2887">
          <cell r="F2887">
            <v>0.11538</v>
          </cell>
        </row>
        <row r="2888">
          <cell r="F2888">
            <v>0.11541999999999999</v>
          </cell>
        </row>
        <row r="2889">
          <cell r="F2889">
            <v>0.11545999999999999</v>
          </cell>
        </row>
        <row r="2890">
          <cell r="F2890">
            <v>0.11550000000000001</v>
          </cell>
        </row>
        <row r="2891">
          <cell r="F2891">
            <v>0.11554</v>
          </cell>
        </row>
        <row r="2892">
          <cell r="F2892">
            <v>0.11558</v>
          </cell>
        </row>
        <row r="2893">
          <cell r="F2893">
            <v>0.11562</v>
          </cell>
        </row>
        <row r="2894">
          <cell r="F2894">
            <v>0.11566</v>
          </cell>
        </row>
        <row r="2895">
          <cell r="F2895">
            <v>0.1157</v>
          </cell>
        </row>
        <row r="2896">
          <cell r="F2896">
            <v>0.11574</v>
          </cell>
        </row>
        <row r="2897">
          <cell r="F2897">
            <v>0.11577999999999999</v>
          </cell>
        </row>
        <row r="2898">
          <cell r="F2898">
            <v>0.11582000000000001</v>
          </cell>
        </row>
        <row r="2899">
          <cell r="F2899">
            <v>0.11586</v>
          </cell>
        </row>
        <row r="2900">
          <cell r="F2900">
            <v>0.1159</v>
          </cell>
        </row>
        <row r="2901">
          <cell r="F2901">
            <v>0.11594</v>
          </cell>
        </row>
        <row r="2902">
          <cell r="F2902">
            <v>0.11598</v>
          </cell>
        </row>
        <row r="2903">
          <cell r="F2903">
            <v>0.11602</v>
          </cell>
        </row>
        <row r="2904">
          <cell r="F2904">
            <v>0.11606</v>
          </cell>
        </row>
        <row r="2905">
          <cell r="F2905">
            <v>0.11609999999999999</v>
          </cell>
        </row>
        <row r="2906">
          <cell r="F2906">
            <v>0.11613999999999999</v>
          </cell>
        </row>
        <row r="2907">
          <cell r="F2907">
            <v>0.11618000000000001</v>
          </cell>
        </row>
        <row r="2908">
          <cell r="F2908">
            <v>0.11622</v>
          </cell>
        </row>
        <row r="2909">
          <cell r="F2909">
            <v>0.11626</v>
          </cell>
        </row>
        <row r="2910">
          <cell r="F2910">
            <v>0.1163</v>
          </cell>
        </row>
        <row r="2911">
          <cell r="F2911">
            <v>0.11634</v>
          </cell>
        </row>
        <row r="2912">
          <cell r="F2912">
            <v>0.11638</v>
          </cell>
        </row>
        <row r="2913">
          <cell r="F2913">
            <v>0.11642</v>
          </cell>
        </row>
        <row r="2914">
          <cell r="F2914">
            <v>0.11645999999999999</v>
          </cell>
        </row>
        <row r="2915">
          <cell r="F2915">
            <v>0.11650000000000001</v>
          </cell>
        </row>
        <row r="2916">
          <cell r="F2916">
            <v>0.11654</v>
          </cell>
        </row>
        <row r="2917">
          <cell r="F2917">
            <v>0.11658</v>
          </cell>
        </row>
        <row r="2918">
          <cell r="F2918">
            <v>0.11662</v>
          </cell>
        </row>
        <row r="2919">
          <cell r="F2919">
            <v>0.11666</v>
          </cell>
        </row>
        <row r="2920">
          <cell r="F2920">
            <v>0.1167</v>
          </cell>
        </row>
        <row r="2921">
          <cell r="F2921">
            <v>0.11674</v>
          </cell>
        </row>
        <row r="2922">
          <cell r="F2922">
            <v>0.11677999999999999</v>
          </cell>
        </row>
        <row r="2923">
          <cell r="F2923">
            <v>0.11681999999999999</v>
          </cell>
        </row>
        <row r="2924">
          <cell r="F2924">
            <v>0.11686000000000001</v>
          </cell>
        </row>
        <row r="2925">
          <cell r="F2925">
            <v>0.1169</v>
          </cell>
        </row>
        <row r="2926">
          <cell r="F2926">
            <v>0.11694</v>
          </cell>
        </row>
        <row r="2927">
          <cell r="F2927">
            <v>0.11698</v>
          </cell>
        </row>
        <row r="2928">
          <cell r="F2928">
            <v>0.11702</v>
          </cell>
        </row>
        <row r="2929">
          <cell r="F2929">
            <v>0.11706</v>
          </cell>
        </row>
        <row r="2930">
          <cell r="F2930">
            <v>0.1171</v>
          </cell>
        </row>
        <row r="2931">
          <cell r="F2931">
            <v>0.11713999999999999</v>
          </cell>
        </row>
        <row r="2932">
          <cell r="F2932">
            <v>0.11718000000000001</v>
          </cell>
        </row>
        <row r="2933">
          <cell r="F2933">
            <v>0.11722</v>
          </cell>
        </row>
        <row r="2934">
          <cell r="F2934">
            <v>0.11726</v>
          </cell>
        </row>
        <row r="2935">
          <cell r="F2935">
            <v>0.1173</v>
          </cell>
        </row>
        <row r="2936">
          <cell r="F2936">
            <v>0.11734</v>
          </cell>
        </row>
        <row r="2937">
          <cell r="F2937">
            <v>0.11738</v>
          </cell>
        </row>
        <row r="2938">
          <cell r="F2938">
            <v>0.11742</v>
          </cell>
        </row>
        <row r="2939">
          <cell r="F2939">
            <v>0.11745999999999999</v>
          </cell>
        </row>
        <row r="2940">
          <cell r="F2940">
            <v>0.11749999999999999</v>
          </cell>
        </row>
        <row r="2941">
          <cell r="F2941">
            <v>0.11754000000000001</v>
          </cell>
        </row>
        <row r="2942">
          <cell r="F2942">
            <v>0.11758</v>
          </cell>
        </row>
        <row r="2943">
          <cell r="F2943">
            <v>0.11762</v>
          </cell>
        </row>
        <row r="2944">
          <cell r="F2944">
            <v>0.11766</v>
          </cell>
        </row>
        <row r="2945">
          <cell r="F2945">
            <v>0.1177</v>
          </cell>
        </row>
        <row r="2946">
          <cell r="F2946">
            <v>0.11774</v>
          </cell>
        </row>
        <row r="2947">
          <cell r="F2947">
            <v>0.11778</v>
          </cell>
        </row>
        <row r="2948">
          <cell r="F2948">
            <v>0.11781999999999999</v>
          </cell>
        </row>
        <row r="2949">
          <cell r="F2949">
            <v>0.11786000000000001</v>
          </cell>
        </row>
        <row r="2950">
          <cell r="F2950">
            <v>0.1179</v>
          </cell>
        </row>
        <row r="2951">
          <cell r="F2951">
            <v>0.11794</v>
          </cell>
        </row>
        <row r="2952">
          <cell r="F2952">
            <v>0.11798</v>
          </cell>
        </row>
        <row r="2953">
          <cell r="F2953">
            <v>0.11802</v>
          </cell>
        </row>
        <row r="2954">
          <cell r="F2954">
            <v>0.11806</v>
          </cell>
        </row>
        <row r="2955">
          <cell r="F2955">
            <v>0.1181</v>
          </cell>
        </row>
        <row r="2956">
          <cell r="F2956">
            <v>0.11814</v>
          </cell>
        </row>
        <row r="2957">
          <cell r="F2957">
            <v>0.11817999999999999</v>
          </cell>
        </row>
        <row r="2958">
          <cell r="F2958">
            <v>0.11822000000000001</v>
          </cell>
        </row>
        <row r="2959">
          <cell r="F2959">
            <v>0.11826</v>
          </cell>
        </row>
        <row r="2960">
          <cell r="F2960">
            <v>0.1183</v>
          </cell>
        </row>
        <row r="2961">
          <cell r="F2961">
            <v>0.11834</v>
          </cell>
        </row>
        <row r="2962">
          <cell r="F2962">
            <v>0.11838</v>
          </cell>
        </row>
        <row r="2963">
          <cell r="F2963">
            <v>0.11842</v>
          </cell>
        </row>
        <row r="2964">
          <cell r="F2964">
            <v>0.11846</v>
          </cell>
        </row>
        <row r="2965">
          <cell r="F2965">
            <v>0.11849999999999999</v>
          </cell>
        </row>
        <row r="2966">
          <cell r="F2966">
            <v>0.11854000000000001</v>
          </cell>
        </row>
        <row r="2967">
          <cell r="F2967">
            <v>0.11858</v>
          </cell>
        </row>
        <row r="2968">
          <cell r="F2968">
            <v>0.11862</v>
          </cell>
        </row>
        <row r="2969">
          <cell r="F2969">
            <v>0.11866</v>
          </cell>
        </row>
        <row r="2970">
          <cell r="F2970">
            <v>0.1187</v>
          </cell>
        </row>
        <row r="2971">
          <cell r="F2971">
            <v>0.11874</v>
          </cell>
        </row>
        <row r="2972">
          <cell r="F2972">
            <v>0.11878</v>
          </cell>
        </row>
        <row r="2973">
          <cell r="F2973">
            <v>0.11882</v>
          </cell>
        </row>
        <row r="2974">
          <cell r="F2974">
            <v>0.11885999999999999</v>
          </cell>
        </row>
        <row r="2975">
          <cell r="F2975">
            <v>0.11890000000000001</v>
          </cell>
        </row>
        <row r="2976">
          <cell r="F2976">
            <v>0.11894</v>
          </cell>
        </row>
        <row r="2977">
          <cell r="F2977">
            <v>0.11898</v>
          </cell>
        </row>
        <row r="2978">
          <cell r="F2978">
            <v>0.11902</v>
          </cell>
        </row>
        <row r="2979">
          <cell r="F2979">
            <v>0.11906</v>
          </cell>
        </row>
        <row r="2980">
          <cell r="F2980">
            <v>0.1191</v>
          </cell>
        </row>
        <row r="2981">
          <cell r="F2981">
            <v>0.11914</v>
          </cell>
        </row>
        <row r="2982">
          <cell r="F2982">
            <v>0.11917999999999999</v>
          </cell>
        </row>
        <row r="2983">
          <cell r="F2983">
            <v>0.11922000000000001</v>
          </cell>
        </row>
        <row r="2984">
          <cell r="F2984">
            <v>0.11926</v>
          </cell>
        </row>
        <row r="2985">
          <cell r="F2985">
            <v>0.1193</v>
          </cell>
        </row>
        <row r="2986">
          <cell r="F2986">
            <v>0.11934</v>
          </cell>
        </row>
        <row r="2987">
          <cell r="F2987">
            <v>0.11938</v>
          </cell>
        </row>
        <row r="2988">
          <cell r="F2988">
            <v>0.11942</v>
          </cell>
        </row>
        <row r="2989">
          <cell r="F2989">
            <v>0.11946</v>
          </cell>
        </row>
        <row r="2990">
          <cell r="F2990">
            <v>0.1195</v>
          </cell>
        </row>
        <row r="2991">
          <cell r="F2991">
            <v>0.11953999999999999</v>
          </cell>
        </row>
        <row r="2992">
          <cell r="F2992">
            <v>0.11958000000000001</v>
          </cell>
        </row>
        <row r="2993">
          <cell r="F2993">
            <v>0.11962</v>
          </cell>
        </row>
        <row r="2994">
          <cell r="F2994">
            <v>0.11966</v>
          </cell>
        </row>
        <row r="2995">
          <cell r="F2995">
            <v>0.1197</v>
          </cell>
        </row>
        <row r="2996">
          <cell r="F2996">
            <v>0.11974</v>
          </cell>
        </row>
        <row r="2997">
          <cell r="F2997">
            <v>0.11978</v>
          </cell>
        </row>
        <row r="2998">
          <cell r="F2998">
            <v>0.11982</v>
          </cell>
        </row>
        <row r="2999">
          <cell r="F2999">
            <v>0.11985999999999999</v>
          </cell>
        </row>
        <row r="3000">
          <cell r="F3000">
            <v>0.11990000000000001</v>
          </cell>
        </row>
        <row r="3001">
          <cell r="F3001">
            <v>0.11994</v>
          </cell>
        </row>
        <row r="3002">
          <cell r="F3002">
            <v>0.11998</v>
          </cell>
        </row>
        <row r="3003">
          <cell r="F3003">
            <v>0.12002</v>
          </cell>
        </row>
        <row r="3004">
          <cell r="F3004">
            <v>0.12006</v>
          </cell>
        </row>
        <row r="3005">
          <cell r="F3005">
            <v>0.1201</v>
          </cell>
        </row>
        <row r="3006">
          <cell r="F3006">
            <v>0.12014</v>
          </cell>
        </row>
        <row r="3007">
          <cell r="F3007">
            <v>0.12018</v>
          </cell>
        </row>
        <row r="3008">
          <cell r="F3008">
            <v>0.12021999999999999</v>
          </cell>
        </row>
        <row r="3009">
          <cell r="F3009">
            <v>0.12026000000000001</v>
          </cell>
        </row>
        <row r="3010">
          <cell r="F3010">
            <v>0.1203</v>
          </cell>
        </row>
        <row r="3011">
          <cell r="F3011">
            <v>0.12034</v>
          </cell>
        </row>
        <row r="3012">
          <cell r="F3012">
            <v>0.12038</v>
          </cell>
        </row>
        <row r="3013">
          <cell r="F3013">
            <v>0.12042</v>
          </cell>
        </row>
        <row r="3014">
          <cell r="F3014">
            <v>0.12046</v>
          </cell>
        </row>
        <row r="3015">
          <cell r="F3015">
            <v>0.1205</v>
          </cell>
        </row>
        <row r="3016">
          <cell r="F3016">
            <v>0.12053999999999999</v>
          </cell>
        </row>
        <row r="3017">
          <cell r="F3017">
            <v>0.12058000000000001</v>
          </cell>
        </row>
        <row r="3018">
          <cell r="F3018">
            <v>0.12062</v>
          </cell>
        </row>
        <row r="3019">
          <cell r="F3019">
            <v>0.12066</v>
          </cell>
        </row>
        <row r="3020">
          <cell r="F3020">
            <v>0.1207</v>
          </cell>
        </row>
        <row r="3021">
          <cell r="F3021">
            <v>0.12074</v>
          </cell>
        </row>
        <row r="3022">
          <cell r="F3022">
            <v>0.12078</v>
          </cell>
        </row>
        <row r="3023">
          <cell r="F3023">
            <v>0.12082</v>
          </cell>
        </row>
        <row r="3024">
          <cell r="F3024">
            <v>0.12086</v>
          </cell>
        </row>
        <row r="3025">
          <cell r="F3025">
            <v>0.12089999999999999</v>
          </cell>
        </row>
        <row r="3026">
          <cell r="F3026">
            <v>0.12094000000000001</v>
          </cell>
        </row>
        <row r="3027">
          <cell r="F3027">
            <v>0.12098</v>
          </cell>
        </row>
        <row r="3028">
          <cell r="F3028">
            <v>0.12102</v>
          </cell>
        </row>
        <row r="3029">
          <cell r="F3029">
            <v>0.12106</v>
          </cell>
        </row>
        <row r="3030">
          <cell r="F3030">
            <v>0.1211</v>
          </cell>
        </row>
        <row r="3031">
          <cell r="F3031">
            <v>0.12114</v>
          </cell>
        </row>
        <row r="3032">
          <cell r="F3032">
            <v>0.12118</v>
          </cell>
        </row>
        <row r="3033">
          <cell r="F3033">
            <v>0.12121999999999999</v>
          </cell>
        </row>
        <row r="3034">
          <cell r="F3034">
            <v>0.12126000000000001</v>
          </cell>
        </row>
        <row r="3035">
          <cell r="F3035">
            <v>0.12130000000000001</v>
          </cell>
        </row>
        <row r="3036">
          <cell r="F3036">
            <v>0.12134</v>
          </cell>
        </row>
        <row r="3037">
          <cell r="F3037">
            <v>0.12138</v>
          </cell>
        </row>
        <row r="3038">
          <cell r="F3038">
            <v>0.12142</v>
          </cell>
        </row>
        <row r="3039">
          <cell r="F3039">
            <v>0.12146</v>
          </cell>
        </row>
        <row r="3040">
          <cell r="F3040">
            <v>0.1215</v>
          </cell>
        </row>
        <row r="3041">
          <cell r="F3041">
            <v>0.12154</v>
          </cell>
        </row>
        <row r="3042">
          <cell r="F3042">
            <v>0.12157999999999999</v>
          </cell>
        </row>
        <row r="3043">
          <cell r="F3043">
            <v>0.12162000000000001</v>
          </cell>
        </row>
        <row r="3044">
          <cell r="F3044">
            <v>0.12166</v>
          </cell>
        </row>
        <row r="3045">
          <cell r="F3045">
            <v>0.1217</v>
          </cell>
        </row>
        <row r="3046">
          <cell r="F3046">
            <v>0.12174</v>
          </cell>
        </row>
        <row r="3047">
          <cell r="F3047">
            <v>0.12178</v>
          </cell>
        </row>
        <row r="3048">
          <cell r="F3048">
            <v>0.12182</v>
          </cell>
        </row>
        <row r="3049">
          <cell r="F3049">
            <v>0.12186</v>
          </cell>
        </row>
        <row r="3050">
          <cell r="F3050">
            <v>0.12189999999999999</v>
          </cell>
        </row>
        <row r="3051">
          <cell r="F3051">
            <v>0.12194000000000001</v>
          </cell>
        </row>
        <row r="3052">
          <cell r="F3052">
            <v>0.12198000000000001</v>
          </cell>
        </row>
        <row r="3053">
          <cell r="F3053">
            <v>0.12202</v>
          </cell>
        </row>
        <row r="3054">
          <cell r="F3054">
            <v>0.12206</v>
          </cell>
        </row>
        <row r="3055">
          <cell r="F3055">
            <v>0.1221</v>
          </cell>
        </row>
        <row r="3056">
          <cell r="F3056">
            <v>0.12214</v>
          </cell>
        </row>
        <row r="3057">
          <cell r="F3057">
            <v>0.12218</v>
          </cell>
        </row>
        <row r="3058">
          <cell r="F3058">
            <v>0.12222</v>
          </cell>
        </row>
        <row r="3059">
          <cell r="F3059">
            <v>0.12225999999999999</v>
          </cell>
        </row>
        <row r="3060">
          <cell r="F3060">
            <v>0.12230000000000001</v>
          </cell>
        </row>
        <row r="3061">
          <cell r="F3061">
            <v>0.12234</v>
          </cell>
        </row>
        <row r="3062">
          <cell r="F3062">
            <v>0.12238</v>
          </cell>
        </row>
        <row r="3063">
          <cell r="F3063">
            <v>0.12242</v>
          </cell>
        </row>
        <row r="3064">
          <cell r="F3064">
            <v>0.12246</v>
          </cell>
        </row>
        <row r="3065">
          <cell r="F3065">
            <v>0.1225</v>
          </cell>
        </row>
        <row r="3066">
          <cell r="F3066">
            <v>0.12254</v>
          </cell>
        </row>
        <row r="3067">
          <cell r="F3067">
            <v>0.12257999999999999</v>
          </cell>
        </row>
        <row r="3068">
          <cell r="F3068">
            <v>0.12262000000000001</v>
          </cell>
        </row>
        <row r="3069">
          <cell r="F3069">
            <v>0.12266000000000001</v>
          </cell>
        </row>
        <row r="3070">
          <cell r="F3070">
            <v>0.1227</v>
          </cell>
        </row>
        <row r="3071">
          <cell r="F3071">
            <v>0.12274</v>
          </cell>
        </row>
        <row r="3072">
          <cell r="F3072">
            <v>0.12278</v>
          </cell>
        </row>
        <row r="3073">
          <cell r="F3073">
            <v>0.12282</v>
          </cell>
        </row>
        <row r="3074">
          <cell r="F3074">
            <v>0.12286</v>
          </cell>
        </row>
        <row r="3075">
          <cell r="F3075">
            <v>0.1229</v>
          </cell>
        </row>
        <row r="3076">
          <cell r="F3076">
            <v>0.12293999999999999</v>
          </cell>
        </row>
        <row r="3077">
          <cell r="F3077">
            <v>0.12298000000000001</v>
          </cell>
        </row>
        <row r="3078">
          <cell r="F3078">
            <v>0.12302</v>
          </cell>
        </row>
        <row r="3079">
          <cell r="F3079">
            <v>0.12306</v>
          </cell>
        </row>
        <row r="3080">
          <cell r="F3080">
            <v>0.1231</v>
          </cell>
        </row>
        <row r="3081">
          <cell r="F3081">
            <v>0.12314</v>
          </cell>
        </row>
        <row r="3082">
          <cell r="F3082">
            <v>0.12318</v>
          </cell>
        </row>
        <row r="3083">
          <cell r="F3083">
            <v>0.12322</v>
          </cell>
        </row>
        <row r="3084">
          <cell r="F3084">
            <v>0.12325999999999999</v>
          </cell>
        </row>
        <row r="3085">
          <cell r="F3085">
            <v>0.12330000000000001</v>
          </cell>
        </row>
        <row r="3086">
          <cell r="F3086">
            <v>0.12334000000000001</v>
          </cell>
        </row>
        <row r="3087">
          <cell r="F3087">
            <v>0.12338</v>
          </cell>
        </row>
        <row r="3088">
          <cell r="F3088">
            <v>0.12342</v>
          </cell>
        </row>
        <row r="3089">
          <cell r="F3089">
            <v>0.12346</v>
          </cell>
        </row>
        <row r="3090">
          <cell r="F3090">
            <v>0.1235</v>
          </cell>
        </row>
        <row r="3091">
          <cell r="F3091">
            <v>0.12354</v>
          </cell>
        </row>
        <row r="3092">
          <cell r="F3092">
            <v>0.12358</v>
          </cell>
        </row>
        <row r="3093">
          <cell r="F3093">
            <v>0.12361999999999999</v>
          </cell>
        </row>
        <row r="3094">
          <cell r="F3094">
            <v>0.12366000000000001</v>
          </cell>
        </row>
        <row r="3095">
          <cell r="F3095">
            <v>0.1237</v>
          </cell>
        </row>
        <row r="3096">
          <cell r="F3096">
            <v>0.12374</v>
          </cell>
        </row>
        <row r="3097">
          <cell r="F3097">
            <v>0.12378</v>
          </cell>
        </row>
        <row r="3098">
          <cell r="F3098">
            <v>0.12382</v>
          </cell>
        </row>
        <row r="3099">
          <cell r="F3099">
            <v>0.12386</v>
          </cell>
        </row>
        <row r="3100">
          <cell r="F3100">
            <v>0.1239</v>
          </cell>
        </row>
        <row r="3101">
          <cell r="F3101">
            <v>0.12393999999999999</v>
          </cell>
        </row>
        <row r="3102">
          <cell r="F3102">
            <v>0.12398000000000001</v>
          </cell>
        </row>
        <row r="3103">
          <cell r="F3103">
            <v>0.12402000000000001</v>
          </cell>
        </row>
        <row r="3104">
          <cell r="F3104">
            <v>0.12406</v>
          </cell>
        </row>
        <row r="3105">
          <cell r="F3105">
            <v>0.1241</v>
          </cell>
        </row>
        <row r="3106">
          <cell r="F3106">
            <v>0.12414</v>
          </cell>
        </row>
        <row r="3107">
          <cell r="F3107">
            <v>0.12418</v>
          </cell>
        </row>
        <row r="3108">
          <cell r="F3108">
            <v>0.12422</v>
          </cell>
        </row>
        <row r="3109">
          <cell r="F3109">
            <v>0.12426</v>
          </cell>
        </row>
        <row r="3110">
          <cell r="F3110">
            <v>0.12429999999999999</v>
          </cell>
        </row>
        <row r="3111">
          <cell r="F3111">
            <v>0.12433900000000001</v>
          </cell>
        </row>
        <row r="3112">
          <cell r="F3112">
            <v>0.124379</v>
          </cell>
        </row>
        <row r="3113">
          <cell r="F3113">
            <v>0.124419</v>
          </cell>
        </row>
        <row r="3114">
          <cell r="F3114">
            <v>0.124459</v>
          </cell>
        </row>
        <row r="3115">
          <cell r="F3115">
            <v>0.124499</v>
          </cell>
        </row>
        <row r="3116">
          <cell r="F3116">
            <v>0.124539</v>
          </cell>
        </row>
        <row r="3117">
          <cell r="F3117">
            <v>0.124579</v>
          </cell>
        </row>
        <row r="3118">
          <cell r="F3118">
            <v>0.12461899999999999</v>
          </cell>
        </row>
        <row r="3119">
          <cell r="F3119">
            <v>0.12465900000000001</v>
          </cell>
        </row>
        <row r="3120">
          <cell r="F3120">
            <v>0.124699</v>
          </cell>
        </row>
        <row r="3121">
          <cell r="F3121">
            <v>0.124739</v>
          </cell>
        </row>
        <row r="3122">
          <cell r="F3122">
            <v>0.124779</v>
          </cell>
        </row>
        <row r="3123">
          <cell r="F3123">
            <v>0.124819</v>
          </cell>
        </row>
        <row r="3124">
          <cell r="F3124">
            <v>0.124859</v>
          </cell>
        </row>
        <row r="3125">
          <cell r="F3125">
            <v>0.124899</v>
          </cell>
        </row>
        <row r="3126">
          <cell r="F3126">
            <v>0.12493899999999999</v>
          </cell>
        </row>
        <row r="3127">
          <cell r="F3127">
            <v>0.12497900000000001</v>
          </cell>
        </row>
        <row r="3128">
          <cell r="F3128">
            <v>0.12501899999999999</v>
          </cell>
        </row>
        <row r="3129">
          <cell r="F3129">
            <v>0.125059</v>
          </cell>
        </row>
        <row r="3130">
          <cell r="F3130">
            <v>0.12509899999999999</v>
          </cell>
        </row>
        <row r="3131">
          <cell r="F3131">
            <v>0.125139</v>
          </cell>
        </row>
        <row r="3132">
          <cell r="F3132">
            <v>0.12517900000000001</v>
          </cell>
        </row>
        <row r="3133">
          <cell r="F3133">
            <v>0.125219</v>
          </cell>
        </row>
        <row r="3134">
          <cell r="F3134">
            <v>0.12525900000000001</v>
          </cell>
        </row>
        <row r="3135">
          <cell r="F3135">
            <v>0.12529899999999999</v>
          </cell>
        </row>
        <row r="3136">
          <cell r="F3136">
            <v>0.12533900000000001</v>
          </cell>
        </row>
        <row r="3137">
          <cell r="F3137">
            <v>0.12537899999999999</v>
          </cell>
        </row>
        <row r="3138">
          <cell r="F3138">
            <v>0.125419</v>
          </cell>
        </row>
        <row r="3139">
          <cell r="F3139">
            <v>0.12545899999999999</v>
          </cell>
        </row>
        <row r="3140">
          <cell r="F3140">
            <v>0.125499</v>
          </cell>
        </row>
        <row r="3141">
          <cell r="F3141">
            <v>0.12553900000000001</v>
          </cell>
        </row>
        <row r="3142">
          <cell r="F3142">
            <v>0.125579</v>
          </cell>
        </row>
        <row r="3143">
          <cell r="F3143">
            <v>0.12561900000000001</v>
          </cell>
        </row>
        <row r="3144">
          <cell r="F3144">
            <v>0.12565899999999999</v>
          </cell>
        </row>
        <row r="3145">
          <cell r="F3145">
            <v>0.12569900000000001</v>
          </cell>
        </row>
        <row r="3146">
          <cell r="F3146">
            <v>0.12573899999999999</v>
          </cell>
        </row>
        <row r="3147">
          <cell r="F3147">
            <v>0.125779</v>
          </cell>
        </row>
        <row r="3148">
          <cell r="F3148">
            <v>0.12581899999999999</v>
          </cell>
        </row>
        <row r="3149">
          <cell r="F3149">
            <v>0.125859</v>
          </cell>
        </row>
        <row r="3150">
          <cell r="F3150">
            <v>0.12589900000000001</v>
          </cell>
        </row>
        <row r="3151">
          <cell r="F3151">
            <v>0.125939</v>
          </cell>
        </row>
        <row r="3152">
          <cell r="F3152">
            <v>0.12597900000000001</v>
          </cell>
        </row>
        <row r="3153">
          <cell r="F3153">
            <v>0.12601899999999999</v>
          </cell>
        </row>
        <row r="3154">
          <cell r="F3154">
            <v>0.126059</v>
          </cell>
        </row>
        <row r="3155">
          <cell r="F3155">
            <v>0.12609899999999999</v>
          </cell>
        </row>
        <row r="3156">
          <cell r="F3156">
            <v>0.126139</v>
          </cell>
        </row>
        <row r="3157">
          <cell r="F3157">
            <v>0.12617900000000001</v>
          </cell>
        </row>
        <row r="3158">
          <cell r="F3158">
            <v>0.126219</v>
          </cell>
        </row>
        <row r="3159">
          <cell r="F3159">
            <v>0.12625900000000001</v>
          </cell>
        </row>
        <row r="3160">
          <cell r="F3160">
            <v>0.12629899999999999</v>
          </cell>
        </row>
        <row r="3161">
          <cell r="F3161">
            <v>0.12633900000000001</v>
          </cell>
        </row>
        <row r="3162">
          <cell r="F3162">
            <v>0.12637899999999999</v>
          </cell>
        </row>
        <row r="3163">
          <cell r="F3163">
            <v>0.126419</v>
          </cell>
        </row>
        <row r="3164">
          <cell r="F3164">
            <v>0.12645899999999999</v>
          </cell>
        </row>
        <row r="3165">
          <cell r="F3165">
            <v>0.126499</v>
          </cell>
        </row>
        <row r="3166">
          <cell r="F3166">
            <v>0.12653900000000001</v>
          </cell>
        </row>
        <row r="3167">
          <cell r="F3167">
            <v>0.126579</v>
          </cell>
        </row>
        <row r="3168">
          <cell r="F3168">
            <v>0.12661900000000001</v>
          </cell>
        </row>
        <row r="3169">
          <cell r="F3169">
            <v>0.12665899999999999</v>
          </cell>
        </row>
        <row r="3170">
          <cell r="F3170">
            <v>0.12669900000000001</v>
          </cell>
        </row>
        <row r="3171">
          <cell r="F3171">
            <v>0.12673899999999999</v>
          </cell>
        </row>
        <row r="3172">
          <cell r="F3172">
            <v>0.126779</v>
          </cell>
        </row>
        <row r="3173">
          <cell r="F3173">
            <v>0.12681899999999999</v>
          </cell>
        </row>
        <row r="3174">
          <cell r="F3174">
            <v>0.126859</v>
          </cell>
        </row>
        <row r="3175">
          <cell r="F3175">
            <v>0.12689900000000001</v>
          </cell>
        </row>
        <row r="3176">
          <cell r="F3176">
            <v>0.126939</v>
          </cell>
        </row>
        <row r="3177">
          <cell r="F3177">
            <v>0.12697900000000001</v>
          </cell>
        </row>
        <row r="3178">
          <cell r="F3178">
            <v>0.12701899999999999</v>
          </cell>
        </row>
        <row r="3179">
          <cell r="F3179">
            <v>0.12705900000000001</v>
          </cell>
        </row>
        <row r="3180">
          <cell r="F3180">
            <v>0.12709899999999999</v>
          </cell>
        </row>
        <row r="3181">
          <cell r="F3181">
            <v>0.127139</v>
          </cell>
        </row>
        <row r="3182">
          <cell r="F3182">
            <v>0.12717899999999999</v>
          </cell>
        </row>
        <row r="3183">
          <cell r="F3183">
            <v>0.127219</v>
          </cell>
        </row>
        <row r="3184">
          <cell r="F3184">
            <v>0.12725900000000001</v>
          </cell>
        </row>
        <row r="3185">
          <cell r="F3185">
            <v>0.127299</v>
          </cell>
        </row>
        <row r="3186">
          <cell r="F3186">
            <v>0.12733900000000001</v>
          </cell>
        </row>
        <row r="3187">
          <cell r="F3187">
            <v>0.12737899999999999</v>
          </cell>
        </row>
        <row r="3188">
          <cell r="F3188">
            <v>0.127419</v>
          </cell>
        </row>
        <row r="3189">
          <cell r="F3189">
            <v>0.12745899999999999</v>
          </cell>
        </row>
        <row r="3190">
          <cell r="F3190">
            <v>0.127499</v>
          </cell>
        </row>
        <row r="3191">
          <cell r="F3191">
            <v>0.12753900000000001</v>
          </cell>
        </row>
        <row r="3192">
          <cell r="F3192">
            <v>0.127579</v>
          </cell>
        </row>
        <row r="3193">
          <cell r="F3193">
            <v>0.12761900000000001</v>
          </cell>
        </row>
        <row r="3194">
          <cell r="F3194">
            <v>0.12765899999999999</v>
          </cell>
        </row>
        <row r="3195">
          <cell r="F3195">
            <v>0.12769900000000001</v>
          </cell>
        </row>
        <row r="3196">
          <cell r="F3196">
            <v>0.12773899999999999</v>
          </cell>
        </row>
        <row r="3197">
          <cell r="F3197">
            <v>0.127779</v>
          </cell>
        </row>
        <row r="3198">
          <cell r="F3198">
            <v>0.12781899999999999</v>
          </cell>
        </row>
        <row r="3199">
          <cell r="F3199">
            <v>0.127859</v>
          </cell>
        </row>
        <row r="3200">
          <cell r="F3200">
            <v>0.12789900000000001</v>
          </cell>
        </row>
        <row r="3201">
          <cell r="F3201">
            <v>0.127939</v>
          </cell>
        </row>
        <row r="3202">
          <cell r="F3202">
            <v>0.12797900000000001</v>
          </cell>
        </row>
        <row r="3203">
          <cell r="F3203">
            <v>0.12801899999999999</v>
          </cell>
        </row>
        <row r="3204">
          <cell r="F3204">
            <v>0.12805900000000001</v>
          </cell>
        </row>
        <row r="3205">
          <cell r="F3205">
            <v>0.12809899999999999</v>
          </cell>
        </row>
        <row r="3206">
          <cell r="F3206">
            <v>0.128139</v>
          </cell>
        </row>
        <row r="3207">
          <cell r="F3207">
            <v>0.12817899999999999</v>
          </cell>
        </row>
        <row r="3208">
          <cell r="F3208">
            <v>0.128219</v>
          </cell>
        </row>
        <row r="3209">
          <cell r="F3209">
            <v>0.12825900000000001</v>
          </cell>
        </row>
        <row r="3210">
          <cell r="F3210">
            <v>0.128299</v>
          </cell>
        </row>
        <row r="3211">
          <cell r="F3211">
            <v>0.12833900000000001</v>
          </cell>
        </row>
        <row r="3212">
          <cell r="F3212">
            <v>0.12837899999999999</v>
          </cell>
        </row>
        <row r="3213">
          <cell r="F3213">
            <v>0.12841900000000001</v>
          </cell>
        </row>
        <row r="3214">
          <cell r="F3214">
            <v>0.12845899999999999</v>
          </cell>
        </row>
        <row r="3215">
          <cell r="F3215">
            <v>0.128499</v>
          </cell>
        </row>
        <row r="3216">
          <cell r="F3216">
            <v>0.12853899999999999</v>
          </cell>
        </row>
        <row r="3217">
          <cell r="F3217">
            <v>0.128579</v>
          </cell>
        </row>
        <row r="3218">
          <cell r="F3218">
            <v>0.12861900000000001</v>
          </cell>
        </row>
        <row r="3219">
          <cell r="F3219">
            <v>0.128659</v>
          </cell>
        </row>
        <row r="3220">
          <cell r="F3220">
            <v>0.12869900000000001</v>
          </cell>
        </row>
        <row r="3221">
          <cell r="F3221">
            <v>0.12873899999999999</v>
          </cell>
        </row>
        <row r="3222">
          <cell r="F3222">
            <v>0.128779</v>
          </cell>
        </row>
        <row r="3223">
          <cell r="F3223">
            <v>0.12881899999999999</v>
          </cell>
        </row>
        <row r="3224">
          <cell r="F3224">
            <v>0.128859</v>
          </cell>
        </row>
        <row r="3225">
          <cell r="F3225">
            <v>0.12889900000000001</v>
          </cell>
        </row>
        <row r="3226">
          <cell r="F3226">
            <v>0.128939</v>
          </cell>
        </row>
        <row r="3227">
          <cell r="F3227">
            <v>0.12897900000000001</v>
          </cell>
        </row>
        <row r="3228">
          <cell r="F3228">
            <v>0.12901899999999999</v>
          </cell>
        </row>
        <row r="3229">
          <cell r="F3229">
            <v>0.12905900000000001</v>
          </cell>
        </row>
        <row r="3230">
          <cell r="F3230">
            <v>0.12909899999999999</v>
          </cell>
        </row>
        <row r="3231">
          <cell r="F3231">
            <v>0.129139</v>
          </cell>
        </row>
        <row r="3232">
          <cell r="F3232">
            <v>0.12917899999999999</v>
          </cell>
        </row>
        <row r="3233">
          <cell r="F3233">
            <v>0.129219</v>
          </cell>
        </row>
        <row r="3234">
          <cell r="F3234">
            <v>0.12925900000000001</v>
          </cell>
        </row>
        <row r="3235">
          <cell r="F3235">
            <v>0.129299</v>
          </cell>
        </row>
        <row r="3236">
          <cell r="F3236">
            <v>0.12933900000000001</v>
          </cell>
        </row>
        <row r="3237">
          <cell r="F3237">
            <v>0.12937899999999999</v>
          </cell>
        </row>
        <row r="3238">
          <cell r="F3238">
            <v>0.12941900000000001</v>
          </cell>
        </row>
        <row r="3239">
          <cell r="F3239">
            <v>0.12945899999999999</v>
          </cell>
        </row>
        <row r="3240">
          <cell r="F3240">
            <v>0.129499</v>
          </cell>
        </row>
        <row r="3241">
          <cell r="F3241">
            <v>0.12953899999999999</v>
          </cell>
        </row>
        <row r="3242">
          <cell r="F3242">
            <v>0.129579</v>
          </cell>
        </row>
        <row r="3243">
          <cell r="F3243">
            <v>0.12961900000000001</v>
          </cell>
        </row>
        <row r="3244">
          <cell r="F3244">
            <v>0.129659</v>
          </cell>
        </row>
        <row r="3245">
          <cell r="F3245">
            <v>0.12969900000000001</v>
          </cell>
        </row>
        <row r="3246">
          <cell r="F3246">
            <v>0.12973899999999999</v>
          </cell>
        </row>
        <row r="3247">
          <cell r="F3247">
            <v>0.12977900000000001</v>
          </cell>
        </row>
        <row r="3248">
          <cell r="F3248">
            <v>0.12981899999999999</v>
          </cell>
        </row>
        <row r="3249">
          <cell r="F3249">
            <v>0.129859</v>
          </cell>
        </row>
        <row r="3250">
          <cell r="F3250">
            <v>0.12989899999999999</v>
          </cell>
        </row>
        <row r="3251">
          <cell r="F3251">
            <v>0.129939</v>
          </cell>
        </row>
        <row r="3252">
          <cell r="F3252">
            <v>0.12997900000000001</v>
          </cell>
        </row>
        <row r="3253">
          <cell r="F3253">
            <v>0.130019</v>
          </cell>
        </row>
        <row r="3254">
          <cell r="F3254">
            <v>0.13005900000000001</v>
          </cell>
        </row>
        <row r="3255">
          <cell r="F3255">
            <v>0.13009899999999999</v>
          </cell>
        </row>
        <row r="3256">
          <cell r="F3256">
            <v>0.130139</v>
          </cell>
        </row>
        <row r="3257">
          <cell r="F3257">
            <v>0.13017899999999999</v>
          </cell>
        </row>
        <row r="3258">
          <cell r="F3258">
            <v>0.130219</v>
          </cell>
        </row>
        <row r="3259">
          <cell r="F3259">
            <v>0.13025900000000001</v>
          </cell>
        </row>
        <row r="3260">
          <cell r="F3260">
            <v>0.130299</v>
          </cell>
        </row>
        <row r="3261">
          <cell r="F3261">
            <v>0.13033900000000001</v>
          </cell>
        </row>
        <row r="3262">
          <cell r="F3262">
            <v>0.13037899999999999</v>
          </cell>
        </row>
        <row r="3263">
          <cell r="F3263">
            <v>0.13041900000000001</v>
          </cell>
        </row>
        <row r="3264">
          <cell r="F3264">
            <v>0.13045899999999999</v>
          </cell>
        </row>
        <row r="3265">
          <cell r="F3265">
            <v>0.130499</v>
          </cell>
        </row>
        <row r="3266">
          <cell r="F3266">
            <v>0.13053899999999999</v>
          </cell>
        </row>
        <row r="3267">
          <cell r="F3267">
            <v>0.130579</v>
          </cell>
        </row>
        <row r="3268">
          <cell r="F3268">
            <v>0.13061900000000001</v>
          </cell>
        </row>
        <row r="3269">
          <cell r="F3269">
            <v>0.130659</v>
          </cell>
        </row>
        <row r="3270">
          <cell r="F3270">
            <v>0.13069900000000001</v>
          </cell>
        </row>
        <row r="3271">
          <cell r="F3271">
            <v>0.13073899999999999</v>
          </cell>
        </row>
        <row r="3272">
          <cell r="F3272">
            <v>0.13077900000000001</v>
          </cell>
        </row>
        <row r="3273">
          <cell r="F3273">
            <v>0.13081899999999999</v>
          </cell>
        </row>
        <row r="3274">
          <cell r="F3274">
            <v>0.130859</v>
          </cell>
        </row>
        <row r="3275">
          <cell r="F3275">
            <v>0.13089899999999999</v>
          </cell>
        </row>
        <row r="3276">
          <cell r="F3276">
            <v>0.130939</v>
          </cell>
        </row>
        <row r="3277">
          <cell r="F3277">
            <v>0.13097900000000001</v>
          </cell>
        </row>
        <row r="3278">
          <cell r="F3278">
            <v>0.131019</v>
          </cell>
        </row>
        <row r="3279">
          <cell r="F3279">
            <v>0.13105900000000001</v>
          </cell>
        </row>
        <row r="3280">
          <cell r="F3280">
            <v>0.13109899999999999</v>
          </cell>
        </row>
        <row r="3281">
          <cell r="F3281">
            <v>0.13113900000000001</v>
          </cell>
        </row>
        <row r="3282">
          <cell r="F3282">
            <v>0.13117899999999999</v>
          </cell>
        </row>
        <row r="3283">
          <cell r="F3283">
            <v>0.131219</v>
          </cell>
        </row>
        <row r="3284">
          <cell r="F3284">
            <v>0.13125899999999999</v>
          </cell>
        </row>
        <row r="3285">
          <cell r="F3285">
            <v>0.131299</v>
          </cell>
        </row>
        <row r="3286">
          <cell r="F3286">
            <v>0.13133900000000001</v>
          </cell>
        </row>
        <row r="3287">
          <cell r="F3287">
            <v>0.131379</v>
          </cell>
        </row>
        <row r="3288">
          <cell r="F3288">
            <v>0.13141900000000001</v>
          </cell>
        </row>
        <row r="3289">
          <cell r="F3289">
            <v>0.13145899999999999</v>
          </cell>
        </row>
        <row r="3290">
          <cell r="F3290">
            <v>0.131499</v>
          </cell>
        </row>
        <row r="3291">
          <cell r="F3291">
            <v>0.13153899999999999</v>
          </cell>
        </row>
        <row r="3292">
          <cell r="F3292">
            <v>0.131579</v>
          </cell>
        </row>
        <row r="3293">
          <cell r="F3293">
            <v>0.13161900000000001</v>
          </cell>
        </row>
        <row r="3294">
          <cell r="F3294">
            <v>0.131659</v>
          </cell>
        </row>
        <row r="3295">
          <cell r="F3295">
            <v>0.13169900000000001</v>
          </cell>
        </row>
        <row r="3296">
          <cell r="F3296">
            <v>0.13173899999999999</v>
          </cell>
        </row>
        <row r="3297">
          <cell r="F3297">
            <v>0.13177900000000001</v>
          </cell>
        </row>
        <row r="3298">
          <cell r="F3298">
            <v>0.13181899999999999</v>
          </cell>
        </row>
        <row r="3299">
          <cell r="F3299">
            <v>0.131859</v>
          </cell>
        </row>
        <row r="3300">
          <cell r="F3300">
            <v>0.13189899999999999</v>
          </cell>
        </row>
        <row r="3301">
          <cell r="F3301">
            <v>0.131939</v>
          </cell>
        </row>
        <row r="3302">
          <cell r="F3302">
            <v>0.13197900000000001</v>
          </cell>
        </row>
        <row r="3303">
          <cell r="F3303">
            <v>0.132019</v>
          </cell>
        </row>
        <row r="3304">
          <cell r="F3304">
            <v>0.13205900000000001</v>
          </cell>
        </row>
        <row r="3305">
          <cell r="F3305">
            <v>0.13209899999999999</v>
          </cell>
        </row>
        <row r="3306">
          <cell r="F3306">
            <v>0.13213900000000001</v>
          </cell>
        </row>
        <row r="3307">
          <cell r="F3307">
            <v>0.13217899999999999</v>
          </cell>
        </row>
        <row r="3308">
          <cell r="F3308">
            <v>0.132219</v>
          </cell>
        </row>
        <row r="3309">
          <cell r="F3309">
            <v>0.13225899999999999</v>
          </cell>
        </row>
        <row r="3310">
          <cell r="F3310">
            <v>0.132299</v>
          </cell>
        </row>
        <row r="3311">
          <cell r="F3311">
            <v>0.13233900000000001</v>
          </cell>
        </row>
        <row r="3312">
          <cell r="F3312">
            <v>0.132379</v>
          </cell>
        </row>
        <row r="3313">
          <cell r="F3313">
            <v>0.13241900000000001</v>
          </cell>
        </row>
        <row r="3314">
          <cell r="F3314">
            <v>0.13245899999999999</v>
          </cell>
        </row>
        <row r="3315">
          <cell r="F3315">
            <v>0.13249900000000001</v>
          </cell>
        </row>
        <row r="3316">
          <cell r="F3316">
            <v>0.13253899999999999</v>
          </cell>
        </row>
        <row r="3317">
          <cell r="F3317">
            <v>0.132579</v>
          </cell>
        </row>
        <row r="3318">
          <cell r="F3318">
            <v>0.13261899999999999</v>
          </cell>
        </row>
        <row r="3319">
          <cell r="F3319">
            <v>0.132659</v>
          </cell>
        </row>
        <row r="3320">
          <cell r="F3320">
            <v>0.13269900000000001</v>
          </cell>
        </row>
        <row r="3321">
          <cell r="F3321">
            <v>0.132739</v>
          </cell>
        </row>
        <row r="3322">
          <cell r="F3322">
            <v>0.13277900000000001</v>
          </cell>
        </row>
        <row r="3323">
          <cell r="F3323">
            <v>0.13281899999999999</v>
          </cell>
        </row>
        <row r="3324">
          <cell r="F3324">
            <v>0.132859</v>
          </cell>
        </row>
        <row r="3325">
          <cell r="F3325">
            <v>0.13289899999999999</v>
          </cell>
        </row>
        <row r="3326">
          <cell r="F3326">
            <v>0.132939</v>
          </cell>
        </row>
        <row r="3327">
          <cell r="F3327">
            <v>0.13297900000000001</v>
          </cell>
        </row>
        <row r="3328">
          <cell r="F3328">
            <v>0.133019</v>
          </cell>
        </row>
        <row r="3329">
          <cell r="F3329">
            <v>0.13305900000000001</v>
          </cell>
        </row>
        <row r="3330">
          <cell r="F3330">
            <v>0.133099</v>
          </cell>
        </row>
        <row r="3331">
          <cell r="F3331">
            <v>0.13313900000000001</v>
          </cell>
        </row>
        <row r="3332">
          <cell r="F3332">
            <v>0.13317899999999999</v>
          </cell>
        </row>
        <row r="3333">
          <cell r="F3333">
            <v>0.133219</v>
          </cell>
        </row>
        <row r="3334">
          <cell r="F3334">
            <v>0.13325899999999999</v>
          </cell>
        </row>
        <row r="3335">
          <cell r="F3335">
            <v>0.133299</v>
          </cell>
        </row>
        <row r="3336">
          <cell r="F3336">
            <v>0.13333900000000001</v>
          </cell>
        </row>
        <row r="3337">
          <cell r="F3337">
            <v>0.133379</v>
          </cell>
        </row>
        <row r="3338">
          <cell r="F3338">
            <v>0.13341900000000001</v>
          </cell>
        </row>
        <row r="3339">
          <cell r="F3339">
            <v>0.13345899999999999</v>
          </cell>
        </row>
        <row r="3340">
          <cell r="F3340">
            <v>0.13349900000000001</v>
          </cell>
        </row>
        <row r="3341">
          <cell r="F3341">
            <v>0.13353899999999999</v>
          </cell>
        </row>
        <row r="3342">
          <cell r="F3342">
            <v>0.133579</v>
          </cell>
        </row>
        <row r="3343">
          <cell r="F3343">
            <v>0.13361899999999999</v>
          </cell>
        </row>
        <row r="3344">
          <cell r="F3344">
            <v>0.133659</v>
          </cell>
        </row>
        <row r="3345">
          <cell r="F3345">
            <v>0.13369900000000001</v>
          </cell>
        </row>
        <row r="3346">
          <cell r="F3346">
            <v>0.133739</v>
          </cell>
        </row>
        <row r="3347">
          <cell r="F3347">
            <v>0.13377900000000001</v>
          </cell>
        </row>
        <row r="3348">
          <cell r="F3348">
            <v>0.13381899999999999</v>
          </cell>
        </row>
        <row r="3349">
          <cell r="F3349">
            <v>0.13385900000000001</v>
          </cell>
        </row>
        <row r="3350">
          <cell r="F3350">
            <v>0.13389899999999999</v>
          </cell>
        </row>
        <row r="3351">
          <cell r="F3351">
            <v>0.133939</v>
          </cell>
        </row>
        <row r="3352">
          <cell r="F3352">
            <v>0.13397899999999999</v>
          </cell>
        </row>
        <row r="3353">
          <cell r="F3353">
            <v>0.134019</v>
          </cell>
        </row>
        <row r="3354">
          <cell r="F3354">
            <v>0.13405900000000001</v>
          </cell>
        </row>
        <row r="3355">
          <cell r="F3355">
            <v>0.134099</v>
          </cell>
        </row>
        <row r="3356">
          <cell r="F3356">
            <v>0.13413900000000001</v>
          </cell>
        </row>
        <row r="3357">
          <cell r="F3357">
            <v>0.13417899999999999</v>
          </cell>
        </row>
        <row r="3358">
          <cell r="F3358">
            <v>0.134219</v>
          </cell>
        </row>
        <row r="3359">
          <cell r="F3359">
            <v>0.13425899999999999</v>
          </cell>
        </row>
        <row r="3360">
          <cell r="F3360">
            <v>0.134299</v>
          </cell>
        </row>
        <row r="3361">
          <cell r="F3361">
            <v>0.13433899999999999</v>
          </cell>
        </row>
        <row r="3362">
          <cell r="F3362">
            <v>0.134379</v>
          </cell>
        </row>
        <row r="3363">
          <cell r="F3363">
            <v>0.13441900000000001</v>
          </cell>
        </row>
        <row r="3364">
          <cell r="F3364">
            <v>0.134459</v>
          </cell>
        </row>
        <row r="3365">
          <cell r="F3365">
            <v>0.13449900000000001</v>
          </cell>
        </row>
        <row r="3366">
          <cell r="F3366">
            <v>0.13453899999999999</v>
          </cell>
        </row>
        <row r="3367">
          <cell r="F3367">
            <v>0.134579</v>
          </cell>
        </row>
        <row r="3368">
          <cell r="F3368">
            <v>0.13461899999999999</v>
          </cell>
        </row>
        <row r="3369">
          <cell r="F3369">
            <v>0.134659</v>
          </cell>
        </row>
        <row r="3370">
          <cell r="F3370">
            <v>0.13469900000000001</v>
          </cell>
        </row>
        <row r="3371">
          <cell r="F3371">
            <v>0.134739</v>
          </cell>
        </row>
        <row r="3372">
          <cell r="F3372">
            <v>0.13477900000000001</v>
          </cell>
        </row>
        <row r="3373">
          <cell r="F3373">
            <v>0.13481899999999999</v>
          </cell>
        </row>
        <row r="3374">
          <cell r="F3374">
            <v>0.13485900000000001</v>
          </cell>
        </row>
        <row r="3375">
          <cell r="F3375">
            <v>0.13489899999999999</v>
          </cell>
        </row>
        <row r="3376">
          <cell r="F3376">
            <v>0.134939</v>
          </cell>
        </row>
        <row r="3377">
          <cell r="F3377">
            <v>0.13497899999999999</v>
          </cell>
        </row>
        <row r="3378">
          <cell r="F3378">
            <v>0.135019</v>
          </cell>
        </row>
        <row r="3379">
          <cell r="F3379">
            <v>0.13505900000000001</v>
          </cell>
        </row>
        <row r="3380">
          <cell r="F3380">
            <v>0.135099</v>
          </cell>
        </row>
        <row r="3381">
          <cell r="F3381">
            <v>0.13513900000000001</v>
          </cell>
        </row>
        <row r="3382">
          <cell r="F3382">
            <v>0.13517899999999999</v>
          </cell>
        </row>
        <row r="3383">
          <cell r="F3383">
            <v>0.13521900000000001</v>
          </cell>
        </row>
        <row r="3384">
          <cell r="F3384">
            <v>0.13525899999999999</v>
          </cell>
        </row>
        <row r="3385">
          <cell r="F3385">
            <v>0.135299</v>
          </cell>
        </row>
        <row r="3386">
          <cell r="F3386">
            <v>0.13533899999999999</v>
          </cell>
        </row>
        <row r="3387">
          <cell r="F3387">
            <v>0.135379</v>
          </cell>
        </row>
        <row r="3388">
          <cell r="F3388">
            <v>0.13541900000000001</v>
          </cell>
        </row>
        <row r="3389">
          <cell r="F3389">
            <v>0.135459</v>
          </cell>
        </row>
        <row r="3390">
          <cell r="F3390">
            <v>0.13549900000000001</v>
          </cell>
        </row>
        <row r="3391">
          <cell r="F3391">
            <v>0.13553899999999999</v>
          </cell>
        </row>
        <row r="3392">
          <cell r="F3392">
            <v>0.13557900000000001</v>
          </cell>
        </row>
        <row r="3393">
          <cell r="F3393">
            <v>0.13561899999999999</v>
          </cell>
        </row>
        <row r="3394">
          <cell r="F3394">
            <v>0.135659</v>
          </cell>
        </row>
        <row r="3395">
          <cell r="F3395">
            <v>0.13569899999999999</v>
          </cell>
        </row>
        <row r="3396">
          <cell r="F3396">
            <v>0.135739</v>
          </cell>
        </row>
        <row r="3397">
          <cell r="F3397">
            <v>0.13577900000000001</v>
          </cell>
        </row>
        <row r="3398">
          <cell r="F3398">
            <v>0.135819</v>
          </cell>
        </row>
        <row r="3399">
          <cell r="F3399">
            <v>0.13585900000000001</v>
          </cell>
        </row>
        <row r="3400">
          <cell r="F3400">
            <v>0.13589899999999999</v>
          </cell>
        </row>
        <row r="3401">
          <cell r="F3401">
            <v>0.135939</v>
          </cell>
        </row>
        <row r="3402">
          <cell r="F3402">
            <v>0.13597899999999999</v>
          </cell>
        </row>
        <row r="3403">
          <cell r="F3403">
            <v>0.136019</v>
          </cell>
        </row>
        <row r="3404">
          <cell r="F3404">
            <v>0.13605900000000001</v>
          </cell>
        </row>
        <row r="3405">
          <cell r="F3405">
            <v>0.136099</v>
          </cell>
        </row>
        <row r="3406">
          <cell r="F3406">
            <v>0.13613900000000001</v>
          </cell>
        </row>
        <row r="3407">
          <cell r="F3407">
            <v>0.13617899999999999</v>
          </cell>
        </row>
        <row r="3408">
          <cell r="F3408">
            <v>0.13621900000000001</v>
          </cell>
        </row>
        <row r="3409">
          <cell r="F3409">
            <v>0.13625899999999999</v>
          </cell>
        </row>
        <row r="3410">
          <cell r="F3410">
            <v>0.136299</v>
          </cell>
        </row>
        <row r="3411">
          <cell r="F3411">
            <v>0.13633899999999999</v>
          </cell>
        </row>
        <row r="3412">
          <cell r="F3412">
            <v>0.136379</v>
          </cell>
        </row>
        <row r="3413">
          <cell r="F3413">
            <v>0.13641900000000001</v>
          </cell>
        </row>
        <row r="3414">
          <cell r="F3414">
            <v>0.136459</v>
          </cell>
        </row>
        <row r="3415">
          <cell r="F3415">
            <v>0.13649900000000001</v>
          </cell>
        </row>
        <row r="3416">
          <cell r="F3416">
            <v>0.13653899999999999</v>
          </cell>
        </row>
        <row r="3417">
          <cell r="F3417">
            <v>0.13657900000000001</v>
          </cell>
        </row>
        <row r="3418">
          <cell r="F3418">
            <v>0.13661899999999999</v>
          </cell>
        </row>
        <row r="3419">
          <cell r="F3419">
            <v>0.136659</v>
          </cell>
        </row>
        <row r="3420">
          <cell r="F3420">
            <v>0.13669899999999999</v>
          </cell>
        </row>
        <row r="3421">
          <cell r="F3421">
            <v>0.136739</v>
          </cell>
        </row>
        <row r="3422">
          <cell r="F3422">
            <v>0.13677900000000001</v>
          </cell>
        </row>
        <row r="3423">
          <cell r="F3423">
            <v>0.136819</v>
          </cell>
        </row>
        <row r="3424">
          <cell r="F3424">
            <v>0.13685900000000001</v>
          </cell>
        </row>
        <row r="3425">
          <cell r="F3425">
            <v>0.13689899999999999</v>
          </cell>
        </row>
        <row r="3426">
          <cell r="F3426">
            <v>0.13693900000000001</v>
          </cell>
        </row>
        <row r="3427">
          <cell r="F3427">
            <v>0.13697899999999999</v>
          </cell>
        </row>
        <row r="3428">
          <cell r="F3428">
            <v>0.137019</v>
          </cell>
        </row>
        <row r="3429">
          <cell r="F3429">
            <v>0.13705899999999999</v>
          </cell>
        </row>
        <row r="3430">
          <cell r="F3430">
            <v>0.137099</v>
          </cell>
        </row>
        <row r="3431">
          <cell r="F3431">
            <v>0.13713900000000001</v>
          </cell>
        </row>
        <row r="3432">
          <cell r="F3432">
            <v>0.137179</v>
          </cell>
        </row>
        <row r="3433">
          <cell r="F3433">
            <v>0.13721900000000001</v>
          </cell>
        </row>
        <row r="3434">
          <cell r="F3434">
            <v>0.13725899999999999</v>
          </cell>
        </row>
        <row r="3435">
          <cell r="F3435">
            <v>0.137299</v>
          </cell>
        </row>
        <row r="3436">
          <cell r="F3436">
            <v>0.13733899999999999</v>
          </cell>
        </row>
        <row r="3437">
          <cell r="F3437">
            <v>0.137379</v>
          </cell>
        </row>
        <row r="3438">
          <cell r="F3438">
            <v>0.13741900000000001</v>
          </cell>
        </row>
        <row r="3439">
          <cell r="F3439">
            <v>0.137459</v>
          </cell>
        </row>
        <row r="3440">
          <cell r="F3440">
            <v>0.13749900000000001</v>
          </cell>
        </row>
        <row r="3441">
          <cell r="F3441">
            <v>0.13753899999999999</v>
          </cell>
        </row>
        <row r="3442">
          <cell r="F3442">
            <v>0.13757900000000001</v>
          </cell>
        </row>
        <row r="3443">
          <cell r="F3443">
            <v>0.13761899999999999</v>
          </cell>
        </row>
        <row r="3444">
          <cell r="F3444">
            <v>0.137659</v>
          </cell>
        </row>
        <row r="3445">
          <cell r="F3445">
            <v>0.13769899999999999</v>
          </cell>
        </row>
        <row r="3446">
          <cell r="F3446">
            <v>0.137739</v>
          </cell>
        </row>
        <row r="3447">
          <cell r="F3447">
            <v>0.13777900000000001</v>
          </cell>
        </row>
        <row r="3448">
          <cell r="F3448">
            <v>0.137819</v>
          </cell>
        </row>
        <row r="3449">
          <cell r="F3449">
            <v>0.13785900000000001</v>
          </cell>
        </row>
        <row r="3450">
          <cell r="F3450">
            <v>0.13789899999999999</v>
          </cell>
        </row>
        <row r="3451">
          <cell r="F3451">
            <v>0.13793900000000001</v>
          </cell>
        </row>
        <row r="3452">
          <cell r="F3452">
            <v>0.13797899999999999</v>
          </cell>
        </row>
        <row r="3453">
          <cell r="F3453">
            <v>0.138019</v>
          </cell>
        </row>
        <row r="3454">
          <cell r="F3454">
            <v>0.13805899999999999</v>
          </cell>
        </row>
        <row r="3455">
          <cell r="F3455">
            <v>0.138099</v>
          </cell>
        </row>
        <row r="3456">
          <cell r="F3456">
            <v>0.13813900000000001</v>
          </cell>
        </row>
        <row r="3457">
          <cell r="F3457">
            <v>0.138179</v>
          </cell>
        </row>
        <row r="3458">
          <cell r="F3458">
            <v>0.13821900000000001</v>
          </cell>
        </row>
        <row r="3459">
          <cell r="F3459">
            <v>0.13825899999999999</v>
          </cell>
        </row>
        <row r="3460">
          <cell r="F3460">
            <v>0.13829900000000001</v>
          </cell>
        </row>
        <row r="3461">
          <cell r="F3461">
            <v>0.13833899999999999</v>
          </cell>
        </row>
        <row r="3462">
          <cell r="F3462">
            <v>0.138379</v>
          </cell>
        </row>
        <row r="3463">
          <cell r="F3463">
            <v>0.13841899999999999</v>
          </cell>
        </row>
        <row r="3464">
          <cell r="F3464">
            <v>0.138459</v>
          </cell>
        </row>
        <row r="3465">
          <cell r="F3465">
            <v>0.13849900000000001</v>
          </cell>
        </row>
        <row r="3466">
          <cell r="F3466">
            <v>0.138539</v>
          </cell>
        </row>
        <row r="3467">
          <cell r="F3467">
            <v>0.13857900000000001</v>
          </cell>
        </row>
        <row r="3468">
          <cell r="F3468">
            <v>0.13861899999999999</v>
          </cell>
        </row>
        <row r="3469">
          <cell r="F3469">
            <v>0.138659</v>
          </cell>
        </row>
        <row r="3470">
          <cell r="F3470">
            <v>0.13869899999999999</v>
          </cell>
        </row>
        <row r="3471">
          <cell r="F3471">
            <v>0.138739</v>
          </cell>
        </row>
        <row r="3472">
          <cell r="F3472">
            <v>0.13877900000000001</v>
          </cell>
        </row>
        <row r="3473">
          <cell r="F3473">
            <v>0.138819</v>
          </cell>
        </row>
        <row r="3474">
          <cell r="F3474">
            <v>0.13885900000000001</v>
          </cell>
        </row>
        <row r="3475">
          <cell r="F3475">
            <v>0.13889899999999999</v>
          </cell>
        </row>
        <row r="3476">
          <cell r="F3476">
            <v>0.13893900000000001</v>
          </cell>
        </row>
        <row r="3477">
          <cell r="F3477">
            <v>0.13897899999999999</v>
          </cell>
        </row>
        <row r="3478">
          <cell r="F3478">
            <v>0.139019</v>
          </cell>
        </row>
        <row r="3479">
          <cell r="F3479">
            <v>0.13905899999999999</v>
          </cell>
        </row>
        <row r="3480">
          <cell r="F3480">
            <v>0.139099</v>
          </cell>
        </row>
        <row r="3481">
          <cell r="F3481">
            <v>0.13913900000000001</v>
          </cell>
        </row>
        <row r="3482">
          <cell r="F3482">
            <v>0.139179</v>
          </cell>
        </row>
        <row r="3483">
          <cell r="F3483">
            <v>0.13921900000000001</v>
          </cell>
        </row>
        <row r="3484">
          <cell r="F3484">
            <v>0.13925899999999999</v>
          </cell>
        </row>
        <row r="3485">
          <cell r="F3485">
            <v>0.13929900000000001</v>
          </cell>
        </row>
        <row r="3486">
          <cell r="F3486">
            <v>0.13933899999999999</v>
          </cell>
        </row>
        <row r="3487">
          <cell r="F3487">
            <v>0.139379</v>
          </cell>
        </row>
        <row r="3488">
          <cell r="F3488">
            <v>0.13941899999999999</v>
          </cell>
        </row>
        <row r="3489">
          <cell r="F3489">
            <v>0.139459</v>
          </cell>
        </row>
        <row r="3490">
          <cell r="F3490">
            <v>0.13949900000000001</v>
          </cell>
        </row>
        <row r="3491">
          <cell r="F3491">
            <v>0.139539</v>
          </cell>
        </row>
        <row r="3492">
          <cell r="F3492">
            <v>0.13957900000000001</v>
          </cell>
        </row>
        <row r="3493">
          <cell r="F3493">
            <v>0.13961899999999999</v>
          </cell>
        </row>
        <row r="3494">
          <cell r="F3494">
            <v>0.13965900000000001</v>
          </cell>
        </row>
        <row r="3495">
          <cell r="F3495">
            <v>0.13969899999999999</v>
          </cell>
        </row>
        <row r="3496">
          <cell r="F3496">
            <v>0.139739</v>
          </cell>
        </row>
        <row r="3497">
          <cell r="F3497">
            <v>0.13977899999999999</v>
          </cell>
        </row>
        <row r="3498">
          <cell r="F3498">
            <v>0.139819</v>
          </cell>
        </row>
        <row r="3499">
          <cell r="F3499">
            <v>0.13985900000000001</v>
          </cell>
        </row>
        <row r="3500">
          <cell r="F3500">
            <v>0.139899</v>
          </cell>
        </row>
        <row r="3501">
          <cell r="F3501">
            <v>0.13993900000000001</v>
          </cell>
        </row>
        <row r="3502">
          <cell r="F3502">
            <v>0.13997899999999999</v>
          </cell>
        </row>
        <row r="3503">
          <cell r="F3503">
            <v>0.140019</v>
          </cell>
        </row>
        <row r="3504">
          <cell r="F3504">
            <v>0.14005899999999999</v>
          </cell>
        </row>
        <row r="3505">
          <cell r="F3505">
            <v>0.140099</v>
          </cell>
        </row>
        <row r="3506">
          <cell r="F3506">
            <v>0.14013900000000001</v>
          </cell>
        </row>
        <row r="3507">
          <cell r="F3507">
            <v>0.140179</v>
          </cell>
        </row>
        <row r="3508">
          <cell r="F3508">
            <v>0.14021900000000001</v>
          </cell>
        </row>
        <row r="3509">
          <cell r="F3509">
            <v>0.14025899999999999</v>
          </cell>
        </row>
        <row r="3510">
          <cell r="F3510">
            <v>0.14029900000000001</v>
          </cell>
        </row>
        <row r="3511">
          <cell r="F3511">
            <v>0.14033899999999999</v>
          </cell>
        </row>
        <row r="3512">
          <cell r="F3512">
            <v>0.140379</v>
          </cell>
        </row>
        <row r="3513">
          <cell r="F3513">
            <v>0.14041899999999999</v>
          </cell>
        </row>
        <row r="3514">
          <cell r="F3514">
            <v>0.140459</v>
          </cell>
        </row>
        <row r="3515">
          <cell r="F3515">
            <v>0.14049900000000001</v>
          </cell>
        </row>
        <row r="3516">
          <cell r="F3516">
            <v>0.140539</v>
          </cell>
        </row>
        <row r="3517">
          <cell r="F3517">
            <v>0.14057900000000001</v>
          </cell>
        </row>
        <row r="3518">
          <cell r="F3518">
            <v>0.14061899999999999</v>
          </cell>
        </row>
        <row r="3519">
          <cell r="F3519">
            <v>0.14065900000000001</v>
          </cell>
        </row>
        <row r="3520">
          <cell r="F3520">
            <v>0.14069899999999999</v>
          </cell>
        </row>
        <row r="3521">
          <cell r="F3521">
            <v>0.140739</v>
          </cell>
        </row>
        <row r="3522">
          <cell r="F3522">
            <v>0.14077899999999999</v>
          </cell>
        </row>
        <row r="3523">
          <cell r="F3523">
            <v>0.140819</v>
          </cell>
        </row>
        <row r="3524">
          <cell r="F3524">
            <v>0.14085900000000001</v>
          </cell>
        </row>
        <row r="3525">
          <cell r="F3525">
            <v>0.140899</v>
          </cell>
        </row>
        <row r="3526">
          <cell r="F3526">
            <v>0.14093900000000001</v>
          </cell>
        </row>
        <row r="3527">
          <cell r="F3527">
            <v>0.14097899999999999</v>
          </cell>
        </row>
        <row r="3528">
          <cell r="F3528">
            <v>0.14101900000000001</v>
          </cell>
        </row>
        <row r="3529">
          <cell r="F3529">
            <v>0.14105899999999999</v>
          </cell>
        </row>
        <row r="3530">
          <cell r="F3530">
            <v>0.141099</v>
          </cell>
        </row>
        <row r="3531">
          <cell r="F3531">
            <v>0.14113899999999999</v>
          </cell>
        </row>
        <row r="3532">
          <cell r="F3532">
            <v>0.141179</v>
          </cell>
        </row>
        <row r="3533">
          <cell r="F3533">
            <v>0.14121900000000001</v>
          </cell>
        </row>
        <row r="3534">
          <cell r="F3534">
            <v>0.141259</v>
          </cell>
        </row>
        <row r="3535">
          <cell r="F3535">
            <v>0.14129900000000001</v>
          </cell>
        </row>
        <row r="3536">
          <cell r="F3536">
            <v>0.14133899999999999</v>
          </cell>
        </row>
        <row r="3537">
          <cell r="F3537">
            <v>0.141379</v>
          </cell>
        </row>
        <row r="3538">
          <cell r="F3538">
            <v>0.14141899999999999</v>
          </cell>
        </row>
        <row r="3539">
          <cell r="F3539">
            <v>0.141459</v>
          </cell>
        </row>
        <row r="3540">
          <cell r="F3540">
            <v>0.14149900000000001</v>
          </cell>
        </row>
        <row r="3541">
          <cell r="F3541">
            <v>0.141539</v>
          </cell>
        </row>
        <row r="3542">
          <cell r="F3542">
            <v>0.14157800000000001</v>
          </cell>
        </row>
        <row r="3543">
          <cell r="F3543">
            <v>0.14161799999999999</v>
          </cell>
        </row>
        <row r="3544">
          <cell r="F3544">
            <v>0.14165800000000001</v>
          </cell>
        </row>
        <row r="3545">
          <cell r="F3545">
            <v>0.14169799999999999</v>
          </cell>
        </row>
        <row r="3546">
          <cell r="F3546">
            <v>0.141738</v>
          </cell>
        </row>
        <row r="3547">
          <cell r="F3547">
            <v>0.14177799999999999</v>
          </cell>
        </row>
        <row r="3548">
          <cell r="F3548">
            <v>0.141818</v>
          </cell>
        </row>
        <row r="3549">
          <cell r="F3549">
            <v>0.14185800000000001</v>
          </cell>
        </row>
        <row r="3550">
          <cell r="F3550">
            <v>0.141898</v>
          </cell>
        </row>
        <row r="3551">
          <cell r="F3551">
            <v>0.14193800000000001</v>
          </cell>
        </row>
        <row r="3552">
          <cell r="F3552">
            <v>0.14197799999999999</v>
          </cell>
        </row>
        <row r="3553">
          <cell r="F3553">
            <v>0.14201800000000001</v>
          </cell>
        </row>
        <row r="3554">
          <cell r="F3554">
            <v>0.14205799999999999</v>
          </cell>
        </row>
        <row r="3555">
          <cell r="F3555">
            <v>0.142098</v>
          </cell>
        </row>
        <row r="3556">
          <cell r="F3556">
            <v>0.14213799999999999</v>
          </cell>
        </row>
        <row r="3557">
          <cell r="F3557">
            <v>0.142178</v>
          </cell>
        </row>
        <row r="3558">
          <cell r="F3558">
            <v>0.14221800000000001</v>
          </cell>
        </row>
        <row r="3559">
          <cell r="F3559">
            <v>0.142258</v>
          </cell>
        </row>
        <row r="3560">
          <cell r="F3560">
            <v>0.14229800000000001</v>
          </cell>
        </row>
        <row r="3561">
          <cell r="F3561">
            <v>0.14233799999999999</v>
          </cell>
        </row>
        <row r="3562">
          <cell r="F3562">
            <v>0.142378</v>
          </cell>
        </row>
        <row r="3563">
          <cell r="F3563">
            <v>0.14241799999999999</v>
          </cell>
        </row>
        <row r="3564">
          <cell r="F3564">
            <v>0.142458</v>
          </cell>
        </row>
        <row r="3565">
          <cell r="F3565">
            <v>0.14249800000000001</v>
          </cell>
        </row>
        <row r="3566">
          <cell r="F3566">
            <v>0.142538</v>
          </cell>
        </row>
        <row r="3567">
          <cell r="F3567">
            <v>0.14257800000000001</v>
          </cell>
        </row>
        <row r="3568">
          <cell r="F3568">
            <v>0.14261799999999999</v>
          </cell>
        </row>
        <row r="3569">
          <cell r="F3569">
            <v>0.14265800000000001</v>
          </cell>
        </row>
        <row r="3570">
          <cell r="F3570">
            <v>0.14269799999999999</v>
          </cell>
        </row>
        <row r="3571">
          <cell r="F3571">
            <v>0.142738</v>
          </cell>
        </row>
        <row r="3572">
          <cell r="F3572">
            <v>0.14277799999999999</v>
          </cell>
        </row>
        <row r="3573">
          <cell r="F3573">
            <v>0.142818</v>
          </cell>
        </row>
        <row r="3574">
          <cell r="F3574">
            <v>0.14285800000000001</v>
          </cell>
        </row>
        <row r="3575">
          <cell r="F3575">
            <v>0.142898</v>
          </cell>
        </row>
        <row r="3576">
          <cell r="F3576">
            <v>0.14293800000000001</v>
          </cell>
        </row>
        <row r="3577">
          <cell r="F3577">
            <v>0.14297799999999999</v>
          </cell>
        </row>
        <row r="3578">
          <cell r="F3578">
            <v>0.14301800000000001</v>
          </cell>
        </row>
        <row r="3579">
          <cell r="F3579">
            <v>0.14305799999999999</v>
          </cell>
        </row>
        <row r="3580">
          <cell r="F3580">
            <v>0.143098</v>
          </cell>
        </row>
        <row r="3581">
          <cell r="F3581">
            <v>0.14313799999999999</v>
          </cell>
        </row>
        <row r="3582">
          <cell r="F3582">
            <v>0.143178</v>
          </cell>
        </row>
        <row r="3583">
          <cell r="F3583">
            <v>0.14321800000000001</v>
          </cell>
        </row>
        <row r="3584">
          <cell r="F3584">
            <v>0.143258</v>
          </cell>
        </row>
        <row r="3585">
          <cell r="F3585">
            <v>0.14329800000000001</v>
          </cell>
        </row>
        <row r="3586">
          <cell r="F3586">
            <v>0.14333799999999999</v>
          </cell>
        </row>
        <row r="3587">
          <cell r="F3587">
            <v>0.14337800000000001</v>
          </cell>
        </row>
        <row r="3588">
          <cell r="F3588">
            <v>0.14341799999999999</v>
          </cell>
        </row>
        <row r="3589">
          <cell r="F3589">
            <v>0.143458</v>
          </cell>
        </row>
        <row r="3590">
          <cell r="F3590">
            <v>0.14349799999999999</v>
          </cell>
        </row>
        <row r="3591">
          <cell r="F3591">
            <v>0.143538</v>
          </cell>
        </row>
        <row r="3592">
          <cell r="F3592">
            <v>0.14357800000000001</v>
          </cell>
        </row>
        <row r="3593">
          <cell r="F3593">
            <v>0.143618</v>
          </cell>
        </row>
        <row r="3594">
          <cell r="F3594">
            <v>0.14365800000000001</v>
          </cell>
        </row>
        <row r="3595">
          <cell r="F3595">
            <v>0.14369799999999999</v>
          </cell>
        </row>
        <row r="3596">
          <cell r="F3596">
            <v>0.143738</v>
          </cell>
        </row>
        <row r="3597">
          <cell r="F3597">
            <v>0.14377799999999999</v>
          </cell>
        </row>
        <row r="3598">
          <cell r="F3598">
            <v>0.143818</v>
          </cell>
        </row>
        <row r="3599">
          <cell r="F3599">
            <v>0.14385800000000001</v>
          </cell>
        </row>
        <row r="3600">
          <cell r="F3600">
            <v>0.143898</v>
          </cell>
        </row>
        <row r="3601">
          <cell r="F3601">
            <v>0.14393800000000001</v>
          </cell>
        </row>
        <row r="3602">
          <cell r="F3602">
            <v>0.14397799999999999</v>
          </cell>
        </row>
        <row r="3603">
          <cell r="F3603">
            <v>0.14401800000000001</v>
          </cell>
        </row>
        <row r="3604">
          <cell r="F3604">
            <v>0.14405799999999999</v>
          </cell>
        </row>
        <row r="3605">
          <cell r="F3605">
            <v>0.144098</v>
          </cell>
        </row>
        <row r="3606">
          <cell r="F3606">
            <v>0.14413799999999999</v>
          </cell>
        </row>
        <row r="3607">
          <cell r="F3607">
            <v>0.144178</v>
          </cell>
        </row>
        <row r="3608">
          <cell r="F3608">
            <v>0.14421800000000001</v>
          </cell>
        </row>
        <row r="3609">
          <cell r="F3609">
            <v>0.144258</v>
          </cell>
        </row>
        <row r="3610">
          <cell r="F3610">
            <v>0.14429800000000001</v>
          </cell>
        </row>
        <row r="3611">
          <cell r="F3611">
            <v>0.14433799999999999</v>
          </cell>
        </row>
        <row r="3612">
          <cell r="F3612">
            <v>0.14437800000000001</v>
          </cell>
        </row>
        <row r="3613">
          <cell r="F3613">
            <v>0.14441799999999999</v>
          </cell>
        </row>
        <row r="3614">
          <cell r="F3614">
            <v>0.144458</v>
          </cell>
        </row>
        <row r="3615">
          <cell r="F3615">
            <v>0.14449799999999999</v>
          </cell>
        </row>
        <row r="3616">
          <cell r="F3616">
            <v>0.144538</v>
          </cell>
        </row>
        <row r="3617">
          <cell r="F3617">
            <v>0.14457800000000001</v>
          </cell>
        </row>
        <row r="3618">
          <cell r="F3618">
            <v>0.144618</v>
          </cell>
        </row>
        <row r="3619">
          <cell r="F3619">
            <v>0.14465800000000001</v>
          </cell>
        </row>
        <row r="3620">
          <cell r="F3620">
            <v>0.14469799999999999</v>
          </cell>
        </row>
        <row r="3621">
          <cell r="F3621">
            <v>0.14473800000000001</v>
          </cell>
        </row>
        <row r="3622">
          <cell r="F3622">
            <v>0.14477799999999999</v>
          </cell>
        </row>
        <row r="3623">
          <cell r="F3623">
            <v>0.144818</v>
          </cell>
        </row>
        <row r="3624">
          <cell r="F3624">
            <v>0.14485799999999999</v>
          </cell>
        </row>
        <row r="3625">
          <cell r="F3625">
            <v>0.144898</v>
          </cell>
        </row>
        <row r="3626">
          <cell r="F3626">
            <v>0.14493800000000001</v>
          </cell>
        </row>
        <row r="3627">
          <cell r="F3627">
            <v>0.144978</v>
          </cell>
        </row>
        <row r="3628">
          <cell r="F3628">
            <v>0.14501800000000001</v>
          </cell>
        </row>
        <row r="3629">
          <cell r="F3629">
            <v>0.14505799999999999</v>
          </cell>
        </row>
        <row r="3630">
          <cell r="F3630">
            <v>0.145098</v>
          </cell>
        </row>
        <row r="3631">
          <cell r="F3631">
            <v>0.14513799999999999</v>
          </cell>
        </row>
        <row r="3632">
          <cell r="F3632">
            <v>0.145178</v>
          </cell>
        </row>
        <row r="3633">
          <cell r="F3633">
            <v>0.14521800000000001</v>
          </cell>
        </row>
        <row r="3634">
          <cell r="F3634">
            <v>0.145258</v>
          </cell>
        </row>
        <row r="3635">
          <cell r="F3635">
            <v>0.14529800000000001</v>
          </cell>
        </row>
        <row r="3636">
          <cell r="F3636">
            <v>0.14533799999999999</v>
          </cell>
        </row>
        <row r="3637">
          <cell r="F3637">
            <v>0.14537800000000001</v>
          </cell>
        </row>
        <row r="3638">
          <cell r="F3638">
            <v>0.14541799999999999</v>
          </cell>
        </row>
        <row r="3639">
          <cell r="F3639">
            <v>0.145458</v>
          </cell>
        </row>
        <row r="3640">
          <cell r="F3640">
            <v>0.14549799999999999</v>
          </cell>
        </row>
        <row r="3641">
          <cell r="F3641">
            <v>0.145538</v>
          </cell>
        </row>
        <row r="3642">
          <cell r="F3642">
            <v>0.14557800000000001</v>
          </cell>
        </row>
        <row r="3643">
          <cell r="F3643">
            <v>0.145618</v>
          </cell>
        </row>
        <row r="3644">
          <cell r="F3644">
            <v>0.14565800000000001</v>
          </cell>
        </row>
        <row r="3645">
          <cell r="F3645">
            <v>0.14569799999999999</v>
          </cell>
        </row>
        <row r="3646">
          <cell r="F3646">
            <v>0.14573800000000001</v>
          </cell>
        </row>
        <row r="3647">
          <cell r="F3647">
            <v>0.14577799999999999</v>
          </cell>
        </row>
        <row r="3648">
          <cell r="F3648">
            <v>0.145818</v>
          </cell>
        </row>
        <row r="3649">
          <cell r="F3649">
            <v>0.14585799999999999</v>
          </cell>
        </row>
        <row r="3650">
          <cell r="F3650">
            <v>0.145898</v>
          </cell>
        </row>
        <row r="3651">
          <cell r="F3651">
            <v>0.14593800000000001</v>
          </cell>
        </row>
        <row r="3652">
          <cell r="F3652">
            <v>0.145978</v>
          </cell>
        </row>
        <row r="3653">
          <cell r="F3653">
            <v>0.14601800000000001</v>
          </cell>
        </row>
        <row r="3654">
          <cell r="F3654">
            <v>0.14605799999999999</v>
          </cell>
        </row>
        <row r="3655">
          <cell r="F3655">
            <v>0.14609800000000001</v>
          </cell>
        </row>
        <row r="3656">
          <cell r="F3656">
            <v>0.14613799999999999</v>
          </cell>
        </row>
        <row r="3657">
          <cell r="F3657">
            <v>0.146178</v>
          </cell>
        </row>
        <row r="3658">
          <cell r="F3658">
            <v>0.14621799999999999</v>
          </cell>
        </row>
        <row r="3659">
          <cell r="F3659">
            <v>0.146258</v>
          </cell>
        </row>
        <row r="3660">
          <cell r="F3660">
            <v>0.14629800000000001</v>
          </cell>
        </row>
        <row r="3661">
          <cell r="F3661">
            <v>0.146338</v>
          </cell>
        </row>
        <row r="3662">
          <cell r="F3662">
            <v>0.14637800000000001</v>
          </cell>
        </row>
        <row r="3663">
          <cell r="F3663">
            <v>0.14641799999999999</v>
          </cell>
        </row>
        <row r="3664">
          <cell r="F3664">
            <v>0.146458</v>
          </cell>
        </row>
        <row r="3665">
          <cell r="F3665">
            <v>0.14649799999999999</v>
          </cell>
        </row>
        <row r="3666">
          <cell r="F3666">
            <v>0.146538</v>
          </cell>
        </row>
        <row r="3667">
          <cell r="F3667">
            <v>0.14657800000000001</v>
          </cell>
        </row>
        <row r="3668">
          <cell r="F3668">
            <v>0.146618</v>
          </cell>
        </row>
        <row r="3669">
          <cell r="F3669">
            <v>0.14665800000000001</v>
          </cell>
        </row>
        <row r="3670">
          <cell r="F3670">
            <v>0.146698</v>
          </cell>
        </row>
        <row r="3671">
          <cell r="F3671">
            <v>0.14673800000000001</v>
          </cell>
        </row>
        <row r="3672">
          <cell r="F3672">
            <v>0.14677799999999999</v>
          </cell>
        </row>
        <row r="3673">
          <cell r="F3673">
            <v>0.146818</v>
          </cell>
        </row>
        <row r="3674">
          <cell r="F3674">
            <v>0.14685799999999999</v>
          </cell>
        </row>
        <row r="3675">
          <cell r="F3675">
            <v>0.146898</v>
          </cell>
        </row>
        <row r="3676">
          <cell r="F3676">
            <v>0.14693800000000001</v>
          </cell>
        </row>
        <row r="3677">
          <cell r="F3677">
            <v>0.146978</v>
          </cell>
        </row>
        <row r="3678">
          <cell r="F3678">
            <v>0.14701800000000001</v>
          </cell>
        </row>
        <row r="3679">
          <cell r="F3679">
            <v>0.14705799999999999</v>
          </cell>
        </row>
        <row r="3680">
          <cell r="F3680">
            <v>0.14709800000000001</v>
          </cell>
        </row>
        <row r="3681">
          <cell r="F3681">
            <v>0.14713799999999999</v>
          </cell>
        </row>
        <row r="3682">
          <cell r="F3682">
            <v>0.147178</v>
          </cell>
        </row>
        <row r="3683">
          <cell r="F3683">
            <v>0.14721799999999999</v>
          </cell>
        </row>
        <row r="3684">
          <cell r="F3684">
            <v>0.147258</v>
          </cell>
        </row>
        <row r="3685">
          <cell r="F3685">
            <v>0.14729800000000001</v>
          </cell>
        </row>
        <row r="3686">
          <cell r="F3686">
            <v>0.147338</v>
          </cell>
        </row>
        <row r="3687">
          <cell r="F3687">
            <v>0.14737800000000001</v>
          </cell>
        </row>
        <row r="3688">
          <cell r="F3688">
            <v>0.14741799999999999</v>
          </cell>
        </row>
        <row r="3689">
          <cell r="F3689">
            <v>0.14745800000000001</v>
          </cell>
        </row>
        <row r="3690">
          <cell r="F3690">
            <v>0.14749799999999999</v>
          </cell>
        </row>
        <row r="3691">
          <cell r="F3691">
            <v>0.147538</v>
          </cell>
        </row>
        <row r="3692">
          <cell r="F3692">
            <v>0.14757799999999999</v>
          </cell>
        </row>
        <row r="3693">
          <cell r="F3693">
            <v>0.147618</v>
          </cell>
        </row>
        <row r="3694">
          <cell r="F3694">
            <v>0.14765800000000001</v>
          </cell>
        </row>
        <row r="3695">
          <cell r="F3695">
            <v>0.147698</v>
          </cell>
        </row>
        <row r="3696">
          <cell r="F3696">
            <v>0.14773800000000001</v>
          </cell>
        </row>
        <row r="3697">
          <cell r="F3697">
            <v>0.14777799999999999</v>
          </cell>
        </row>
        <row r="3698">
          <cell r="F3698">
            <v>0.147818</v>
          </cell>
        </row>
        <row r="3699">
          <cell r="F3699">
            <v>0.14785799999999999</v>
          </cell>
        </row>
        <row r="3700">
          <cell r="F3700">
            <v>0.147898</v>
          </cell>
        </row>
        <row r="3701">
          <cell r="F3701">
            <v>0.14793799999999999</v>
          </cell>
        </row>
        <row r="3702">
          <cell r="F3702">
            <v>0.147978</v>
          </cell>
        </row>
        <row r="3703">
          <cell r="F3703">
            <v>0.14801800000000001</v>
          </cell>
        </row>
        <row r="3704">
          <cell r="F3704">
            <v>0.148058</v>
          </cell>
        </row>
        <row r="3705">
          <cell r="F3705">
            <v>0.14809800000000001</v>
          </cell>
        </row>
        <row r="3706">
          <cell r="F3706">
            <v>0.14813799999999999</v>
          </cell>
        </row>
        <row r="3707">
          <cell r="F3707">
            <v>0.148178</v>
          </cell>
        </row>
        <row r="3708">
          <cell r="F3708">
            <v>0.14821799999999999</v>
          </cell>
        </row>
        <row r="3709">
          <cell r="F3709">
            <v>0.148258</v>
          </cell>
        </row>
        <row r="3710">
          <cell r="F3710">
            <v>0.14829800000000001</v>
          </cell>
        </row>
        <row r="3711">
          <cell r="F3711">
            <v>0.148338</v>
          </cell>
        </row>
        <row r="3712">
          <cell r="F3712">
            <v>0.14837800000000001</v>
          </cell>
        </row>
        <row r="3713">
          <cell r="F3713">
            <v>0.14841799999999999</v>
          </cell>
        </row>
        <row r="3714">
          <cell r="F3714">
            <v>0.14845800000000001</v>
          </cell>
        </row>
        <row r="3715">
          <cell r="F3715">
            <v>0.14849799999999999</v>
          </cell>
        </row>
        <row r="3716">
          <cell r="F3716">
            <v>0.148538</v>
          </cell>
        </row>
        <row r="3717">
          <cell r="F3717">
            <v>0.14857799999999999</v>
          </cell>
        </row>
        <row r="3718">
          <cell r="F3718">
            <v>0.148618</v>
          </cell>
        </row>
        <row r="3719">
          <cell r="F3719">
            <v>0.14865800000000001</v>
          </cell>
        </row>
        <row r="3720">
          <cell r="F3720">
            <v>0.148698</v>
          </cell>
        </row>
        <row r="3721">
          <cell r="F3721">
            <v>0.14873800000000001</v>
          </cell>
        </row>
        <row r="3722">
          <cell r="F3722">
            <v>0.14877799999999999</v>
          </cell>
        </row>
        <row r="3723">
          <cell r="F3723">
            <v>0.14881800000000001</v>
          </cell>
        </row>
        <row r="3724">
          <cell r="F3724">
            <v>0.14885799999999999</v>
          </cell>
        </row>
        <row r="3725">
          <cell r="F3725">
            <v>0.148898</v>
          </cell>
        </row>
        <row r="3726">
          <cell r="F3726">
            <v>0.14893799999999999</v>
          </cell>
        </row>
        <row r="3727">
          <cell r="F3727">
            <v>0.148978</v>
          </cell>
        </row>
        <row r="3728">
          <cell r="F3728">
            <v>0.14901800000000001</v>
          </cell>
        </row>
        <row r="3729">
          <cell r="F3729">
            <v>0.149058</v>
          </cell>
        </row>
        <row r="3730">
          <cell r="F3730">
            <v>0.14909800000000001</v>
          </cell>
        </row>
        <row r="3731">
          <cell r="F3731">
            <v>0.14913799999999999</v>
          </cell>
        </row>
        <row r="3732">
          <cell r="F3732">
            <v>0.14917800000000001</v>
          </cell>
        </row>
        <row r="3733">
          <cell r="F3733">
            <v>0.14921799999999999</v>
          </cell>
        </row>
        <row r="3734">
          <cell r="F3734">
            <v>0.149258</v>
          </cell>
        </row>
        <row r="3735">
          <cell r="F3735">
            <v>0.14929799999999999</v>
          </cell>
        </row>
        <row r="3736">
          <cell r="F3736">
            <v>0.149338</v>
          </cell>
        </row>
        <row r="3737">
          <cell r="F3737">
            <v>0.14937800000000001</v>
          </cell>
        </row>
        <row r="3738">
          <cell r="F3738">
            <v>0.149418</v>
          </cell>
        </row>
        <row r="3739">
          <cell r="F3739">
            <v>0.14945800000000001</v>
          </cell>
        </row>
        <row r="3740">
          <cell r="F3740">
            <v>0.14949799999999999</v>
          </cell>
        </row>
        <row r="3741">
          <cell r="F3741">
            <v>0.149538</v>
          </cell>
        </row>
        <row r="3742">
          <cell r="F3742">
            <v>0.14957799999999999</v>
          </cell>
        </row>
        <row r="3743">
          <cell r="F3743">
            <v>0.149618</v>
          </cell>
        </row>
        <row r="3744">
          <cell r="F3744">
            <v>0.14965800000000001</v>
          </cell>
        </row>
        <row r="3745">
          <cell r="F3745">
            <v>0.149698</v>
          </cell>
        </row>
        <row r="3746">
          <cell r="F3746">
            <v>0.14973800000000001</v>
          </cell>
        </row>
        <row r="3747">
          <cell r="F3747">
            <v>0.14977799999999999</v>
          </cell>
        </row>
        <row r="3748">
          <cell r="F3748">
            <v>0.14981800000000001</v>
          </cell>
        </row>
        <row r="3749">
          <cell r="F3749">
            <v>0.14985799999999999</v>
          </cell>
        </row>
        <row r="3750">
          <cell r="F3750">
            <v>0.149898</v>
          </cell>
        </row>
        <row r="3751">
          <cell r="F3751">
            <v>0.14993799999999999</v>
          </cell>
        </row>
        <row r="3752">
          <cell r="F3752">
            <v>0.149978</v>
          </cell>
        </row>
        <row r="3753">
          <cell r="F3753">
            <v>0.15001800000000001</v>
          </cell>
        </row>
        <row r="3754">
          <cell r="F3754">
            <v>0.150058</v>
          </cell>
        </row>
        <row r="3755">
          <cell r="F3755">
            <v>0.15009800000000001</v>
          </cell>
        </row>
        <row r="3756">
          <cell r="F3756">
            <v>0.15013799999999999</v>
          </cell>
        </row>
        <row r="3757">
          <cell r="F3757">
            <v>0.15017800000000001</v>
          </cell>
        </row>
        <row r="3758">
          <cell r="F3758">
            <v>0.15021799999999999</v>
          </cell>
        </row>
        <row r="3759">
          <cell r="F3759">
            <v>0.150258</v>
          </cell>
        </row>
        <row r="3760">
          <cell r="F3760">
            <v>0.15029799999999999</v>
          </cell>
        </row>
        <row r="3761">
          <cell r="F3761">
            <v>0.150338</v>
          </cell>
        </row>
        <row r="3762">
          <cell r="F3762">
            <v>0.15037800000000001</v>
          </cell>
        </row>
        <row r="3763">
          <cell r="F3763">
            <v>0.150418</v>
          </cell>
        </row>
        <row r="3764">
          <cell r="F3764">
            <v>0.15045800000000001</v>
          </cell>
        </row>
        <row r="3765">
          <cell r="F3765">
            <v>0.15049799999999999</v>
          </cell>
        </row>
        <row r="3766">
          <cell r="F3766">
            <v>0.15053800000000001</v>
          </cell>
        </row>
        <row r="3767">
          <cell r="F3767">
            <v>0.15057799999999999</v>
          </cell>
        </row>
        <row r="3768">
          <cell r="F3768">
            <v>0.150618</v>
          </cell>
        </row>
        <row r="3769">
          <cell r="F3769">
            <v>0.15065799999999999</v>
          </cell>
        </row>
        <row r="3770">
          <cell r="F3770">
            <v>0.150698</v>
          </cell>
        </row>
        <row r="3771">
          <cell r="F3771">
            <v>0.15073800000000001</v>
          </cell>
        </row>
        <row r="3772">
          <cell r="F3772">
            <v>0.150778</v>
          </cell>
        </row>
        <row r="3773">
          <cell r="F3773">
            <v>0.15081800000000001</v>
          </cell>
        </row>
        <row r="3774">
          <cell r="F3774">
            <v>0.15085799999999999</v>
          </cell>
        </row>
        <row r="3775">
          <cell r="F3775">
            <v>0.150898</v>
          </cell>
        </row>
        <row r="3776">
          <cell r="F3776">
            <v>0.15093799999999999</v>
          </cell>
        </row>
        <row r="3777">
          <cell r="F3777">
            <v>0.150978</v>
          </cell>
        </row>
        <row r="3778">
          <cell r="F3778">
            <v>0.15101800000000001</v>
          </cell>
        </row>
        <row r="3779">
          <cell r="F3779">
            <v>0.151058</v>
          </cell>
        </row>
        <row r="3780">
          <cell r="F3780">
            <v>0.15109800000000001</v>
          </cell>
        </row>
        <row r="3781">
          <cell r="F3781">
            <v>0.15113799999999999</v>
          </cell>
        </row>
        <row r="3782">
          <cell r="F3782">
            <v>0.15117800000000001</v>
          </cell>
        </row>
        <row r="3783">
          <cell r="F3783">
            <v>0.15121799999999999</v>
          </cell>
        </row>
        <row r="3784">
          <cell r="F3784">
            <v>0.151258</v>
          </cell>
        </row>
        <row r="3785">
          <cell r="F3785">
            <v>0.15129799999999999</v>
          </cell>
        </row>
        <row r="3786">
          <cell r="F3786">
            <v>0.151338</v>
          </cell>
        </row>
        <row r="3787">
          <cell r="F3787">
            <v>0.15137800000000001</v>
          </cell>
        </row>
        <row r="3788">
          <cell r="F3788">
            <v>0.151418</v>
          </cell>
        </row>
        <row r="3789">
          <cell r="F3789">
            <v>0.15145800000000001</v>
          </cell>
        </row>
        <row r="3790">
          <cell r="F3790">
            <v>0.15149799999999999</v>
          </cell>
        </row>
        <row r="3791">
          <cell r="F3791">
            <v>0.15153800000000001</v>
          </cell>
        </row>
        <row r="3792">
          <cell r="F3792">
            <v>0.15157799999999999</v>
          </cell>
        </row>
        <row r="3793">
          <cell r="F3793">
            <v>0.151618</v>
          </cell>
        </row>
        <row r="3794">
          <cell r="F3794">
            <v>0.15165799999999999</v>
          </cell>
        </row>
        <row r="3795">
          <cell r="F3795">
            <v>0.151698</v>
          </cell>
        </row>
        <row r="3796">
          <cell r="F3796">
            <v>0.15173800000000001</v>
          </cell>
        </row>
        <row r="3797">
          <cell r="F3797">
            <v>0.151778</v>
          </cell>
        </row>
        <row r="3798">
          <cell r="F3798">
            <v>0.15181800000000001</v>
          </cell>
        </row>
        <row r="3799">
          <cell r="F3799">
            <v>0.15185799999999999</v>
          </cell>
        </row>
        <row r="3800">
          <cell r="F3800">
            <v>0.15189800000000001</v>
          </cell>
        </row>
        <row r="3801">
          <cell r="F3801">
            <v>0.15193799999999999</v>
          </cell>
        </row>
        <row r="3802">
          <cell r="F3802">
            <v>0.151978</v>
          </cell>
        </row>
        <row r="3803">
          <cell r="F3803">
            <v>0.15201799999999999</v>
          </cell>
        </row>
        <row r="3804">
          <cell r="F3804">
            <v>0.152058</v>
          </cell>
        </row>
        <row r="3805">
          <cell r="F3805">
            <v>0.15209800000000001</v>
          </cell>
        </row>
        <row r="3806">
          <cell r="F3806">
            <v>0.152138</v>
          </cell>
        </row>
        <row r="3807">
          <cell r="F3807">
            <v>0.15217800000000001</v>
          </cell>
        </row>
        <row r="3808">
          <cell r="F3808">
            <v>0.15221799999999999</v>
          </cell>
        </row>
        <row r="3809">
          <cell r="F3809">
            <v>0.152258</v>
          </cell>
        </row>
        <row r="3810">
          <cell r="F3810">
            <v>0.15229799999999999</v>
          </cell>
        </row>
        <row r="3811">
          <cell r="F3811">
            <v>0.152338</v>
          </cell>
        </row>
        <row r="3812">
          <cell r="F3812">
            <v>0.15237800000000001</v>
          </cell>
        </row>
        <row r="3813">
          <cell r="F3813">
            <v>0.152418</v>
          </cell>
        </row>
        <row r="3814">
          <cell r="F3814">
            <v>0.15245800000000001</v>
          </cell>
        </row>
        <row r="3815">
          <cell r="F3815">
            <v>0.15249799999999999</v>
          </cell>
        </row>
        <row r="3816">
          <cell r="F3816">
            <v>0.15253800000000001</v>
          </cell>
        </row>
        <row r="3817">
          <cell r="F3817">
            <v>0.15257799999999999</v>
          </cell>
        </row>
        <row r="3818">
          <cell r="F3818">
            <v>0.152618</v>
          </cell>
        </row>
        <row r="3819">
          <cell r="F3819">
            <v>0.15265799999999999</v>
          </cell>
        </row>
        <row r="3820">
          <cell r="F3820">
            <v>0.152698</v>
          </cell>
        </row>
        <row r="3821">
          <cell r="F3821">
            <v>0.15273800000000001</v>
          </cell>
        </row>
        <row r="3822">
          <cell r="F3822">
            <v>0.152778</v>
          </cell>
        </row>
        <row r="3823">
          <cell r="F3823">
            <v>0.15281800000000001</v>
          </cell>
        </row>
        <row r="3824">
          <cell r="F3824">
            <v>0.15285799999999999</v>
          </cell>
        </row>
        <row r="3825">
          <cell r="F3825">
            <v>0.15289800000000001</v>
          </cell>
        </row>
        <row r="3826">
          <cell r="F3826">
            <v>0.15293799999999999</v>
          </cell>
        </row>
        <row r="3827">
          <cell r="F3827">
            <v>0.152978</v>
          </cell>
        </row>
        <row r="3828">
          <cell r="F3828">
            <v>0.15301799999999999</v>
          </cell>
        </row>
        <row r="3829">
          <cell r="F3829">
            <v>0.153058</v>
          </cell>
        </row>
        <row r="3830">
          <cell r="F3830">
            <v>0.15309800000000001</v>
          </cell>
        </row>
        <row r="3831">
          <cell r="F3831">
            <v>0.153138</v>
          </cell>
        </row>
        <row r="3832">
          <cell r="F3832">
            <v>0.15317800000000001</v>
          </cell>
        </row>
        <row r="3833">
          <cell r="F3833">
            <v>0.15321799999999999</v>
          </cell>
        </row>
        <row r="3834">
          <cell r="F3834">
            <v>0.15325800000000001</v>
          </cell>
        </row>
        <row r="3835">
          <cell r="F3835">
            <v>0.15329799999999999</v>
          </cell>
        </row>
        <row r="3836">
          <cell r="F3836">
            <v>0.153338</v>
          </cell>
        </row>
        <row r="3837">
          <cell r="F3837">
            <v>0.15337799999999999</v>
          </cell>
        </row>
        <row r="3838">
          <cell r="F3838">
            <v>0.153418</v>
          </cell>
        </row>
        <row r="3839">
          <cell r="F3839">
            <v>0.15345800000000001</v>
          </cell>
        </row>
        <row r="3840">
          <cell r="F3840">
            <v>0.153498</v>
          </cell>
        </row>
        <row r="3841">
          <cell r="F3841">
            <v>0.15353800000000001</v>
          </cell>
        </row>
        <row r="3842">
          <cell r="F3842">
            <v>0.15357799999999999</v>
          </cell>
        </row>
        <row r="3843">
          <cell r="F3843">
            <v>0.153618</v>
          </cell>
        </row>
        <row r="3844">
          <cell r="F3844">
            <v>0.15365799999999999</v>
          </cell>
        </row>
        <row r="3845">
          <cell r="F3845">
            <v>0.153698</v>
          </cell>
        </row>
        <row r="3846">
          <cell r="F3846">
            <v>0.15373800000000001</v>
          </cell>
        </row>
        <row r="3847">
          <cell r="F3847">
            <v>0.153778</v>
          </cell>
        </row>
        <row r="3848">
          <cell r="F3848">
            <v>0.15381800000000001</v>
          </cell>
        </row>
        <row r="3849">
          <cell r="F3849">
            <v>0.15385799999999999</v>
          </cell>
        </row>
        <row r="3850">
          <cell r="F3850">
            <v>0.15389800000000001</v>
          </cell>
        </row>
        <row r="3851">
          <cell r="F3851">
            <v>0.15393799999999999</v>
          </cell>
        </row>
        <row r="3852">
          <cell r="F3852">
            <v>0.153978</v>
          </cell>
        </row>
        <row r="3853">
          <cell r="F3853">
            <v>0.15401799999999999</v>
          </cell>
        </row>
        <row r="3854">
          <cell r="F3854">
            <v>0.154058</v>
          </cell>
        </row>
        <row r="3855">
          <cell r="F3855">
            <v>0.15409800000000001</v>
          </cell>
        </row>
        <row r="3856">
          <cell r="F3856">
            <v>0.154138</v>
          </cell>
        </row>
        <row r="3857">
          <cell r="F3857">
            <v>0.15417800000000001</v>
          </cell>
        </row>
        <row r="3858">
          <cell r="F3858">
            <v>0.15421799999999999</v>
          </cell>
        </row>
        <row r="3859">
          <cell r="F3859">
            <v>0.15425800000000001</v>
          </cell>
        </row>
        <row r="3860">
          <cell r="F3860">
            <v>0.15429799999999999</v>
          </cell>
        </row>
        <row r="3861">
          <cell r="F3861">
            <v>0.154338</v>
          </cell>
        </row>
        <row r="3862">
          <cell r="F3862">
            <v>0.15437799999999999</v>
          </cell>
        </row>
        <row r="3863">
          <cell r="F3863">
            <v>0.154418</v>
          </cell>
        </row>
        <row r="3864">
          <cell r="F3864">
            <v>0.15445800000000001</v>
          </cell>
        </row>
        <row r="3865">
          <cell r="F3865">
            <v>0.154498</v>
          </cell>
        </row>
        <row r="3866">
          <cell r="F3866">
            <v>0.15453800000000001</v>
          </cell>
        </row>
        <row r="3867">
          <cell r="F3867">
            <v>0.15457799999999999</v>
          </cell>
        </row>
        <row r="3868">
          <cell r="F3868">
            <v>0.15461800000000001</v>
          </cell>
        </row>
        <row r="3869">
          <cell r="F3869">
            <v>0.15465799999999999</v>
          </cell>
        </row>
        <row r="3870">
          <cell r="F3870">
            <v>0.154698</v>
          </cell>
        </row>
        <row r="3871">
          <cell r="F3871">
            <v>0.15473799999999999</v>
          </cell>
        </row>
        <row r="3872">
          <cell r="F3872">
            <v>0.154778</v>
          </cell>
        </row>
        <row r="3873">
          <cell r="F3873">
            <v>0.15481800000000001</v>
          </cell>
        </row>
        <row r="3874">
          <cell r="F3874">
            <v>0.154858</v>
          </cell>
        </row>
        <row r="3875">
          <cell r="F3875">
            <v>0.15489800000000001</v>
          </cell>
        </row>
        <row r="3876">
          <cell r="F3876">
            <v>0.15493799999999999</v>
          </cell>
        </row>
        <row r="3877">
          <cell r="F3877">
            <v>0.154978</v>
          </cell>
        </row>
        <row r="3878">
          <cell r="F3878">
            <v>0.15501799999999999</v>
          </cell>
        </row>
        <row r="3879">
          <cell r="F3879">
            <v>0.155058</v>
          </cell>
        </row>
        <row r="3880">
          <cell r="F3880">
            <v>0.15509800000000001</v>
          </cell>
        </row>
        <row r="3881">
          <cell r="F3881">
            <v>0.155138</v>
          </cell>
        </row>
        <row r="3882">
          <cell r="F3882">
            <v>0.15517800000000001</v>
          </cell>
        </row>
        <row r="3883">
          <cell r="F3883">
            <v>0.15521799999999999</v>
          </cell>
        </row>
        <row r="3884">
          <cell r="F3884">
            <v>0.15525800000000001</v>
          </cell>
        </row>
        <row r="3885">
          <cell r="F3885">
            <v>0.15529799999999999</v>
          </cell>
        </row>
        <row r="3886">
          <cell r="F3886">
            <v>0.155338</v>
          </cell>
        </row>
        <row r="3887">
          <cell r="F3887">
            <v>0.15537799999999999</v>
          </cell>
        </row>
        <row r="3888">
          <cell r="F3888">
            <v>0.155418</v>
          </cell>
        </row>
        <row r="3889">
          <cell r="F3889">
            <v>0.15545800000000001</v>
          </cell>
        </row>
        <row r="3890">
          <cell r="F3890">
            <v>0.155498</v>
          </cell>
        </row>
        <row r="3891">
          <cell r="F3891">
            <v>0.15553800000000001</v>
          </cell>
        </row>
        <row r="3892">
          <cell r="F3892">
            <v>0.15557799999999999</v>
          </cell>
        </row>
        <row r="3893">
          <cell r="F3893">
            <v>0.15561800000000001</v>
          </cell>
        </row>
        <row r="3894">
          <cell r="F3894">
            <v>0.15565799999999999</v>
          </cell>
        </row>
        <row r="3895">
          <cell r="F3895">
            <v>0.155698</v>
          </cell>
        </row>
        <row r="3896">
          <cell r="F3896">
            <v>0.15573799999999999</v>
          </cell>
        </row>
        <row r="3897">
          <cell r="F3897">
            <v>0.155778</v>
          </cell>
        </row>
        <row r="3898">
          <cell r="F3898">
            <v>0.15581800000000001</v>
          </cell>
        </row>
        <row r="3899">
          <cell r="F3899">
            <v>0.155858</v>
          </cell>
        </row>
        <row r="3900">
          <cell r="F3900">
            <v>0.15589800000000001</v>
          </cell>
        </row>
        <row r="3901">
          <cell r="F3901">
            <v>0.15593799999999999</v>
          </cell>
        </row>
        <row r="3902">
          <cell r="F3902">
            <v>0.15597800000000001</v>
          </cell>
        </row>
        <row r="3903">
          <cell r="F3903">
            <v>0.15601799999999999</v>
          </cell>
        </row>
        <row r="3904">
          <cell r="F3904">
            <v>0.156058</v>
          </cell>
        </row>
        <row r="3905">
          <cell r="F3905">
            <v>0.15609799999999999</v>
          </cell>
        </row>
        <row r="3906">
          <cell r="F3906">
            <v>0.156138</v>
          </cell>
        </row>
        <row r="3907">
          <cell r="F3907">
            <v>0.15617800000000001</v>
          </cell>
        </row>
        <row r="3908">
          <cell r="F3908">
            <v>0.156218</v>
          </cell>
        </row>
        <row r="3909">
          <cell r="F3909">
            <v>0.15625800000000001</v>
          </cell>
        </row>
        <row r="3910">
          <cell r="F3910">
            <v>0.15629799999999999</v>
          </cell>
        </row>
        <row r="3911">
          <cell r="F3911">
            <v>0.156338</v>
          </cell>
        </row>
        <row r="3912">
          <cell r="F3912">
            <v>0.15637799999999999</v>
          </cell>
        </row>
        <row r="3913">
          <cell r="F3913">
            <v>0.156418</v>
          </cell>
        </row>
        <row r="3914">
          <cell r="F3914">
            <v>0.15645800000000001</v>
          </cell>
        </row>
        <row r="3915">
          <cell r="F3915">
            <v>0.156498</v>
          </cell>
        </row>
        <row r="3916">
          <cell r="F3916">
            <v>0.15653800000000001</v>
          </cell>
        </row>
        <row r="3917">
          <cell r="F3917">
            <v>0.15657799999999999</v>
          </cell>
        </row>
        <row r="3918">
          <cell r="F3918">
            <v>0.15661800000000001</v>
          </cell>
        </row>
        <row r="3919">
          <cell r="F3919">
            <v>0.15665799999999999</v>
          </cell>
        </row>
        <row r="3920">
          <cell r="F3920">
            <v>0.156698</v>
          </cell>
        </row>
        <row r="3921">
          <cell r="F3921">
            <v>0.15673799999999999</v>
          </cell>
        </row>
        <row r="3922">
          <cell r="F3922">
            <v>0.156778</v>
          </cell>
        </row>
        <row r="3923">
          <cell r="F3923">
            <v>0.15681800000000001</v>
          </cell>
        </row>
        <row r="3924">
          <cell r="F3924">
            <v>0.156858</v>
          </cell>
        </row>
        <row r="3925">
          <cell r="F3925">
            <v>0.15689800000000001</v>
          </cell>
        </row>
        <row r="3926">
          <cell r="F3926">
            <v>0.15693799999999999</v>
          </cell>
        </row>
        <row r="3927">
          <cell r="F3927">
            <v>0.15697800000000001</v>
          </cell>
        </row>
        <row r="3928">
          <cell r="F3928">
            <v>0.15701799999999999</v>
          </cell>
        </row>
        <row r="3929">
          <cell r="F3929">
            <v>0.157058</v>
          </cell>
        </row>
        <row r="3930">
          <cell r="F3930">
            <v>0.15709799999999999</v>
          </cell>
        </row>
        <row r="3931">
          <cell r="F3931">
            <v>0.157138</v>
          </cell>
        </row>
        <row r="3932">
          <cell r="F3932">
            <v>0.15717800000000001</v>
          </cell>
        </row>
        <row r="3933">
          <cell r="F3933">
            <v>0.157218</v>
          </cell>
        </row>
        <row r="3934">
          <cell r="F3934">
            <v>0.15725800000000001</v>
          </cell>
        </row>
        <row r="3935">
          <cell r="F3935">
            <v>0.15729799999999999</v>
          </cell>
        </row>
        <row r="3936">
          <cell r="F3936">
            <v>0.15733800000000001</v>
          </cell>
        </row>
        <row r="3937">
          <cell r="F3937">
            <v>0.15737799999999999</v>
          </cell>
        </row>
        <row r="3938">
          <cell r="F3938">
            <v>0.157418</v>
          </cell>
        </row>
        <row r="3939">
          <cell r="F3939">
            <v>0.15745799999999999</v>
          </cell>
        </row>
        <row r="3940">
          <cell r="F3940">
            <v>0.157498</v>
          </cell>
        </row>
        <row r="3941">
          <cell r="F3941">
            <v>0.15753800000000001</v>
          </cell>
        </row>
        <row r="3942">
          <cell r="F3942">
            <v>0.157578</v>
          </cell>
        </row>
        <row r="3943">
          <cell r="F3943">
            <v>0.15761800000000001</v>
          </cell>
        </row>
        <row r="3944">
          <cell r="F3944">
            <v>0.15765799999999999</v>
          </cell>
        </row>
        <row r="3945">
          <cell r="F3945">
            <v>0.157698</v>
          </cell>
        </row>
        <row r="3946">
          <cell r="F3946">
            <v>0.15773799999999999</v>
          </cell>
        </row>
        <row r="3947">
          <cell r="F3947">
            <v>0.157778</v>
          </cell>
        </row>
        <row r="3948">
          <cell r="F3948">
            <v>0.15781800000000001</v>
          </cell>
        </row>
        <row r="3949">
          <cell r="F3949">
            <v>0.157858</v>
          </cell>
        </row>
        <row r="3950">
          <cell r="F3950">
            <v>0.15789800000000001</v>
          </cell>
        </row>
        <row r="3951">
          <cell r="F3951">
            <v>0.157938</v>
          </cell>
        </row>
        <row r="3952">
          <cell r="F3952">
            <v>0.15797800000000001</v>
          </cell>
        </row>
        <row r="3953">
          <cell r="F3953">
            <v>0.15801799999999999</v>
          </cell>
        </row>
        <row r="3954">
          <cell r="F3954">
            <v>0.158058</v>
          </cell>
        </row>
        <row r="3955">
          <cell r="F3955">
            <v>0.15809799999999999</v>
          </cell>
        </row>
        <row r="3956">
          <cell r="F3956">
            <v>0.158138</v>
          </cell>
        </row>
        <row r="3957">
          <cell r="F3957">
            <v>0.15817800000000001</v>
          </cell>
        </row>
        <row r="3958">
          <cell r="F3958">
            <v>0.158218</v>
          </cell>
        </row>
        <row r="3959">
          <cell r="F3959">
            <v>0.15825800000000001</v>
          </cell>
        </row>
        <row r="3960">
          <cell r="F3960">
            <v>0.15829799999999999</v>
          </cell>
        </row>
        <row r="3961">
          <cell r="F3961">
            <v>0.15833800000000001</v>
          </cell>
        </row>
        <row r="3962">
          <cell r="F3962">
            <v>0.15837799999999999</v>
          </cell>
        </row>
        <row r="3963">
          <cell r="F3963">
            <v>0.158418</v>
          </cell>
        </row>
        <row r="3964">
          <cell r="F3964">
            <v>0.15845799999999999</v>
          </cell>
        </row>
        <row r="3965">
          <cell r="F3965">
            <v>0.158498</v>
          </cell>
        </row>
        <row r="3966">
          <cell r="F3966">
            <v>0.15853800000000001</v>
          </cell>
        </row>
        <row r="3967">
          <cell r="F3967">
            <v>0.158578</v>
          </cell>
        </row>
        <row r="3968">
          <cell r="F3968">
            <v>0.15861800000000001</v>
          </cell>
        </row>
        <row r="3969">
          <cell r="F3969">
            <v>0.15865799999999999</v>
          </cell>
        </row>
        <row r="3970">
          <cell r="F3970">
            <v>0.15869800000000001</v>
          </cell>
        </row>
        <row r="3971">
          <cell r="F3971">
            <v>0.15873799999999999</v>
          </cell>
        </row>
        <row r="3972">
          <cell r="F3972">
            <v>0.158778</v>
          </cell>
        </row>
        <row r="3973">
          <cell r="F3973">
            <v>0.15881799999999999</v>
          </cell>
        </row>
        <row r="3974">
          <cell r="F3974">
            <v>0.158857</v>
          </cell>
        </row>
        <row r="3975">
          <cell r="F3975">
            <v>0.15889700000000001</v>
          </cell>
        </row>
        <row r="3976">
          <cell r="F3976">
            <v>0.15893699999999999</v>
          </cell>
        </row>
        <row r="3977">
          <cell r="F3977">
            <v>0.15897700000000001</v>
          </cell>
        </row>
        <row r="3978">
          <cell r="F3978">
            <v>0.15901699999999999</v>
          </cell>
        </row>
        <row r="3979">
          <cell r="F3979">
            <v>0.159057</v>
          </cell>
        </row>
        <row r="3980">
          <cell r="F3980">
            <v>0.15909699999999999</v>
          </cell>
        </row>
        <row r="3981">
          <cell r="F3981">
            <v>0.159137</v>
          </cell>
        </row>
        <row r="3982">
          <cell r="F3982">
            <v>0.15917700000000001</v>
          </cell>
        </row>
        <row r="3983">
          <cell r="F3983">
            <v>0.159217</v>
          </cell>
        </row>
        <row r="3984">
          <cell r="F3984">
            <v>0.15925700000000001</v>
          </cell>
        </row>
        <row r="3985">
          <cell r="F3985">
            <v>0.15929699999999999</v>
          </cell>
        </row>
        <row r="3986">
          <cell r="F3986">
            <v>0.15933700000000001</v>
          </cell>
        </row>
        <row r="3987">
          <cell r="F3987">
            <v>0.15937699999999999</v>
          </cell>
        </row>
        <row r="3988">
          <cell r="F3988">
            <v>0.159417</v>
          </cell>
        </row>
        <row r="3989">
          <cell r="F3989">
            <v>0.15945699999999999</v>
          </cell>
        </row>
        <row r="3990">
          <cell r="F3990">
            <v>0.159497</v>
          </cell>
        </row>
        <row r="3991">
          <cell r="F3991">
            <v>0.15953700000000001</v>
          </cell>
        </row>
        <row r="3992">
          <cell r="F3992">
            <v>0.159577</v>
          </cell>
        </row>
        <row r="3993">
          <cell r="F3993">
            <v>0.15961700000000001</v>
          </cell>
        </row>
        <row r="3994">
          <cell r="F3994">
            <v>0.15965699999999999</v>
          </cell>
        </row>
        <row r="3995">
          <cell r="F3995">
            <v>0.15969700000000001</v>
          </cell>
        </row>
        <row r="3996">
          <cell r="F3996">
            <v>0.15973699999999999</v>
          </cell>
        </row>
        <row r="3997">
          <cell r="F3997">
            <v>0.159777</v>
          </cell>
        </row>
        <row r="3998">
          <cell r="F3998">
            <v>0.15981699999999999</v>
          </cell>
        </row>
        <row r="3999">
          <cell r="F3999">
            <v>0.159857</v>
          </cell>
        </row>
        <row r="4000">
          <cell r="F4000">
            <v>0.15989700000000001</v>
          </cell>
        </row>
        <row r="4001">
          <cell r="F4001">
            <v>0.159937</v>
          </cell>
        </row>
        <row r="4002">
          <cell r="F4002">
            <v>0.15997700000000001</v>
          </cell>
        </row>
        <row r="4003">
          <cell r="F4003">
            <v>0.16001699999999999</v>
          </cell>
        </row>
        <row r="4004">
          <cell r="F4004">
            <v>0.160057</v>
          </cell>
        </row>
        <row r="4005">
          <cell r="F4005">
            <v>0.16009699999999999</v>
          </cell>
        </row>
        <row r="4006">
          <cell r="F4006">
            <v>0.160137</v>
          </cell>
        </row>
        <row r="4007">
          <cell r="F4007">
            <v>0.16017700000000001</v>
          </cell>
        </row>
        <row r="4008">
          <cell r="F4008">
            <v>0.160217</v>
          </cell>
        </row>
        <row r="4009">
          <cell r="F4009">
            <v>0.16025700000000001</v>
          </cell>
        </row>
        <row r="4010">
          <cell r="F4010">
            <v>0.160297</v>
          </cell>
        </row>
        <row r="4011">
          <cell r="F4011">
            <v>0.16033700000000001</v>
          </cell>
        </row>
        <row r="4012">
          <cell r="F4012">
            <v>0.16037699999999999</v>
          </cell>
        </row>
        <row r="4013">
          <cell r="F4013">
            <v>0.160417</v>
          </cell>
        </row>
        <row r="4014">
          <cell r="F4014">
            <v>0.16045699999999999</v>
          </cell>
        </row>
        <row r="4015">
          <cell r="F4015">
            <v>0.160497</v>
          </cell>
        </row>
        <row r="4016">
          <cell r="F4016">
            <v>0.16053700000000001</v>
          </cell>
        </row>
        <row r="4017">
          <cell r="F4017">
            <v>0.160577</v>
          </cell>
        </row>
        <row r="4018">
          <cell r="F4018">
            <v>0.16061700000000001</v>
          </cell>
        </row>
        <row r="4019">
          <cell r="F4019">
            <v>0.16065699999999999</v>
          </cell>
        </row>
        <row r="4020">
          <cell r="F4020">
            <v>0.16069700000000001</v>
          </cell>
        </row>
        <row r="4021">
          <cell r="F4021">
            <v>0.16073699999999999</v>
          </cell>
        </row>
        <row r="4022">
          <cell r="F4022">
            <v>0.160777</v>
          </cell>
        </row>
        <row r="4023">
          <cell r="F4023">
            <v>0.16081699999999999</v>
          </cell>
        </row>
        <row r="4024">
          <cell r="F4024">
            <v>0.160857</v>
          </cell>
        </row>
        <row r="4025">
          <cell r="F4025">
            <v>0.16089700000000001</v>
          </cell>
        </row>
        <row r="4026">
          <cell r="F4026">
            <v>0.160937</v>
          </cell>
        </row>
        <row r="4027">
          <cell r="F4027">
            <v>0.16097700000000001</v>
          </cell>
        </row>
        <row r="4028">
          <cell r="F4028">
            <v>0.16101699999999999</v>
          </cell>
        </row>
        <row r="4029">
          <cell r="F4029">
            <v>0.16105700000000001</v>
          </cell>
        </row>
        <row r="4030">
          <cell r="F4030">
            <v>0.16109699999999999</v>
          </cell>
        </row>
        <row r="4031">
          <cell r="F4031">
            <v>0.161137</v>
          </cell>
        </row>
        <row r="4032">
          <cell r="F4032">
            <v>0.16117699999999999</v>
          </cell>
        </row>
        <row r="4033">
          <cell r="F4033">
            <v>0.161217</v>
          </cell>
        </row>
        <row r="4034">
          <cell r="F4034">
            <v>0.16125700000000001</v>
          </cell>
        </row>
        <row r="4035">
          <cell r="F4035">
            <v>0.161297</v>
          </cell>
        </row>
        <row r="4036">
          <cell r="F4036">
            <v>0.16133700000000001</v>
          </cell>
        </row>
        <row r="4037">
          <cell r="F4037">
            <v>0.16137699999999999</v>
          </cell>
        </row>
        <row r="4038">
          <cell r="F4038">
            <v>0.161417</v>
          </cell>
        </row>
        <row r="4039">
          <cell r="F4039">
            <v>0.16145699999999999</v>
          </cell>
        </row>
        <row r="4040">
          <cell r="F4040">
            <v>0.161497</v>
          </cell>
        </row>
        <row r="4041">
          <cell r="F4041">
            <v>0.16153699999999999</v>
          </cell>
        </row>
        <row r="4042">
          <cell r="F4042">
            <v>0.161577</v>
          </cell>
        </row>
        <row r="4043">
          <cell r="F4043">
            <v>0.16161700000000001</v>
          </cell>
        </row>
        <row r="4044">
          <cell r="F4044">
            <v>0.161657</v>
          </cell>
        </row>
        <row r="4045">
          <cell r="F4045">
            <v>0.16169700000000001</v>
          </cell>
        </row>
        <row r="4046">
          <cell r="F4046">
            <v>0.16173699999999999</v>
          </cell>
        </row>
        <row r="4047">
          <cell r="F4047">
            <v>0.161777</v>
          </cell>
        </row>
        <row r="4048">
          <cell r="F4048">
            <v>0.16181699999999999</v>
          </cell>
        </row>
        <row r="4049">
          <cell r="F4049">
            <v>0.161857</v>
          </cell>
        </row>
        <row r="4050">
          <cell r="F4050">
            <v>0.16189700000000001</v>
          </cell>
        </row>
        <row r="4051">
          <cell r="F4051">
            <v>0.161937</v>
          </cell>
        </row>
        <row r="4052">
          <cell r="F4052">
            <v>0.16197700000000001</v>
          </cell>
        </row>
        <row r="4053">
          <cell r="F4053">
            <v>0.16201699999999999</v>
          </cell>
        </row>
        <row r="4054">
          <cell r="F4054">
            <v>0.16205700000000001</v>
          </cell>
        </row>
        <row r="4055">
          <cell r="F4055">
            <v>0.16209699999999999</v>
          </cell>
        </row>
        <row r="4056">
          <cell r="F4056">
            <v>0.162137</v>
          </cell>
        </row>
        <row r="4057">
          <cell r="F4057">
            <v>0.16217699999999999</v>
          </cell>
        </row>
        <row r="4058">
          <cell r="F4058">
            <v>0.162217</v>
          </cell>
        </row>
        <row r="4059">
          <cell r="F4059">
            <v>0.16225700000000001</v>
          </cell>
        </row>
        <row r="4060">
          <cell r="F4060">
            <v>0.162297</v>
          </cell>
        </row>
        <row r="4061">
          <cell r="F4061">
            <v>0.16233700000000001</v>
          </cell>
        </row>
        <row r="4062">
          <cell r="F4062">
            <v>0.16237699999999999</v>
          </cell>
        </row>
        <row r="4063">
          <cell r="F4063">
            <v>0.16241700000000001</v>
          </cell>
        </row>
        <row r="4064">
          <cell r="F4064">
            <v>0.16245699999999999</v>
          </cell>
        </row>
        <row r="4065">
          <cell r="F4065">
            <v>0.162497</v>
          </cell>
        </row>
        <row r="4066">
          <cell r="F4066">
            <v>0.16253699999999999</v>
          </cell>
        </row>
        <row r="4067">
          <cell r="F4067">
            <v>0.162577</v>
          </cell>
        </row>
        <row r="4068">
          <cell r="F4068">
            <v>0.16261700000000001</v>
          </cell>
        </row>
        <row r="4069">
          <cell r="F4069">
            <v>0.162657</v>
          </cell>
        </row>
        <row r="4070">
          <cell r="F4070">
            <v>0.16269700000000001</v>
          </cell>
        </row>
        <row r="4071">
          <cell r="F4071">
            <v>0.16273699999999999</v>
          </cell>
        </row>
        <row r="4072">
          <cell r="F4072">
            <v>0.16277700000000001</v>
          </cell>
        </row>
        <row r="4073">
          <cell r="F4073">
            <v>0.16281699999999999</v>
          </cell>
        </row>
        <row r="4074">
          <cell r="F4074">
            <v>0.162857</v>
          </cell>
        </row>
        <row r="4075">
          <cell r="F4075">
            <v>0.16289699999999999</v>
          </cell>
        </row>
        <row r="4076">
          <cell r="F4076">
            <v>0.162937</v>
          </cell>
        </row>
        <row r="4077">
          <cell r="F4077">
            <v>0.16297700000000001</v>
          </cell>
        </row>
        <row r="4078">
          <cell r="F4078">
            <v>0.163017</v>
          </cell>
        </row>
        <row r="4079">
          <cell r="F4079">
            <v>0.16305700000000001</v>
          </cell>
        </row>
        <row r="4080">
          <cell r="F4080">
            <v>0.16309699999999999</v>
          </cell>
        </row>
        <row r="4081">
          <cell r="F4081">
            <v>0.163137</v>
          </cell>
        </row>
        <row r="4082">
          <cell r="F4082">
            <v>0.16317699999999999</v>
          </cell>
        </row>
        <row r="4083">
          <cell r="F4083">
            <v>0.163217</v>
          </cell>
        </row>
        <row r="4084">
          <cell r="F4084">
            <v>0.16325700000000001</v>
          </cell>
        </row>
        <row r="4085">
          <cell r="F4085">
            <v>0.163297</v>
          </cell>
        </row>
        <row r="4086">
          <cell r="F4086">
            <v>0.16333700000000001</v>
          </cell>
        </row>
        <row r="4087">
          <cell r="F4087">
            <v>0.16337699999999999</v>
          </cell>
        </row>
        <row r="4088">
          <cell r="F4088">
            <v>0.16341700000000001</v>
          </cell>
        </row>
        <row r="4089">
          <cell r="F4089">
            <v>0.16345699999999999</v>
          </cell>
        </row>
        <row r="4090">
          <cell r="F4090">
            <v>0.163497</v>
          </cell>
        </row>
        <row r="4091">
          <cell r="F4091">
            <v>0.16353699999999999</v>
          </cell>
        </row>
        <row r="4092">
          <cell r="F4092">
            <v>0.163577</v>
          </cell>
        </row>
        <row r="4093">
          <cell r="F4093">
            <v>0.16361700000000001</v>
          </cell>
        </row>
        <row r="4094">
          <cell r="F4094">
            <v>0.163657</v>
          </cell>
        </row>
        <row r="4095">
          <cell r="F4095">
            <v>0.16369700000000001</v>
          </cell>
        </row>
        <row r="4096">
          <cell r="F4096">
            <v>0.16373699999999999</v>
          </cell>
        </row>
        <row r="4097">
          <cell r="F4097">
            <v>0.16377700000000001</v>
          </cell>
        </row>
        <row r="4098">
          <cell r="F4098">
            <v>0.16381699999999999</v>
          </cell>
        </row>
        <row r="4099">
          <cell r="F4099">
            <v>0.163857</v>
          </cell>
        </row>
        <row r="4100">
          <cell r="F4100">
            <v>0.16389699999999999</v>
          </cell>
        </row>
        <row r="4101">
          <cell r="F4101">
            <v>0.163937</v>
          </cell>
        </row>
        <row r="4102">
          <cell r="F4102">
            <v>0.16397700000000001</v>
          </cell>
        </row>
        <row r="4103">
          <cell r="F4103">
            <v>0.164017</v>
          </cell>
        </row>
        <row r="4104">
          <cell r="F4104">
            <v>0.16405700000000001</v>
          </cell>
        </row>
        <row r="4105">
          <cell r="F4105">
            <v>0.16409699999999999</v>
          </cell>
        </row>
        <row r="4106">
          <cell r="F4106">
            <v>0.16413700000000001</v>
          </cell>
        </row>
        <row r="4107">
          <cell r="F4107">
            <v>0.16417699999999999</v>
          </cell>
        </row>
        <row r="4108">
          <cell r="F4108">
            <v>0.164217</v>
          </cell>
        </row>
        <row r="4109">
          <cell r="F4109">
            <v>0.16425699999999999</v>
          </cell>
        </row>
        <row r="4110">
          <cell r="F4110">
            <v>0.164297</v>
          </cell>
        </row>
        <row r="4111">
          <cell r="F4111">
            <v>0.16433700000000001</v>
          </cell>
        </row>
        <row r="4112">
          <cell r="F4112">
            <v>0.164377</v>
          </cell>
        </row>
        <row r="4113">
          <cell r="F4113">
            <v>0.16441700000000001</v>
          </cell>
        </row>
        <row r="4114">
          <cell r="F4114">
            <v>0.16445699999999999</v>
          </cell>
        </row>
        <row r="4115">
          <cell r="F4115">
            <v>0.164497</v>
          </cell>
        </row>
        <row r="4116">
          <cell r="F4116">
            <v>0.16453699999999999</v>
          </cell>
        </row>
        <row r="4117">
          <cell r="F4117">
            <v>0.164577</v>
          </cell>
        </row>
        <row r="4118">
          <cell r="F4118">
            <v>0.16461700000000001</v>
          </cell>
        </row>
        <row r="4119">
          <cell r="F4119">
            <v>0.164657</v>
          </cell>
        </row>
        <row r="4120">
          <cell r="F4120">
            <v>0.16469700000000001</v>
          </cell>
        </row>
        <row r="4121">
          <cell r="F4121">
            <v>0.16473699999999999</v>
          </cell>
        </row>
        <row r="4122">
          <cell r="F4122">
            <v>0.16477700000000001</v>
          </cell>
        </row>
        <row r="4123">
          <cell r="F4123">
            <v>0.16481699999999999</v>
          </cell>
        </row>
        <row r="4124">
          <cell r="F4124">
            <v>0.164857</v>
          </cell>
        </row>
        <row r="4125">
          <cell r="F4125">
            <v>0.16489699999999999</v>
          </cell>
        </row>
        <row r="4126">
          <cell r="F4126">
            <v>0.164937</v>
          </cell>
        </row>
        <row r="4127">
          <cell r="F4127">
            <v>0.16497700000000001</v>
          </cell>
        </row>
        <row r="4128">
          <cell r="F4128">
            <v>0.165017</v>
          </cell>
        </row>
        <row r="4129">
          <cell r="F4129">
            <v>0.16505700000000001</v>
          </cell>
        </row>
        <row r="4130">
          <cell r="F4130">
            <v>0.16509699999999999</v>
          </cell>
        </row>
        <row r="4131">
          <cell r="F4131">
            <v>0.16513700000000001</v>
          </cell>
        </row>
        <row r="4132">
          <cell r="F4132">
            <v>0.16517699999999999</v>
          </cell>
        </row>
        <row r="4133">
          <cell r="F4133">
            <v>0.165217</v>
          </cell>
        </row>
        <row r="4134">
          <cell r="F4134">
            <v>0.16525699999999999</v>
          </cell>
        </row>
        <row r="4135">
          <cell r="F4135">
            <v>0.165297</v>
          </cell>
        </row>
        <row r="4136">
          <cell r="F4136">
            <v>0.16533700000000001</v>
          </cell>
        </row>
        <row r="4137">
          <cell r="F4137">
            <v>0.165377</v>
          </cell>
        </row>
        <row r="4138">
          <cell r="F4138">
            <v>0.16541700000000001</v>
          </cell>
        </row>
        <row r="4139">
          <cell r="F4139">
            <v>0.16545699999999999</v>
          </cell>
        </row>
        <row r="4140">
          <cell r="F4140">
            <v>0.16549700000000001</v>
          </cell>
        </row>
        <row r="4141">
          <cell r="F4141">
            <v>0.16553699999999999</v>
          </cell>
        </row>
        <row r="4142">
          <cell r="F4142">
            <v>0.165577</v>
          </cell>
        </row>
        <row r="4143">
          <cell r="F4143">
            <v>0.16561699999999999</v>
          </cell>
        </row>
        <row r="4144">
          <cell r="F4144">
            <v>0.165657</v>
          </cell>
        </row>
        <row r="4145">
          <cell r="F4145">
            <v>0.16569700000000001</v>
          </cell>
        </row>
        <row r="4146">
          <cell r="F4146">
            <v>0.165737</v>
          </cell>
        </row>
        <row r="4147">
          <cell r="F4147">
            <v>0.16577700000000001</v>
          </cell>
        </row>
        <row r="4148">
          <cell r="F4148">
            <v>0.16581699999999999</v>
          </cell>
        </row>
        <row r="4149">
          <cell r="F4149">
            <v>0.165857</v>
          </cell>
        </row>
        <row r="4150">
          <cell r="F4150">
            <v>0.16589699999999999</v>
          </cell>
        </row>
        <row r="4151">
          <cell r="F4151">
            <v>0.165937</v>
          </cell>
        </row>
        <row r="4152">
          <cell r="F4152">
            <v>0.16597700000000001</v>
          </cell>
        </row>
        <row r="4153">
          <cell r="F4153">
            <v>0.166017</v>
          </cell>
        </row>
        <row r="4154">
          <cell r="F4154">
            <v>0.16605700000000001</v>
          </cell>
        </row>
        <row r="4155">
          <cell r="F4155">
            <v>0.16609699999999999</v>
          </cell>
        </row>
        <row r="4156">
          <cell r="F4156">
            <v>0.16613700000000001</v>
          </cell>
        </row>
        <row r="4157">
          <cell r="F4157">
            <v>0.16617699999999999</v>
          </cell>
        </row>
        <row r="4158">
          <cell r="F4158">
            <v>0.166217</v>
          </cell>
        </row>
        <row r="4159">
          <cell r="F4159">
            <v>0.16625699999999999</v>
          </cell>
        </row>
        <row r="4160">
          <cell r="F4160">
            <v>0.166297</v>
          </cell>
        </row>
        <row r="4161">
          <cell r="F4161">
            <v>0.16633700000000001</v>
          </cell>
        </row>
        <row r="4162">
          <cell r="F4162">
            <v>0.166377</v>
          </cell>
        </row>
        <row r="4163">
          <cell r="F4163">
            <v>0.16641700000000001</v>
          </cell>
        </row>
        <row r="4164">
          <cell r="F4164">
            <v>0.16645699999999999</v>
          </cell>
        </row>
        <row r="4165">
          <cell r="F4165">
            <v>0.16649700000000001</v>
          </cell>
        </row>
        <row r="4166">
          <cell r="F4166">
            <v>0.16653699999999999</v>
          </cell>
        </row>
        <row r="4167">
          <cell r="F4167">
            <v>0.166577</v>
          </cell>
        </row>
        <row r="4168">
          <cell r="F4168">
            <v>0.16661699999999999</v>
          </cell>
        </row>
        <row r="4169">
          <cell r="F4169">
            <v>0.166657</v>
          </cell>
        </row>
        <row r="4170">
          <cell r="F4170">
            <v>0.16669700000000001</v>
          </cell>
        </row>
        <row r="4171">
          <cell r="F4171">
            <v>0.166737</v>
          </cell>
        </row>
        <row r="4172">
          <cell r="F4172">
            <v>0.16677700000000001</v>
          </cell>
        </row>
        <row r="4173">
          <cell r="F4173">
            <v>0.16681699999999999</v>
          </cell>
        </row>
        <row r="4174">
          <cell r="F4174">
            <v>0.16685700000000001</v>
          </cell>
        </row>
        <row r="4175">
          <cell r="F4175">
            <v>0.16689699999999999</v>
          </cell>
        </row>
        <row r="4176">
          <cell r="F4176">
            <v>0.166937</v>
          </cell>
        </row>
        <row r="4177">
          <cell r="F4177">
            <v>0.16697699999999999</v>
          </cell>
        </row>
        <row r="4178">
          <cell r="F4178">
            <v>0.167017</v>
          </cell>
        </row>
        <row r="4179">
          <cell r="F4179">
            <v>0.16705700000000001</v>
          </cell>
        </row>
        <row r="4180">
          <cell r="F4180">
            <v>0.167097</v>
          </cell>
        </row>
        <row r="4181">
          <cell r="F4181">
            <v>0.16713700000000001</v>
          </cell>
        </row>
        <row r="4182">
          <cell r="F4182">
            <v>0.16717699999999999</v>
          </cell>
        </row>
        <row r="4183">
          <cell r="F4183">
            <v>0.167217</v>
          </cell>
        </row>
        <row r="4184">
          <cell r="F4184">
            <v>0.16725699999999999</v>
          </cell>
        </row>
        <row r="4185">
          <cell r="F4185">
            <v>0.167297</v>
          </cell>
        </row>
        <row r="4186">
          <cell r="F4186">
            <v>0.16733700000000001</v>
          </cell>
        </row>
        <row r="4187">
          <cell r="F4187">
            <v>0.167377</v>
          </cell>
        </row>
        <row r="4188">
          <cell r="F4188">
            <v>0.16741700000000001</v>
          </cell>
        </row>
        <row r="4189">
          <cell r="F4189">
            <v>0.16745699999999999</v>
          </cell>
        </row>
        <row r="4190">
          <cell r="F4190">
            <v>0.16749700000000001</v>
          </cell>
        </row>
        <row r="4191">
          <cell r="F4191">
            <v>0.16753699999999999</v>
          </cell>
        </row>
        <row r="4192">
          <cell r="F4192">
            <v>0.167577</v>
          </cell>
        </row>
        <row r="4193">
          <cell r="F4193">
            <v>0.16761699999999999</v>
          </cell>
        </row>
        <row r="4194">
          <cell r="F4194">
            <v>0.167657</v>
          </cell>
        </row>
        <row r="4195">
          <cell r="F4195">
            <v>0.16769700000000001</v>
          </cell>
        </row>
        <row r="4196">
          <cell r="F4196">
            <v>0.167737</v>
          </cell>
        </row>
        <row r="4197">
          <cell r="F4197">
            <v>0.16777700000000001</v>
          </cell>
        </row>
        <row r="4198">
          <cell r="F4198">
            <v>0.16781699999999999</v>
          </cell>
        </row>
        <row r="4199">
          <cell r="F4199">
            <v>0.16785700000000001</v>
          </cell>
        </row>
        <row r="4200">
          <cell r="F4200">
            <v>0.16789699999999999</v>
          </cell>
        </row>
        <row r="4201">
          <cell r="F4201">
            <v>0.167937</v>
          </cell>
        </row>
        <row r="4202">
          <cell r="F4202">
            <v>0.16797699999999999</v>
          </cell>
        </row>
        <row r="4203">
          <cell r="F4203">
            <v>0.168017</v>
          </cell>
        </row>
        <row r="4204">
          <cell r="F4204">
            <v>0.16805700000000001</v>
          </cell>
        </row>
        <row r="4205">
          <cell r="F4205">
            <v>0.168097</v>
          </cell>
        </row>
        <row r="4206">
          <cell r="F4206">
            <v>0.16813700000000001</v>
          </cell>
        </row>
        <row r="4207">
          <cell r="F4207">
            <v>0.16817699999999999</v>
          </cell>
        </row>
        <row r="4208">
          <cell r="F4208">
            <v>0.16821700000000001</v>
          </cell>
        </row>
        <row r="4209">
          <cell r="F4209">
            <v>0.16825699999999999</v>
          </cell>
        </row>
        <row r="4210">
          <cell r="F4210">
            <v>0.168297</v>
          </cell>
        </row>
        <row r="4211">
          <cell r="F4211">
            <v>0.16833699999999999</v>
          </cell>
        </row>
        <row r="4212">
          <cell r="F4212">
            <v>0.168377</v>
          </cell>
        </row>
        <row r="4213">
          <cell r="F4213">
            <v>0.16841700000000001</v>
          </cell>
        </row>
        <row r="4214">
          <cell r="F4214">
            <v>0.168457</v>
          </cell>
        </row>
        <row r="4215">
          <cell r="F4215">
            <v>0.16849700000000001</v>
          </cell>
        </row>
        <row r="4216">
          <cell r="F4216">
            <v>0.16853699999999999</v>
          </cell>
        </row>
        <row r="4217">
          <cell r="F4217">
            <v>0.168577</v>
          </cell>
        </row>
        <row r="4218">
          <cell r="F4218">
            <v>0.16861699999999999</v>
          </cell>
        </row>
        <row r="4219">
          <cell r="F4219">
            <v>0.168657</v>
          </cell>
        </row>
        <row r="4220">
          <cell r="F4220">
            <v>0.16869700000000001</v>
          </cell>
        </row>
        <row r="4221">
          <cell r="F4221">
            <v>0.168737</v>
          </cell>
        </row>
        <row r="4222">
          <cell r="F4222">
            <v>0.16877700000000001</v>
          </cell>
        </row>
        <row r="4223">
          <cell r="F4223">
            <v>0.16881699999999999</v>
          </cell>
        </row>
        <row r="4224">
          <cell r="F4224">
            <v>0.16885700000000001</v>
          </cell>
        </row>
        <row r="4225">
          <cell r="F4225">
            <v>0.16889699999999999</v>
          </cell>
        </row>
        <row r="4226">
          <cell r="F4226">
            <v>0.168937</v>
          </cell>
        </row>
        <row r="4227">
          <cell r="F4227">
            <v>0.16897699999999999</v>
          </cell>
        </row>
        <row r="4228">
          <cell r="F4228">
            <v>0.169017</v>
          </cell>
        </row>
        <row r="4229">
          <cell r="F4229">
            <v>0.16905700000000001</v>
          </cell>
        </row>
        <row r="4230">
          <cell r="F4230">
            <v>0.169097</v>
          </cell>
        </row>
        <row r="4231">
          <cell r="F4231">
            <v>0.16913700000000001</v>
          </cell>
        </row>
        <row r="4232">
          <cell r="F4232">
            <v>0.16917699999999999</v>
          </cell>
        </row>
        <row r="4233">
          <cell r="F4233">
            <v>0.16921700000000001</v>
          </cell>
        </row>
        <row r="4234">
          <cell r="F4234">
            <v>0.16925699999999999</v>
          </cell>
        </row>
        <row r="4235">
          <cell r="F4235">
            <v>0.169297</v>
          </cell>
        </row>
        <row r="4236">
          <cell r="F4236">
            <v>0.16933699999999999</v>
          </cell>
        </row>
        <row r="4237">
          <cell r="F4237">
            <v>0.169377</v>
          </cell>
        </row>
        <row r="4238">
          <cell r="F4238">
            <v>0.16941700000000001</v>
          </cell>
        </row>
        <row r="4239">
          <cell r="F4239">
            <v>0.169457</v>
          </cell>
        </row>
        <row r="4240">
          <cell r="F4240">
            <v>0.16949700000000001</v>
          </cell>
        </row>
        <row r="4241">
          <cell r="F4241">
            <v>0.16953699999999999</v>
          </cell>
        </row>
        <row r="4242">
          <cell r="F4242">
            <v>0.16957700000000001</v>
          </cell>
        </row>
        <row r="4243">
          <cell r="F4243">
            <v>0.16961699999999999</v>
          </cell>
        </row>
        <row r="4244">
          <cell r="F4244">
            <v>0.169657</v>
          </cell>
        </row>
        <row r="4245">
          <cell r="F4245">
            <v>0.16969699999999999</v>
          </cell>
        </row>
        <row r="4246">
          <cell r="F4246">
            <v>0.169737</v>
          </cell>
        </row>
        <row r="4247">
          <cell r="F4247">
            <v>0.16977700000000001</v>
          </cell>
        </row>
        <row r="4248">
          <cell r="F4248">
            <v>0.169817</v>
          </cell>
        </row>
        <row r="4249">
          <cell r="F4249">
            <v>0.16985700000000001</v>
          </cell>
        </row>
        <row r="4250">
          <cell r="F4250">
            <v>0.16989699999999999</v>
          </cell>
        </row>
        <row r="4251">
          <cell r="F4251">
            <v>0.169937</v>
          </cell>
        </row>
        <row r="4252">
          <cell r="F4252">
            <v>0.16997699999999999</v>
          </cell>
        </row>
        <row r="4253">
          <cell r="F4253">
            <v>0.170017</v>
          </cell>
        </row>
        <row r="4254">
          <cell r="F4254">
            <v>0.17005700000000001</v>
          </cell>
        </row>
        <row r="4255">
          <cell r="F4255">
            <v>0.170097</v>
          </cell>
        </row>
        <row r="4256">
          <cell r="F4256">
            <v>0.17013700000000001</v>
          </cell>
        </row>
        <row r="4257">
          <cell r="F4257">
            <v>0.17017699999999999</v>
          </cell>
        </row>
        <row r="4258">
          <cell r="F4258">
            <v>0.17021700000000001</v>
          </cell>
        </row>
        <row r="4259">
          <cell r="F4259">
            <v>0.17025699999999999</v>
          </cell>
        </row>
        <row r="4260">
          <cell r="F4260">
            <v>0.170297</v>
          </cell>
        </row>
        <row r="4261">
          <cell r="F4261">
            <v>0.17033699999999999</v>
          </cell>
        </row>
        <row r="4262">
          <cell r="F4262">
            <v>0.170377</v>
          </cell>
        </row>
        <row r="4263">
          <cell r="F4263">
            <v>0.17041700000000001</v>
          </cell>
        </row>
        <row r="4264">
          <cell r="F4264">
            <v>0.170457</v>
          </cell>
        </row>
        <row r="4265">
          <cell r="F4265">
            <v>0.17049700000000001</v>
          </cell>
        </row>
        <row r="4266">
          <cell r="F4266">
            <v>0.17053699999999999</v>
          </cell>
        </row>
        <row r="4267">
          <cell r="F4267">
            <v>0.17057700000000001</v>
          </cell>
        </row>
        <row r="4268">
          <cell r="F4268">
            <v>0.17061699999999999</v>
          </cell>
        </row>
        <row r="4269">
          <cell r="F4269">
            <v>0.170657</v>
          </cell>
        </row>
        <row r="4270">
          <cell r="F4270">
            <v>0.17069699999999999</v>
          </cell>
        </row>
        <row r="4271">
          <cell r="F4271">
            <v>0.170737</v>
          </cell>
        </row>
        <row r="4272">
          <cell r="F4272">
            <v>0.17077700000000001</v>
          </cell>
        </row>
        <row r="4273">
          <cell r="F4273">
            <v>0.170817</v>
          </cell>
        </row>
        <row r="4274">
          <cell r="F4274">
            <v>0.17085700000000001</v>
          </cell>
        </row>
        <row r="4275">
          <cell r="F4275">
            <v>0.17089699999999999</v>
          </cell>
        </row>
        <row r="4276">
          <cell r="F4276">
            <v>0.17093700000000001</v>
          </cell>
        </row>
        <row r="4277">
          <cell r="F4277">
            <v>0.17097699999999999</v>
          </cell>
        </row>
        <row r="4278">
          <cell r="F4278">
            <v>0.171017</v>
          </cell>
        </row>
        <row r="4279">
          <cell r="F4279">
            <v>0.17105699999999999</v>
          </cell>
        </row>
        <row r="4280">
          <cell r="F4280">
            <v>0.171097</v>
          </cell>
        </row>
        <row r="4281">
          <cell r="F4281">
            <v>0.17113700000000001</v>
          </cell>
        </row>
        <row r="4282">
          <cell r="F4282">
            <v>0.171177</v>
          </cell>
        </row>
        <row r="4283">
          <cell r="F4283">
            <v>0.17121700000000001</v>
          </cell>
        </row>
        <row r="4284">
          <cell r="F4284">
            <v>0.17125699999999999</v>
          </cell>
        </row>
        <row r="4285">
          <cell r="F4285">
            <v>0.171297</v>
          </cell>
        </row>
        <row r="4286">
          <cell r="F4286">
            <v>0.17133699999999999</v>
          </cell>
        </row>
        <row r="4287">
          <cell r="F4287">
            <v>0.171377</v>
          </cell>
        </row>
        <row r="4288">
          <cell r="F4288">
            <v>0.17141700000000001</v>
          </cell>
        </row>
        <row r="4289">
          <cell r="F4289">
            <v>0.171457</v>
          </cell>
        </row>
        <row r="4290">
          <cell r="F4290">
            <v>0.17149700000000001</v>
          </cell>
        </row>
        <row r="4291">
          <cell r="F4291">
            <v>0.171537</v>
          </cell>
        </row>
        <row r="4292">
          <cell r="F4292">
            <v>0.17157700000000001</v>
          </cell>
        </row>
        <row r="4293">
          <cell r="F4293">
            <v>0.17161699999999999</v>
          </cell>
        </row>
        <row r="4294">
          <cell r="F4294">
            <v>0.171657</v>
          </cell>
        </row>
        <row r="4295">
          <cell r="F4295">
            <v>0.17169699999999999</v>
          </cell>
        </row>
        <row r="4296">
          <cell r="F4296">
            <v>0.171737</v>
          </cell>
        </row>
        <row r="4297">
          <cell r="F4297">
            <v>0.17177700000000001</v>
          </cell>
        </row>
        <row r="4298">
          <cell r="F4298">
            <v>0.171817</v>
          </cell>
        </row>
        <row r="4299">
          <cell r="F4299">
            <v>0.17185700000000001</v>
          </cell>
        </row>
        <row r="4300">
          <cell r="F4300">
            <v>0.17189699999999999</v>
          </cell>
        </row>
        <row r="4301">
          <cell r="F4301">
            <v>0.17193700000000001</v>
          </cell>
        </row>
        <row r="4302">
          <cell r="F4302">
            <v>0.17197699999999999</v>
          </cell>
        </row>
        <row r="4303">
          <cell r="F4303">
            <v>0.172017</v>
          </cell>
        </row>
        <row r="4304">
          <cell r="F4304">
            <v>0.17205699999999999</v>
          </cell>
        </row>
        <row r="4305">
          <cell r="F4305">
            <v>0.172097</v>
          </cell>
        </row>
        <row r="4306">
          <cell r="F4306">
            <v>0.17213700000000001</v>
          </cell>
        </row>
        <row r="4307">
          <cell r="F4307">
            <v>0.172177</v>
          </cell>
        </row>
        <row r="4308">
          <cell r="F4308">
            <v>0.17221700000000001</v>
          </cell>
        </row>
        <row r="4309">
          <cell r="F4309">
            <v>0.17225699999999999</v>
          </cell>
        </row>
        <row r="4310">
          <cell r="F4310">
            <v>0.17229700000000001</v>
          </cell>
        </row>
        <row r="4311">
          <cell r="F4311">
            <v>0.17233699999999999</v>
          </cell>
        </row>
        <row r="4312">
          <cell r="F4312">
            <v>0.172377</v>
          </cell>
        </row>
        <row r="4313">
          <cell r="F4313">
            <v>0.17241699999999999</v>
          </cell>
        </row>
        <row r="4314">
          <cell r="F4314">
            <v>0.172457</v>
          </cell>
        </row>
        <row r="4315">
          <cell r="F4315">
            <v>0.17249700000000001</v>
          </cell>
        </row>
        <row r="4316">
          <cell r="F4316">
            <v>0.172537</v>
          </cell>
        </row>
        <row r="4317">
          <cell r="F4317">
            <v>0.17257700000000001</v>
          </cell>
        </row>
        <row r="4318">
          <cell r="F4318">
            <v>0.17261699999999999</v>
          </cell>
        </row>
        <row r="4319">
          <cell r="F4319">
            <v>0.172657</v>
          </cell>
        </row>
        <row r="4320">
          <cell r="F4320">
            <v>0.17269699999999999</v>
          </cell>
        </row>
        <row r="4321">
          <cell r="F4321">
            <v>0.172737</v>
          </cell>
        </row>
        <row r="4322">
          <cell r="F4322">
            <v>0.17277699999999999</v>
          </cell>
        </row>
        <row r="4323">
          <cell r="F4323">
            <v>0.172817</v>
          </cell>
        </row>
        <row r="4324">
          <cell r="F4324">
            <v>0.17285700000000001</v>
          </cell>
        </row>
        <row r="4325">
          <cell r="F4325">
            <v>0.172897</v>
          </cell>
        </row>
        <row r="4326">
          <cell r="F4326">
            <v>0.17293700000000001</v>
          </cell>
        </row>
        <row r="4327">
          <cell r="F4327">
            <v>0.17297699999999999</v>
          </cell>
        </row>
        <row r="4328">
          <cell r="F4328">
            <v>0.173017</v>
          </cell>
        </row>
        <row r="4329">
          <cell r="F4329">
            <v>0.17305699999999999</v>
          </cell>
        </row>
        <row r="4330">
          <cell r="F4330">
            <v>0.173097</v>
          </cell>
        </row>
        <row r="4331">
          <cell r="F4331">
            <v>0.17313700000000001</v>
          </cell>
        </row>
        <row r="4332">
          <cell r="F4332">
            <v>0.173177</v>
          </cell>
        </row>
        <row r="4333">
          <cell r="F4333">
            <v>0.17321700000000001</v>
          </cell>
        </row>
        <row r="4334">
          <cell r="F4334">
            <v>0.17325699999999999</v>
          </cell>
        </row>
        <row r="4335">
          <cell r="F4335">
            <v>0.17329700000000001</v>
          </cell>
        </row>
        <row r="4336">
          <cell r="F4336">
            <v>0.17333699999999999</v>
          </cell>
        </row>
        <row r="4337">
          <cell r="F4337">
            <v>0.173377</v>
          </cell>
        </row>
        <row r="4338">
          <cell r="F4338">
            <v>0.17341699999999999</v>
          </cell>
        </row>
        <row r="4339">
          <cell r="F4339">
            <v>0.173457</v>
          </cell>
        </row>
        <row r="4340">
          <cell r="F4340">
            <v>0.17349700000000001</v>
          </cell>
        </row>
        <row r="4341">
          <cell r="F4341">
            <v>0.173537</v>
          </cell>
        </row>
        <row r="4342">
          <cell r="F4342">
            <v>0.17357700000000001</v>
          </cell>
        </row>
        <row r="4343">
          <cell r="F4343">
            <v>0.17361699999999999</v>
          </cell>
        </row>
        <row r="4344">
          <cell r="F4344">
            <v>0.17365700000000001</v>
          </cell>
        </row>
        <row r="4345">
          <cell r="F4345">
            <v>0.17369699999999999</v>
          </cell>
        </row>
        <row r="4346">
          <cell r="F4346">
            <v>0.173737</v>
          </cell>
        </row>
        <row r="4347">
          <cell r="F4347">
            <v>0.17377699999999999</v>
          </cell>
        </row>
        <row r="4348">
          <cell r="F4348">
            <v>0.173817</v>
          </cell>
        </row>
        <row r="4349">
          <cell r="F4349">
            <v>0.17385700000000001</v>
          </cell>
        </row>
        <row r="4350">
          <cell r="F4350">
            <v>0.173897</v>
          </cell>
        </row>
        <row r="4351">
          <cell r="F4351">
            <v>0.17393700000000001</v>
          </cell>
        </row>
        <row r="4352">
          <cell r="F4352">
            <v>0.17397699999999999</v>
          </cell>
        </row>
        <row r="4353">
          <cell r="F4353">
            <v>0.17401700000000001</v>
          </cell>
        </row>
        <row r="4354">
          <cell r="F4354">
            <v>0.17405699999999999</v>
          </cell>
        </row>
        <row r="4355">
          <cell r="F4355">
            <v>0.174097</v>
          </cell>
        </row>
        <row r="4356">
          <cell r="F4356">
            <v>0.17413699999999999</v>
          </cell>
        </row>
        <row r="4357">
          <cell r="F4357">
            <v>0.174177</v>
          </cell>
        </row>
        <row r="4358">
          <cell r="F4358">
            <v>0.17421700000000001</v>
          </cell>
        </row>
        <row r="4359">
          <cell r="F4359">
            <v>0.174257</v>
          </cell>
        </row>
        <row r="4360">
          <cell r="F4360">
            <v>0.17429700000000001</v>
          </cell>
        </row>
        <row r="4361">
          <cell r="F4361">
            <v>0.17433699999999999</v>
          </cell>
        </row>
        <row r="4362">
          <cell r="F4362">
            <v>0.174377</v>
          </cell>
        </row>
        <row r="4363">
          <cell r="F4363">
            <v>0.17441699999999999</v>
          </cell>
        </row>
        <row r="4364">
          <cell r="F4364">
            <v>0.174457</v>
          </cell>
        </row>
        <row r="4365">
          <cell r="F4365">
            <v>0.17449700000000001</v>
          </cell>
        </row>
        <row r="4366">
          <cell r="F4366">
            <v>0.174537</v>
          </cell>
        </row>
        <row r="4367">
          <cell r="F4367">
            <v>0.17457700000000001</v>
          </cell>
        </row>
        <row r="4368">
          <cell r="F4368">
            <v>0.17461699999999999</v>
          </cell>
        </row>
        <row r="4369">
          <cell r="F4369">
            <v>0.17465700000000001</v>
          </cell>
        </row>
        <row r="4370">
          <cell r="F4370">
            <v>0.17469699999999999</v>
          </cell>
        </row>
        <row r="4371">
          <cell r="F4371">
            <v>0.174737</v>
          </cell>
        </row>
        <row r="4372">
          <cell r="F4372">
            <v>0.17477699999999999</v>
          </cell>
        </row>
        <row r="4373">
          <cell r="F4373">
            <v>0.174817</v>
          </cell>
        </row>
        <row r="4374">
          <cell r="F4374">
            <v>0.17485700000000001</v>
          </cell>
        </row>
        <row r="4375">
          <cell r="F4375">
            <v>0.174897</v>
          </cell>
        </row>
        <row r="4376">
          <cell r="F4376">
            <v>0.17493700000000001</v>
          </cell>
        </row>
        <row r="4377">
          <cell r="F4377">
            <v>0.17497699999999999</v>
          </cell>
        </row>
        <row r="4378">
          <cell r="F4378">
            <v>0.17501700000000001</v>
          </cell>
        </row>
        <row r="4379">
          <cell r="F4379">
            <v>0.17505699999999999</v>
          </cell>
        </row>
        <row r="4380">
          <cell r="F4380">
            <v>0.175097</v>
          </cell>
        </row>
        <row r="4381">
          <cell r="F4381">
            <v>0.17513699999999999</v>
          </cell>
        </row>
        <row r="4382">
          <cell r="F4382">
            <v>0.175177</v>
          </cell>
        </row>
        <row r="4383">
          <cell r="F4383">
            <v>0.17521700000000001</v>
          </cell>
        </row>
        <row r="4384">
          <cell r="F4384">
            <v>0.175257</v>
          </cell>
        </row>
        <row r="4385">
          <cell r="F4385">
            <v>0.17529700000000001</v>
          </cell>
        </row>
        <row r="4386">
          <cell r="F4386">
            <v>0.17533699999999999</v>
          </cell>
        </row>
        <row r="4387">
          <cell r="F4387">
            <v>0.17537700000000001</v>
          </cell>
        </row>
        <row r="4388">
          <cell r="F4388">
            <v>0.17541699999999999</v>
          </cell>
        </row>
        <row r="4389">
          <cell r="F4389">
            <v>0.175457</v>
          </cell>
        </row>
        <row r="4390">
          <cell r="F4390">
            <v>0.17549699999999999</v>
          </cell>
        </row>
        <row r="4391">
          <cell r="F4391">
            <v>0.175537</v>
          </cell>
        </row>
        <row r="4392">
          <cell r="F4392">
            <v>0.17557700000000001</v>
          </cell>
        </row>
        <row r="4393">
          <cell r="F4393">
            <v>0.175617</v>
          </cell>
        </row>
        <row r="4394">
          <cell r="F4394">
            <v>0.17565700000000001</v>
          </cell>
        </row>
        <row r="4395">
          <cell r="F4395">
            <v>0.17569699999999999</v>
          </cell>
        </row>
        <row r="4396">
          <cell r="F4396">
            <v>0.175737</v>
          </cell>
        </row>
        <row r="4397">
          <cell r="F4397">
            <v>0.17577699999999999</v>
          </cell>
        </row>
        <row r="4398">
          <cell r="F4398">
            <v>0.175817</v>
          </cell>
        </row>
        <row r="4399">
          <cell r="F4399">
            <v>0.17585700000000001</v>
          </cell>
        </row>
        <row r="4400">
          <cell r="F4400">
            <v>0.175897</v>
          </cell>
        </row>
        <row r="4401">
          <cell r="F4401">
            <v>0.17593700000000001</v>
          </cell>
        </row>
        <row r="4402">
          <cell r="F4402">
            <v>0.17597699999999999</v>
          </cell>
        </row>
        <row r="4403">
          <cell r="F4403">
            <v>0.17601700000000001</v>
          </cell>
        </row>
        <row r="4404">
          <cell r="F4404">
            <v>0.17605699999999999</v>
          </cell>
        </row>
        <row r="4405">
          <cell r="F4405">
            <v>0.176096</v>
          </cell>
        </row>
        <row r="4406">
          <cell r="F4406">
            <v>0.17613599999999999</v>
          </cell>
        </row>
        <row r="4407">
          <cell r="F4407">
            <v>0.176176</v>
          </cell>
        </row>
        <row r="4408">
          <cell r="F4408">
            <v>0.17621600000000001</v>
          </cell>
        </row>
        <row r="4409">
          <cell r="F4409">
            <v>0.176256</v>
          </cell>
        </row>
        <row r="4410">
          <cell r="F4410">
            <v>0.17629600000000001</v>
          </cell>
        </row>
        <row r="4411">
          <cell r="F4411">
            <v>0.17633599999999999</v>
          </cell>
        </row>
        <row r="4412">
          <cell r="F4412">
            <v>0.176376</v>
          </cell>
        </row>
        <row r="4413">
          <cell r="F4413">
            <v>0.17641599999999999</v>
          </cell>
        </row>
        <row r="4414">
          <cell r="F4414">
            <v>0.176456</v>
          </cell>
        </row>
        <row r="4415">
          <cell r="F4415">
            <v>0.17649599999999999</v>
          </cell>
        </row>
        <row r="4416">
          <cell r="F4416">
            <v>0.176536</v>
          </cell>
        </row>
        <row r="4417">
          <cell r="F4417">
            <v>0.17657600000000001</v>
          </cell>
        </row>
        <row r="4418">
          <cell r="F4418">
            <v>0.176616</v>
          </cell>
        </row>
        <row r="4419">
          <cell r="F4419">
            <v>0.17665600000000001</v>
          </cell>
        </row>
        <row r="4420">
          <cell r="F4420">
            <v>0.17669599999999999</v>
          </cell>
        </row>
        <row r="4421">
          <cell r="F4421">
            <v>0.176736</v>
          </cell>
        </row>
        <row r="4422">
          <cell r="F4422">
            <v>0.17677599999999999</v>
          </cell>
        </row>
        <row r="4423">
          <cell r="F4423">
            <v>0.176816</v>
          </cell>
        </row>
        <row r="4424">
          <cell r="F4424">
            <v>0.17685600000000001</v>
          </cell>
        </row>
        <row r="4425">
          <cell r="F4425">
            <v>0.176896</v>
          </cell>
        </row>
        <row r="4426">
          <cell r="F4426">
            <v>0.17693600000000001</v>
          </cell>
        </row>
        <row r="4427">
          <cell r="F4427">
            <v>0.17697599999999999</v>
          </cell>
        </row>
        <row r="4428">
          <cell r="F4428">
            <v>0.17701600000000001</v>
          </cell>
        </row>
        <row r="4429">
          <cell r="F4429">
            <v>0.17705599999999999</v>
          </cell>
        </row>
        <row r="4430">
          <cell r="F4430">
            <v>0.177096</v>
          </cell>
        </row>
        <row r="4431">
          <cell r="F4431">
            <v>0.17713599999999999</v>
          </cell>
        </row>
        <row r="4432">
          <cell r="F4432">
            <v>0.177176</v>
          </cell>
        </row>
        <row r="4433">
          <cell r="F4433">
            <v>0.17721600000000001</v>
          </cell>
        </row>
        <row r="4434">
          <cell r="F4434">
            <v>0.177256</v>
          </cell>
        </row>
        <row r="4435">
          <cell r="F4435">
            <v>0.17729600000000001</v>
          </cell>
        </row>
        <row r="4436">
          <cell r="F4436">
            <v>0.17733599999999999</v>
          </cell>
        </row>
        <row r="4437">
          <cell r="F4437">
            <v>0.17737600000000001</v>
          </cell>
        </row>
        <row r="4438">
          <cell r="F4438">
            <v>0.17741599999999999</v>
          </cell>
        </row>
        <row r="4439">
          <cell r="F4439">
            <v>0.177456</v>
          </cell>
        </row>
        <row r="4440">
          <cell r="F4440">
            <v>0.17749599999999999</v>
          </cell>
        </row>
        <row r="4441">
          <cell r="F4441">
            <v>0.177536</v>
          </cell>
        </row>
        <row r="4442">
          <cell r="F4442">
            <v>0.17757600000000001</v>
          </cell>
        </row>
        <row r="4443">
          <cell r="F4443">
            <v>0.177616</v>
          </cell>
        </row>
        <row r="4444">
          <cell r="F4444">
            <v>0.17765600000000001</v>
          </cell>
        </row>
        <row r="4445">
          <cell r="F4445">
            <v>0.17769599999999999</v>
          </cell>
        </row>
        <row r="4446">
          <cell r="F4446">
            <v>0.17773600000000001</v>
          </cell>
        </row>
        <row r="4447">
          <cell r="F4447">
            <v>0.17777599999999999</v>
          </cell>
        </row>
        <row r="4448">
          <cell r="F4448">
            <v>0.177816</v>
          </cell>
        </row>
        <row r="4449">
          <cell r="F4449">
            <v>0.17785599999999999</v>
          </cell>
        </row>
        <row r="4450">
          <cell r="F4450">
            <v>0.177896</v>
          </cell>
        </row>
        <row r="4451">
          <cell r="F4451">
            <v>0.17793600000000001</v>
          </cell>
        </row>
        <row r="4452">
          <cell r="F4452">
            <v>0.177976</v>
          </cell>
        </row>
        <row r="4453">
          <cell r="F4453">
            <v>0.17801600000000001</v>
          </cell>
        </row>
        <row r="4454">
          <cell r="F4454">
            <v>0.17805599999999999</v>
          </cell>
        </row>
        <row r="4455">
          <cell r="F4455">
            <v>0.178096</v>
          </cell>
        </row>
        <row r="4456">
          <cell r="F4456">
            <v>0.17813599999999999</v>
          </cell>
        </row>
        <row r="4457">
          <cell r="F4457">
            <v>0.178176</v>
          </cell>
        </row>
        <row r="4458">
          <cell r="F4458">
            <v>0.17821600000000001</v>
          </cell>
        </row>
        <row r="4459">
          <cell r="F4459">
            <v>0.178256</v>
          </cell>
        </row>
        <row r="4460">
          <cell r="F4460">
            <v>0.17829600000000001</v>
          </cell>
        </row>
        <row r="4461">
          <cell r="F4461">
            <v>0.17833599999999999</v>
          </cell>
        </row>
        <row r="4462">
          <cell r="F4462">
            <v>0.17837600000000001</v>
          </cell>
        </row>
        <row r="4463">
          <cell r="F4463">
            <v>0.17841599999999999</v>
          </cell>
        </row>
        <row r="4464">
          <cell r="F4464">
            <v>0.178456</v>
          </cell>
        </row>
        <row r="4465">
          <cell r="F4465">
            <v>0.17849599999999999</v>
          </cell>
        </row>
        <row r="4466">
          <cell r="F4466">
            <v>0.178536</v>
          </cell>
        </row>
        <row r="4467">
          <cell r="F4467">
            <v>0.17857600000000001</v>
          </cell>
        </row>
        <row r="4468">
          <cell r="F4468">
            <v>0.178616</v>
          </cell>
        </row>
        <row r="4469">
          <cell r="F4469">
            <v>0.17865600000000001</v>
          </cell>
        </row>
        <row r="4470">
          <cell r="F4470">
            <v>0.17869599999999999</v>
          </cell>
        </row>
        <row r="4471">
          <cell r="F4471">
            <v>0.17873600000000001</v>
          </cell>
        </row>
        <row r="4472">
          <cell r="F4472">
            <v>0.17877599999999999</v>
          </cell>
        </row>
        <row r="4473">
          <cell r="F4473">
            <v>0.178816</v>
          </cell>
        </row>
        <row r="4474">
          <cell r="F4474">
            <v>0.17885599999999999</v>
          </cell>
        </row>
        <row r="4475">
          <cell r="F4475">
            <v>0.178896</v>
          </cell>
        </row>
        <row r="4476">
          <cell r="F4476">
            <v>0.17893600000000001</v>
          </cell>
        </row>
        <row r="4477">
          <cell r="F4477">
            <v>0.178976</v>
          </cell>
        </row>
        <row r="4478">
          <cell r="F4478">
            <v>0.17901600000000001</v>
          </cell>
        </row>
        <row r="4479">
          <cell r="F4479">
            <v>0.17905599999999999</v>
          </cell>
        </row>
        <row r="4480">
          <cell r="F4480">
            <v>0.17909600000000001</v>
          </cell>
        </row>
        <row r="4481">
          <cell r="F4481">
            <v>0.17913599999999999</v>
          </cell>
        </row>
        <row r="4482">
          <cell r="F4482">
            <v>0.179176</v>
          </cell>
        </row>
        <row r="4483">
          <cell r="F4483">
            <v>0.17921599999999999</v>
          </cell>
        </row>
        <row r="4484">
          <cell r="F4484">
            <v>0.179256</v>
          </cell>
        </row>
        <row r="4485">
          <cell r="F4485">
            <v>0.17929600000000001</v>
          </cell>
        </row>
        <row r="4486">
          <cell r="F4486">
            <v>0.179336</v>
          </cell>
        </row>
        <row r="4487">
          <cell r="F4487">
            <v>0.17937600000000001</v>
          </cell>
        </row>
        <row r="4488">
          <cell r="F4488">
            <v>0.17941599999999999</v>
          </cell>
        </row>
        <row r="4489">
          <cell r="F4489">
            <v>0.179456</v>
          </cell>
        </row>
        <row r="4490">
          <cell r="F4490">
            <v>0.17949599999999999</v>
          </cell>
        </row>
        <row r="4491">
          <cell r="F4491">
            <v>0.179536</v>
          </cell>
        </row>
        <row r="4492">
          <cell r="F4492">
            <v>0.17957600000000001</v>
          </cell>
        </row>
        <row r="4493">
          <cell r="F4493">
            <v>0.179616</v>
          </cell>
        </row>
        <row r="4494">
          <cell r="F4494">
            <v>0.17965600000000001</v>
          </cell>
        </row>
        <row r="4495">
          <cell r="F4495">
            <v>0.17969599999999999</v>
          </cell>
        </row>
        <row r="4496">
          <cell r="F4496">
            <v>0.17973600000000001</v>
          </cell>
        </row>
        <row r="4497">
          <cell r="F4497">
            <v>0.17977599999999999</v>
          </cell>
        </row>
        <row r="4498">
          <cell r="F4498">
            <v>0.179816</v>
          </cell>
        </row>
        <row r="4499">
          <cell r="F4499">
            <v>0.17985599999999999</v>
          </cell>
        </row>
        <row r="4500">
          <cell r="F4500">
            <v>0.179896</v>
          </cell>
        </row>
        <row r="4501">
          <cell r="F4501">
            <v>0.17993600000000001</v>
          </cell>
        </row>
        <row r="4502">
          <cell r="F4502">
            <v>0.179976</v>
          </cell>
        </row>
        <row r="4503">
          <cell r="F4503">
            <v>0.18001600000000001</v>
          </cell>
        </row>
        <row r="4504">
          <cell r="F4504">
            <v>0.18005599999999999</v>
          </cell>
        </row>
        <row r="4505">
          <cell r="F4505">
            <v>0.18009600000000001</v>
          </cell>
        </row>
        <row r="4506">
          <cell r="F4506">
            <v>0.18013599999999999</v>
          </cell>
        </row>
        <row r="4507">
          <cell r="F4507">
            <v>0.180176</v>
          </cell>
        </row>
        <row r="4508">
          <cell r="F4508">
            <v>0.18021599999999999</v>
          </cell>
        </row>
        <row r="4509">
          <cell r="F4509">
            <v>0.180256</v>
          </cell>
        </row>
        <row r="4510">
          <cell r="F4510">
            <v>0.18029600000000001</v>
          </cell>
        </row>
        <row r="4511">
          <cell r="F4511">
            <v>0.180336</v>
          </cell>
        </row>
        <row r="4512">
          <cell r="F4512">
            <v>0.18037600000000001</v>
          </cell>
        </row>
        <row r="4513">
          <cell r="F4513">
            <v>0.18041599999999999</v>
          </cell>
        </row>
        <row r="4514">
          <cell r="F4514">
            <v>0.18045600000000001</v>
          </cell>
        </row>
        <row r="4515">
          <cell r="F4515">
            <v>0.18049599999999999</v>
          </cell>
        </row>
        <row r="4516">
          <cell r="F4516">
            <v>0.180536</v>
          </cell>
        </row>
        <row r="4517">
          <cell r="F4517">
            <v>0.18057599999999999</v>
          </cell>
        </row>
        <row r="4518">
          <cell r="F4518">
            <v>0.180616</v>
          </cell>
        </row>
        <row r="4519">
          <cell r="F4519">
            <v>0.18065600000000001</v>
          </cell>
        </row>
        <row r="4520">
          <cell r="F4520">
            <v>0.180696</v>
          </cell>
        </row>
        <row r="4521">
          <cell r="F4521">
            <v>0.18073600000000001</v>
          </cell>
        </row>
        <row r="4522">
          <cell r="F4522">
            <v>0.18077599999999999</v>
          </cell>
        </row>
        <row r="4523">
          <cell r="F4523">
            <v>0.180816</v>
          </cell>
        </row>
        <row r="4524">
          <cell r="F4524">
            <v>0.18085599999999999</v>
          </cell>
        </row>
        <row r="4525">
          <cell r="F4525">
            <v>0.180896</v>
          </cell>
        </row>
        <row r="4526">
          <cell r="F4526">
            <v>0.18093600000000001</v>
          </cell>
        </row>
        <row r="4527">
          <cell r="F4527">
            <v>0.180976</v>
          </cell>
        </row>
        <row r="4528">
          <cell r="F4528">
            <v>0.18101600000000001</v>
          </cell>
        </row>
        <row r="4529">
          <cell r="F4529">
            <v>0.18105599999999999</v>
          </cell>
        </row>
        <row r="4530">
          <cell r="F4530">
            <v>0.18109600000000001</v>
          </cell>
        </row>
        <row r="4531">
          <cell r="F4531">
            <v>0.18113599999999999</v>
          </cell>
        </row>
        <row r="4532">
          <cell r="F4532">
            <v>0.181176</v>
          </cell>
        </row>
        <row r="4533">
          <cell r="F4533">
            <v>0.18121599999999999</v>
          </cell>
        </row>
        <row r="4534">
          <cell r="F4534">
            <v>0.181256</v>
          </cell>
        </row>
        <row r="4535">
          <cell r="F4535">
            <v>0.18129600000000001</v>
          </cell>
        </row>
        <row r="4536">
          <cell r="F4536">
            <v>0.181336</v>
          </cell>
        </row>
        <row r="4537">
          <cell r="F4537">
            <v>0.18137600000000001</v>
          </cell>
        </row>
        <row r="4538">
          <cell r="F4538">
            <v>0.18141599999999999</v>
          </cell>
        </row>
        <row r="4539">
          <cell r="F4539">
            <v>0.18145600000000001</v>
          </cell>
        </row>
        <row r="4540">
          <cell r="F4540">
            <v>0.18149599999999999</v>
          </cell>
        </row>
        <row r="4541">
          <cell r="F4541">
            <v>0.181536</v>
          </cell>
        </row>
        <row r="4542">
          <cell r="F4542">
            <v>0.18157599999999999</v>
          </cell>
        </row>
        <row r="4543">
          <cell r="F4543">
            <v>0.181616</v>
          </cell>
        </row>
        <row r="4544">
          <cell r="F4544">
            <v>0.18165600000000001</v>
          </cell>
        </row>
        <row r="4545">
          <cell r="F4545">
            <v>0.181696</v>
          </cell>
        </row>
        <row r="4546">
          <cell r="F4546">
            <v>0.18173600000000001</v>
          </cell>
        </row>
        <row r="4547">
          <cell r="F4547">
            <v>0.18177599999999999</v>
          </cell>
        </row>
        <row r="4548">
          <cell r="F4548">
            <v>0.18181600000000001</v>
          </cell>
        </row>
        <row r="4549">
          <cell r="F4549">
            <v>0.18185599999999999</v>
          </cell>
        </row>
        <row r="4550">
          <cell r="F4550">
            <v>0.181896</v>
          </cell>
        </row>
        <row r="4551">
          <cell r="F4551">
            <v>0.18193599999999999</v>
          </cell>
        </row>
        <row r="4552">
          <cell r="F4552">
            <v>0.181976</v>
          </cell>
        </row>
        <row r="4553">
          <cell r="F4553">
            <v>0.18201600000000001</v>
          </cell>
        </row>
        <row r="4554">
          <cell r="F4554">
            <v>0.182056</v>
          </cell>
        </row>
        <row r="4555">
          <cell r="F4555">
            <v>0.18209600000000001</v>
          </cell>
        </row>
        <row r="4556">
          <cell r="F4556">
            <v>0.18213599999999999</v>
          </cell>
        </row>
        <row r="4557">
          <cell r="F4557">
            <v>0.182176</v>
          </cell>
        </row>
        <row r="4558">
          <cell r="F4558">
            <v>0.18221599999999999</v>
          </cell>
        </row>
        <row r="4559">
          <cell r="F4559">
            <v>0.182256</v>
          </cell>
        </row>
        <row r="4560">
          <cell r="F4560">
            <v>0.18229600000000001</v>
          </cell>
        </row>
        <row r="4561">
          <cell r="F4561">
            <v>0.182336</v>
          </cell>
        </row>
        <row r="4562">
          <cell r="F4562">
            <v>0.18237600000000001</v>
          </cell>
        </row>
        <row r="4563">
          <cell r="F4563">
            <v>0.18241599999999999</v>
          </cell>
        </row>
        <row r="4564">
          <cell r="F4564">
            <v>0.18245600000000001</v>
          </cell>
        </row>
        <row r="4565">
          <cell r="F4565">
            <v>0.18249599999999999</v>
          </cell>
        </row>
        <row r="4566">
          <cell r="F4566">
            <v>0.182536</v>
          </cell>
        </row>
        <row r="4567">
          <cell r="F4567">
            <v>0.18257599999999999</v>
          </cell>
        </row>
        <row r="4568">
          <cell r="F4568">
            <v>0.182616</v>
          </cell>
        </row>
        <row r="4569">
          <cell r="F4569">
            <v>0.18265600000000001</v>
          </cell>
        </row>
        <row r="4570">
          <cell r="F4570">
            <v>0.182696</v>
          </cell>
        </row>
        <row r="4571">
          <cell r="F4571">
            <v>0.18273600000000001</v>
          </cell>
        </row>
        <row r="4572">
          <cell r="F4572">
            <v>0.18277599999999999</v>
          </cell>
        </row>
        <row r="4573">
          <cell r="F4573">
            <v>0.18281600000000001</v>
          </cell>
        </row>
        <row r="4574">
          <cell r="F4574">
            <v>0.18285599999999999</v>
          </cell>
        </row>
        <row r="4575">
          <cell r="F4575">
            <v>0.182896</v>
          </cell>
        </row>
        <row r="4576">
          <cell r="F4576">
            <v>0.18293599999999999</v>
          </cell>
        </row>
        <row r="4577">
          <cell r="F4577">
            <v>0.182976</v>
          </cell>
        </row>
        <row r="4578">
          <cell r="F4578">
            <v>0.18301600000000001</v>
          </cell>
        </row>
        <row r="4579">
          <cell r="F4579">
            <v>0.183056</v>
          </cell>
        </row>
        <row r="4580">
          <cell r="F4580">
            <v>0.18309600000000001</v>
          </cell>
        </row>
        <row r="4581">
          <cell r="F4581">
            <v>0.18313599999999999</v>
          </cell>
        </row>
        <row r="4582">
          <cell r="F4582">
            <v>0.18317600000000001</v>
          </cell>
        </row>
        <row r="4583">
          <cell r="F4583">
            <v>0.18321599999999999</v>
          </cell>
        </row>
        <row r="4584">
          <cell r="F4584">
            <v>0.183256</v>
          </cell>
        </row>
        <row r="4585">
          <cell r="F4585">
            <v>0.18329599999999999</v>
          </cell>
        </row>
        <row r="4586">
          <cell r="F4586">
            <v>0.183336</v>
          </cell>
        </row>
        <row r="4587">
          <cell r="F4587">
            <v>0.18337600000000001</v>
          </cell>
        </row>
        <row r="4588">
          <cell r="F4588">
            <v>0.183416</v>
          </cell>
        </row>
        <row r="4589">
          <cell r="F4589">
            <v>0.18345600000000001</v>
          </cell>
        </row>
        <row r="4590">
          <cell r="F4590">
            <v>0.18349599999999999</v>
          </cell>
        </row>
        <row r="4591">
          <cell r="F4591">
            <v>0.183536</v>
          </cell>
        </row>
        <row r="4592">
          <cell r="F4592">
            <v>0.18357599999999999</v>
          </cell>
        </row>
        <row r="4593">
          <cell r="F4593">
            <v>0.183616</v>
          </cell>
        </row>
        <row r="4594">
          <cell r="F4594">
            <v>0.18365600000000001</v>
          </cell>
        </row>
        <row r="4595">
          <cell r="F4595">
            <v>0.183696</v>
          </cell>
        </row>
        <row r="4596">
          <cell r="F4596">
            <v>0.18373600000000001</v>
          </cell>
        </row>
        <row r="4597">
          <cell r="F4597">
            <v>0.18377599999999999</v>
          </cell>
        </row>
        <row r="4598">
          <cell r="F4598">
            <v>0.18381600000000001</v>
          </cell>
        </row>
        <row r="4599">
          <cell r="F4599">
            <v>0.18385599999999999</v>
          </cell>
        </row>
        <row r="4600">
          <cell r="F4600">
            <v>0.183896</v>
          </cell>
        </row>
        <row r="4601">
          <cell r="F4601">
            <v>0.18393599999999999</v>
          </cell>
        </row>
        <row r="4602">
          <cell r="F4602">
            <v>0.183976</v>
          </cell>
        </row>
        <row r="4603">
          <cell r="F4603">
            <v>0.18401600000000001</v>
          </cell>
        </row>
        <row r="4604">
          <cell r="F4604">
            <v>0.184056</v>
          </cell>
        </row>
        <row r="4605">
          <cell r="F4605">
            <v>0.18409600000000001</v>
          </cell>
        </row>
        <row r="4606">
          <cell r="F4606">
            <v>0.18413599999999999</v>
          </cell>
        </row>
        <row r="4607">
          <cell r="F4607">
            <v>0.18417600000000001</v>
          </cell>
        </row>
        <row r="4608">
          <cell r="F4608">
            <v>0.18421599999999999</v>
          </cell>
        </row>
        <row r="4609">
          <cell r="F4609">
            <v>0.184256</v>
          </cell>
        </row>
        <row r="4610">
          <cell r="F4610">
            <v>0.18429599999999999</v>
          </cell>
        </row>
        <row r="4611">
          <cell r="F4611">
            <v>0.184336</v>
          </cell>
        </row>
        <row r="4612">
          <cell r="F4612">
            <v>0.18437600000000001</v>
          </cell>
        </row>
        <row r="4613">
          <cell r="F4613">
            <v>0.184416</v>
          </cell>
        </row>
        <row r="4614">
          <cell r="F4614">
            <v>0.18445600000000001</v>
          </cell>
        </row>
        <row r="4615">
          <cell r="F4615">
            <v>0.18449599999999999</v>
          </cell>
        </row>
        <row r="4616">
          <cell r="F4616">
            <v>0.18453600000000001</v>
          </cell>
        </row>
        <row r="4617">
          <cell r="F4617">
            <v>0.18457599999999999</v>
          </cell>
        </row>
        <row r="4618">
          <cell r="F4618">
            <v>0.184616</v>
          </cell>
        </row>
        <row r="4619">
          <cell r="F4619">
            <v>0.18465599999999999</v>
          </cell>
        </row>
        <row r="4620">
          <cell r="F4620">
            <v>0.184696</v>
          </cell>
        </row>
        <row r="4621">
          <cell r="F4621">
            <v>0.18473600000000001</v>
          </cell>
        </row>
        <row r="4622">
          <cell r="F4622">
            <v>0.184776</v>
          </cell>
        </row>
        <row r="4623">
          <cell r="F4623">
            <v>0.18481600000000001</v>
          </cell>
        </row>
        <row r="4624">
          <cell r="F4624">
            <v>0.18485599999999999</v>
          </cell>
        </row>
        <row r="4625">
          <cell r="F4625">
            <v>0.184896</v>
          </cell>
        </row>
        <row r="4626">
          <cell r="F4626">
            <v>0.18493599999999999</v>
          </cell>
        </row>
        <row r="4627">
          <cell r="F4627">
            <v>0.184976</v>
          </cell>
        </row>
        <row r="4628">
          <cell r="F4628">
            <v>0.18501600000000001</v>
          </cell>
        </row>
        <row r="4629">
          <cell r="F4629">
            <v>0.185056</v>
          </cell>
        </row>
        <row r="4630">
          <cell r="F4630">
            <v>0.18509600000000001</v>
          </cell>
        </row>
        <row r="4631">
          <cell r="F4631">
            <v>0.185136</v>
          </cell>
        </row>
        <row r="4632">
          <cell r="F4632">
            <v>0.18517600000000001</v>
          </cell>
        </row>
        <row r="4633">
          <cell r="F4633">
            <v>0.18521599999999999</v>
          </cell>
        </row>
        <row r="4634">
          <cell r="F4634">
            <v>0.185256</v>
          </cell>
        </row>
        <row r="4635">
          <cell r="F4635">
            <v>0.18529599999999999</v>
          </cell>
        </row>
        <row r="4636">
          <cell r="F4636">
            <v>0.185336</v>
          </cell>
        </row>
        <row r="4637">
          <cell r="F4637">
            <v>0.18537600000000001</v>
          </cell>
        </row>
        <row r="4638">
          <cell r="F4638">
            <v>0.185416</v>
          </cell>
        </row>
        <row r="4639">
          <cell r="F4639">
            <v>0.18545600000000001</v>
          </cell>
        </row>
        <row r="4640">
          <cell r="F4640">
            <v>0.18549599999999999</v>
          </cell>
        </row>
        <row r="4641">
          <cell r="F4641">
            <v>0.18553600000000001</v>
          </cell>
        </row>
        <row r="4642">
          <cell r="F4642">
            <v>0.18557599999999999</v>
          </cell>
        </row>
        <row r="4643">
          <cell r="F4643">
            <v>0.185616</v>
          </cell>
        </row>
        <row r="4644">
          <cell r="F4644">
            <v>0.18565599999999999</v>
          </cell>
        </row>
        <row r="4645">
          <cell r="F4645">
            <v>0.185696</v>
          </cell>
        </row>
        <row r="4646">
          <cell r="F4646">
            <v>0.18573600000000001</v>
          </cell>
        </row>
        <row r="4647">
          <cell r="F4647">
            <v>0.185776</v>
          </cell>
        </row>
        <row r="4648">
          <cell r="F4648">
            <v>0.18581600000000001</v>
          </cell>
        </row>
        <row r="4649">
          <cell r="F4649">
            <v>0.18585599999999999</v>
          </cell>
        </row>
        <row r="4650">
          <cell r="F4650">
            <v>0.18589600000000001</v>
          </cell>
        </row>
        <row r="4651">
          <cell r="F4651">
            <v>0.18593599999999999</v>
          </cell>
        </row>
        <row r="4652">
          <cell r="F4652">
            <v>0.185976</v>
          </cell>
        </row>
        <row r="4653">
          <cell r="F4653">
            <v>0.18601599999999999</v>
          </cell>
        </row>
        <row r="4654">
          <cell r="F4654">
            <v>0.186056</v>
          </cell>
        </row>
        <row r="4655">
          <cell r="F4655">
            <v>0.18609600000000001</v>
          </cell>
        </row>
        <row r="4656">
          <cell r="F4656">
            <v>0.186136</v>
          </cell>
        </row>
        <row r="4657">
          <cell r="F4657">
            <v>0.18617600000000001</v>
          </cell>
        </row>
        <row r="4658">
          <cell r="F4658">
            <v>0.18621599999999999</v>
          </cell>
        </row>
        <row r="4659">
          <cell r="F4659">
            <v>0.186256</v>
          </cell>
        </row>
        <row r="4660">
          <cell r="F4660">
            <v>0.18629599999999999</v>
          </cell>
        </row>
        <row r="4661">
          <cell r="F4661">
            <v>0.186336</v>
          </cell>
        </row>
        <row r="4662">
          <cell r="F4662">
            <v>0.18637599999999999</v>
          </cell>
        </row>
        <row r="4663">
          <cell r="F4663">
            <v>0.186416</v>
          </cell>
        </row>
        <row r="4664">
          <cell r="F4664">
            <v>0.18645600000000001</v>
          </cell>
        </row>
        <row r="4665">
          <cell r="F4665">
            <v>0.186496</v>
          </cell>
        </row>
        <row r="4666">
          <cell r="F4666">
            <v>0.18653600000000001</v>
          </cell>
        </row>
        <row r="4667">
          <cell r="F4667">
            <v>0.18657599999999999</v>
          </cell>
        </row>
        <row r="4668">
          <cell r="F4668">
            <v>0.186616</v>
          </cell>
        </row>
        <row r="4669">
          <cell r="F4669">
            <v>0.18665599999999999</v>
          </cell>
        </row>
        <row r="4670">
          <cell r="F4670">
            <v>0.186696</v>
          </cell>
        </row>
        <row r="4671">
          <cell r="F4671">
            <v>0.18673600000000001</v>
          </cell>
        </row>
        <row r="4672">
          <cell r="F4672">
            <v>0.186776</v>
          </cell>
        </row>
        <row r="4673">
          <cell r="F4673">
            <v>0.18681600000000001</v>
          </cell>
        </row>
        <row r="4674">
          <cell r="F4674">
            <v>0.18685599999999999</v>
          </cell>
        </row>
        <row r="4675">
          <cell r="F4675">
            <v>0.18689600000000001</v>
          </cell>
        </row>
        <row r="4676">
          <cell r="F4676">
            <v>0.18693599999999999</v>
          </cell>
        </row>
        <row r="4677">
          <cell r="F4677">
            <v>0.186976</v>
          </cell>
        </row>
        <row r="4678">
          <cell r="F4678">
            <v>0.18701599999999999</v>
          </cell>
        </row>
        <row r="4679">
          <cell r="F4679">
            <v>0.187056</v>
          </cell>
        </row>
        <row r="4680">
          <cell r="F4680">
            <v>0.18709600000000001</v>
          </cell>
        </row>
        <row r="4681">
          <cell r="F4681">
            <v>0.187136</v>
          </cell>
        </row>
        <row r="4682">
          <cell r="F4682">
            <v>0.18717600000000001</v>
          </cell>
        </row>
        <row r="4683">
          <cell r="F4683">
            <v>0.18721599999999999</v>
          </cell>
        </row>
        <row r="4684">
          <cell r="F4684">
            <v>0.18725600000000001</v>
          </cell>
        </row>
        <row r="4685">
          <cell r="F4685">
            <v>0.18729599999999999</v>
          </cell>
        </row>
        <row r="4686">
          <cell r="F4686">
            <v>0.187336</v>
          </cell>
        </row>
        <row r="4687">
          <cell r="F4687">
            <v>0.18737599999999999</v>
          </cell>
        </row>
        <row r="4688">
          <cell r="F4688">
            <v>0.187416</v>
          </cell>
        </row>
        <row r="4689">
          <cell r="F4689">
            <v>0.18745600000000001</v>
          </cell>
        </row>
        <row r="4690">
          <cell r="F4690">
            <v>0.187496</v>
          </cell>
        </row>
        <row r="4691">
          <cell r="F4691">
            <v>0.18753600000000001</v>
          </cell>
        </row>
        <row r="4692">
          <cell r="F4692">
            <v>0.18757599999999999</v>
          </cell>
        </row>
        <row r="4693">
          <cell r="F4693">
            <v>0.187616</v>
          </cell>
        </row>
        <row r="4694">
          <cell r="F4694">
            <v>0.18765599999999999</v>
          </cell>
        </row>
        <row r="4695">
          <cell r="F4695">
            <v>0.187696</v>
          </cell>
        </row>
        <row r="4696">
          <cell r="F4696">
            <v>0.18773599999999999</v>
          </cell>
        </row>
        <row r="4697">
          <cell r="F4697">
            <v>0.187776</v>
          </cell>
        </row>
        <row r="4698">
          <cell r="F4698">
            <v>0.18781600000000001</v>
          </cell>
        </row>
        <row r="4699">
          <cell r="F4699">
            <v>0.187856</v>
          </cell>
        </row>
        <row r="4700">
          <cell r="F4700">
            <v>0.18789600000000001</v>
          </cell>
        </row>
        <row r="4701">
          <cell r="F4701">
            <v>0.18793599999999999</v>
          </cell>
        </row>
        <row r="4702">
          <cell r="F4702">
            <v>0.187976</v>
          </cell>
        </row>
        <row r="4703">
          <cell r="F4703">
            <v>0.18801599999999999</v>
          </cell>
        </row>
        <row r="4704">
          <cell r="F4704">
            <v>0.188056</v>
          </cell>
        </row>
        <row r="4705">
          <cell r="F4705">
            <v>0.18809600000000001</v>
          </cell>
        </row>
        <row r="4706">
          <cell r="F4706">
            <v>0.188136</v>
          </cell>
        </row>
        <row r="4707">
          <cell r="F4707">
            <v>0.18817600000000001</v>
          </cell>
        </row>
        <row r="4708">
          <cell r="F4708">
            <v>0.18821599999999999</v>
          </cell>
        </row>
        <row r="4709">
          <cell r="F4709">
            <v>0.18825600000000001</v>
          </cell>
        </row>
        <row r="4710">
          <cell r="F4710">
            <v>0.18829599999999999</v>
          </cell>
        </row>
        <row r="4711">
          <cell r="F4711">
            <v>0.188336</v>
          </cell>
        </row>
        <row r="4712">
          <cell r="F4712">
            <v>0.18837599999999999</v>
          </cell>
        </row>
        <row r="4713">
          <cell r="F4713">
            <v>0.188416</v>
          </cell>
        </row>
        <row r="4714">
          <cell r="F4714">
            <v>0.18845600000000001</v>
          </cell>
        </row>
        <row r="4715">
          <cell r="F4715">
            <v>0.188496</v>
          </cell>
        </row>
        <row r="4716">
          <cell r="F4716">
            <v>0.18853600000000001</v>
          </cell>
        </row>
        <row r="4717">
          <cell r="F4717">
            <v>0.18857599999999999</v>
          </cell>
        </row>
        <row r="4718">
          <cell r="F4718">
            <v>0.18861600000000001</v>
          </cell>
        </row>
        <row r="4719">
          <cell r="F4719">
            <v>0.18865599999999999</v>
          </cell>
        </row>
        <row r="4720">
          <cell r="F4720">
            <v>0.188696</v>
          </cell>
        </row>
        <row r="4721">
          <cell r="F4721">
            <v>0.18873599999999999</v>
          </cell>
        </row>
        <row r="4722">
          <cell r="F4722">
            <v>0.188776</v>
          </cell>
        </row>
        <row r="4723">
          <cell r="F4723">
            <v>0.18881600000000001</v>
          </cell>
        </row>
        <row r="4724">
          <cell r="F4724">
            <v>0.188856</v>
          </cell>
        </row>
        <row r="4725">
          <cell r="F4725">
            <v>0.18889600000000001</v>
          </cell>
        </row>
        <row r="4726">
          <cell r="F4726">
            <v>0.18893599999999999</v>
          </cell>
        </row>
        <row r="4727">
          <cell r="F4727">
            <v>0.18897600000000001</v>
          </cell>
        </row>
        <row r="4728">
          <cell r="F4728">
            <v>0.18901599999999999</v>
          </cell>
        </row>
        <row r="4729">
          <cell r="F4729">
            <v>0.189056</v>
          </cell>
        </row>
        <row r="4730">
          <cell r="F4730">
            <v>0.18909599999999999</v>
          </cell>
        </row>
        <row r="4731">
          <cell r="F4731">
            <v>0.189136</v>
          </cell>
        </row>
        <row r="4732">
          <cell r="F4732">
            <v>0.18917600000000001</v>
          </cell>
        </row>
        <row r="4733">
          <cell r="F4733">
            <v>0.189216</v>
          </cell>
        </row>
        <row r="4734">
          <cell r="F4734">
            <v>0.18925600000000001</v>
          </cell>
        </row>
        <row r="4735">
          <cell r="F4735">
            <v>0.18929599999999999</v>
          </cell>
        </row>
        <row r="4736">
          <cell r="F4736">
            <v>0.189336</v>
          </cell>
        </row>
        <row r="4737">
          <cell r="F4737">
            <v>0.18937599999999999</v>
          </cell>
        </row>
        <row r="4738">
          <cell r="F4738">
            <v>0.189416</v>
          </cell>
        </row>
        <row r="4739">
          <cell r="F4739">
            <v>0.18945600000000001</v>
          </cell>
        </row>
        <row r="4740">
          <cell r="F4740">
            <v>0.189496</v>
          </cell>
        </row>
        <row r="4741">
          <cell r="F4741">
            <v>0.18953600000000001</v>
          </cell>
        </row>
        <row r="4742">
          <cell r="F4742">
            <v>0.18957599999999999</v>
          </cell>
        </row>
        <row r="4743">
          <cell r="F4743">
            <v>0.18961600000000001</v>
          </cell>
        </row>
        <row r="4744">
          <cell r="F4744">
            <v>0.18965599999999999</v>
          </cell>
        </row>
        <row r="4745">
          <cell r="F4745">
            <v>0.189696</v>
          </cell>
        </row>
        <row r="4746">
          <cell r="F4746">
            <v>0.18973599999999999</v>
          </cell>
        </row>
        <row r="4747">
          <cell r="F4747">
            <v>0.189776</v>
          </cell>
        </row>
        <row r="4748">
          <cell r="F4748">
            <v>0.18981600000000001</v>
          </cell>
        </row>
        <row r="4749">
          <cell r="F4749">
            <v>0.189856</v>
          </cell>
        </row>
        <row r="4750">
          <cell r="F4750">
            <v>0.18989600000000001</v>
          </cell>
        </row>
        <row r="4751">
          <cell r="F4751">
            <v>0.18993599999999999</v>
          </cell>
        </row>
        <row r="4752">
          <cell r="F4752">
            <v>0.18997600000000001</v>
          </cell>
        </row>
        <row r="4753">
          <cell r="F4753">
            <v>0.19001599999999999</v>
          </cell>
        </row>
        <row r="4754">
          <cell r="F4754">
            <v>0.190056</v>
          </cell>
        </row>
        <row r="4755">
          <cell r="F4755">
            <v>0.19009499999999999</v>
          </cell>
        </row>
        <row r="4756">
          <cell r="F4756">
            <v>0.190135</v>
          </cell>
        </row>
        <row r="4757">
          <cell r="F4757">
            <v>0.19017500000000001</v>
          </cell>
        </row>
        <row r="4758">
          <cell r="F4758">
            <v>0.190215</v>
          </cell>
        </row>
        <row r="4759">
          <cell r="F4759">
            <v>0.19025500000000001</v>
          </cell>
        </row>
        <row r="4760">
          <cell r="F4760">
            <v>0.19029499999999999</v>
          </cell>
        </row>
        <row r="4761">
          <cell r="F4761">
            <v>0.190335</v>
          </cell>
        </row>
        <row r="4762">
          <cell r="F4762">
            <v>0.19037499999999999</v>
          </cell>
        </row>
        <row r="4763">
          <cell r="F4763">
            <v>0.190415</v>
          </cell>
        </row>
        <row r="4764">
          <cell r="F4764">
            <v>0.19045500000000001</v>
          </cell>
        </row>
        <row r="4765">
          <cell r="F4765">
            <v>0.190495</v>
          </cell>
        </row>
        <row r="4766">
          <cell r="F4766">
            <v>0.19053500000000001</v>
          </cell>
        </row>
        <row r="4767">
          <cell r="F4767">
            <v>0.19057499999999999</v>
          </cell>
        </row>
        <row r="4768">
          <cell r="F4768">
            <v>0.19061500000000001</v>
          </cell>
        </row>
        <row r="4769">
          <cell r="F4769">
            <v>0.19065499999999999</v>
          </cell>
        </row>
        <row r="4770">
          <cell r="F4770">
            <v>0.190695</v>
          </cell>
        </row>
        <row r="4771">
          <cell r="F4771">
            <v>0.19073499999999999</v>
          </cell>
        </row>
        <row r="4772">
          <cell r="F4772">
            <v>0.190775</v>
          </cell>
        </row>
        <row r="4773">
          <cell r="F4773">
            <v>0.19081500000000001</v>
          </cell>
        </row>
        <row r="4774">
          <cell r="F4774">
            <v>0.190855</v>
          </cell>
        </row>
        <row r="4775">
          <cell r="F4775">
            <v>0.19089500000000001</v>
          </cell>
        </row>
        <row r="4776">
          <cell r="F4776">
            <v>0.19093499999999999</v>
          </cell>
        </row>
        <row r="4777">
          <cell r="F4777">
            <v>0.19097500000000001</v>
          </cell>
        </row>
        <row r="4778">
          <cell r="F4778">
            <v>0.19101499999999999</v>
          </cell>
        </row>
        <row r="4779">
          <cell r="F4779">
            <v>0.191055</v>
          </cell>
        </row>
        <row r="4780">
          <cell r="F4780">
            <v>0.19109499999999999</v>
          </cell>
        </row>
        <row r="4781">
          <cell r="F4781">
            <v>0.191135</v>
          </cell>
        </row>
        <row r="4782">
          <cell r="F4782">
            <v>0.19117500000000001</v>
          </cell>
        </row>
        <row r="4783">
          <cell r="F4783">
            <v>0.191215</v>
          </cell>
        </row>
        <row r="4784">
          <cell r="F4784">
            <v>0.19125500000000001</v>
          </cell>
        </row>
        <row r="4785">
          <cell r="F4785">
            <v>0.19129499999999999</v>
          </cell>
        </row>
        <row r="4786">
          <cell r="F4786">
            <v>0.19133500000000001</v>
          </cell>
        </row>
        <row r="4787">
          <cell r="F4787">
            <v>0.19137499999999999</v>
          </cell>
        </row>
        <row r="4788">
          <cell r="F4788">
            <v>0.191415</v>
          </cell>
        </row>
        <row r="4789">
          <cell r="F4789">
            <v>0.19145499999999999</v>
          </cell>
        </row>
        <row r="4790">
          <cell r="F4790">
            <v>0.191495</v>
          </cell>
        </row>
        <row r="4791">
          <cell r="F4791">
            <v>0.19153500000000001</v>
          </cell>
        </row>
        <row r="4792">
          <cell r="F4792">
            <v>0.191575</v>
          </cell>
        </row>
        <row r="4793">
          <cell r="F4793">
            <v>0.19161500000000001</v>
          </cell>
        </row>
        <row r="4794">
          <cell r="F4794">
            <v>0.19165499999999999</v>
          </cell>
        </row>
        <row r="4795">
          <cell r="F4795">
            <v>0.191695</v>
          </cell>
        </row>
        <row r="4796">
          <cell r="F4796">
            <v>0.19173499999999999</v>
          </cell>
        </row>
        <row r="4797">
          <cell r="F4797">
            <v>0.191775</v>
          </cell>
        </row>
        <row r="4798">
          <cell r="F4798">
            <v>0.19181500000000001</v>
          </cell>
        </row>
        <row r="4799">
          <cell r="F4799">
            <v>0.191855</v>
          </cell>
        </row>
        <row r="4800">
          <cell r="F4800">
            <v>0.19189500000000001</v>
          </cell>
        </row>
        <row r="4801">
          <cell r="F4801">
            <v>0.19193499999999999</v>
          </cell>
        </row>
        <row r="4802">
          <cell r="F4802">
            <v>0.19197500000000001</v>
          </cell>
        </row>
        <row r="4803">
          <cell r="F4803">
            <v>0.19201499999999999</v>
          </cell>
        </row>
        <row r="4804">
          <cell r="F4804">
            <v>0.192055</v>
          </cell>
        </row>
        <row r="4805">
          <cell r="F4805">
            <v>0.19209499999999999</v>
          </cell>
        </row>
        <row r="4806">
          <cell r="F4806">
            <v>0.192135</v>
          </cell>
        </row>
        <row r="4807">
          <cell r="F4807">
            <v>0.19217500000000001</v>
          </cell>
        </row>
        <row r="4808">
          <cell r="F4808">
            <v>0.192215</v>
          </cell>
        </row>
        <row r="4809">
          <cell r="F4809">
            <v>0.19225500000000001</v>
          </cell>
        </row>
        <row r="4810">
          <cell r="F4810">
            <v>0.19229499999999999</v>
          </cell>
        </row>
        <row r="4811">
          <cell r="F4811">
            <v>0.19233500000000001</v>
          </cell>
        </row>
        <row r="4812">
          <cell r="F4812">
            <v>0.19237499999999999</v>
          </cell>
        </row>
        <row r="4813">
          <cell r="F4813">
            <v>0.192415</v>
          </cell>
        </row>
        <row r="4814">
          <cell r="F4814">
            <v>0.19245499999999999</v>
          </cell>
        </row>
        <row r="4815">
          <cell r="F4815">
            <v>0.192495</v>
          </cell>
        </row>
        <row r="4816">
          <cell r="F4816">
            <v>0.19253500000000001</v>
          </cell>
        </row>
        <row r="4817">
          <cell r="F4817">
            <v>0.192575</v>
          </cell>
        </row>
        <row r="4818">
          <cell r="F4818">
            <v>0.19261500000000001</v>
          </cell>
        </row>
        <row r="4819">
          <cell r="F4819">
            <v>0.19265499999999999</v>
          </cell>
        </row>
        <row r="4820">
          <cell r="F4820">
            <v>0.19269500000000001</v>
          </cell>
        </row>
        <row r="4821">
          <cell r="F4821">
            <v>0.19273499999999999</v>
          </cell>
        </row>
        <row r="4822">
          <cell r="F4822">
            <v>0.192775</v>
          </cell>
        </row>
        <row r="4823">
          <cell r="F4823">
            <v>0.19281499999999999</v>
          </cell>
        </row>
        <row r="4824">
          <cell r="F4824">
            <v>0.192855</v>
          </cell>
        </row>
        <row r="4825">
          <cell r="F4825">
            <v>0.19289500000000001</v>
          </cell>
        </row>
        <row r="4826">
          <cell r="F4826">
            <v>0.192935</v>
          </cell>
        </row>
        <row r="4827">
          <cell r="F4827">
            <v>0.19297500000000001</v>
          </cell>
        </row>
        <row r="4828">
          <cell r="F4828">
            <v>0.19301499999999999</v>
          </cell>
        </row>
        <row r="4829">
          <cell r="F4829">
            <v>0.193055</v>
          </cell>
        </row>
        <row r="4830">
          <cell r="F4830">
            <v>0.19309499999999999</v>
          </cell>
        </row>
        <row r="4831">
          <cell r="F4831">
            <v>0.193135</v>
          </cell>
        </row>
        <row r="4832">
          <cell r="F4832">
            <v>0.19317500000000001</v>
          </cell>
        </row>
        <row r="4833">
          <cell r="F4833">
            <v>0.193215</v>
          </cell>
        </row>
        <row r="4834">
          <cell r="F4834">
            <v>0.19325500000000001</v>
          </cell>
        </row>
        <row r="4835">
          <cell r="F4835">
            <v>0.19329499999999999</v>
          </cell>
        </row>
        <row r="4836">
          <cell r="F4836">
            <v>0.19333500000000001</v>
          </cell>
        </row>
        <row r="4837">
          <cell r="F4837">
            <v>0.19337499999999999</v>
          </cell>
        </row>
        <row r="4838">
          <cell r="F4838">
            <v>0.193415</v>
          </cell>
        </row>
        <row r="4839">
          <cell r="F4839">
            <v>0.19345499999999999</v>
          </cell>
        </row>
        <row r="4840">
          <cell r="F4840">
            <v>0.193495</v>
          </cell>
        </row>
        <row r="4841">
          <cell r="F4841">
            <v>0.19353500000000001</v>
          </cell>
        </row>
        <row r="4842">
          <cell r="F4842">
            <v>0.193575</v>
          </cell>
        </row>
        <row r="4843">
          <cell r="F4843">
            <v>0.19361500000000001</v>
          </cell>
        </row>
        <row r="4844">
          <cell r="F4844">
            <v>0.19365499999999999</v>
          </cell>
        </row>
        <row r="4845">
          <cell r="F4845">
            <v>0.19369500000000001</v>
          </cell>
        </row>
        <row r="4846">
          <cell r="F4846">
            <v>0.19373499999999999</v>
          </cell>
        </row>
        <row r="4847">
          <cell r="F4847">
            <v>0.193775</v>
          </cell>
        </row>
        <row r="4848">
          <cell r="F4848">
            <v>0.19381499999999999</v>
          </cell>
        </row>
        <row r="4849">
          <cell r="F4849">
            <v>0.193855</v>
          </cell>
        </row>
        <row r="4850">
          <cell r="F4850">
            <v>0.19389500000000001</v>
          </cell>
        </row>
        <row r="4851">
          <cell r="F4851">
            <v>0.193935</v>
          </cell>
        </row>
        <row r="4852">
          <cell r="F4852">
            <v>0.19397500000000001</v>
          </cell>
        </row>
        <row r="4853">
          <cell r="F4853">
            <v>0.19401499999999999</v>
          </cell>
        </row>
        <row r="4854">
          <cell r="F4854">
            <v>0.19405500000000001</v>
          </cell>
        </row>
        <row r="4855">
          <cell r="F4855">
            <v>0.19409499999999999</v>
          </cell>
        </row>
        <row r="4856">
          <cell r="F4856">
            <v>0.194135</v>
          </cell>
        </row>
        <row r="4857">
          <cell r="F4857">
            <v>0.19417499999999999</v>
          </cell>
        </row>
        <row r="4858">
          <cell r="F4858">
            <v>0.194215</v>
          </cell>
        </row>
        <row r="4859">
          <cell r="F4859">
            <v>0.19425500000000001</v>
          </cell>
        </row>
        <row r="4860">
          <cell r="F4860">
            <v>0.194295</v>
          </cell>
        </row>
        <row r="4861">
          <cell r="F4861">
            <v>0.19433500000000001</v>
          </cell>
        </row>
        <row r="4862">
          <cell r="F4862">
            <v>0.19437499999999999</v>
          </cell>
        </row>
        <row r="4863">
          <cell r="F4863">
            <v>0.194415</v>
          </cell>
        </row>
        <row r="4864">
          <cell r="F4864">
            <v>0.19445499999999999</v>
          </cell>
        </row>
        <row r="4865">
          <cell r="F4865">
            <v>0.194495</v>
          </cell>
        </row>
        <row r="4866">
          <cell r="F4866">
            <v>0.19453500000000001</v>
          </cell>
        </row>
        <row r="4867">
          <cell r="F4867">
            <v>0.194575</v>
          </cell>
        </row>
        <row r="4868">
          <cell r="F4868">
            <v>0.19461500000000001</v>
          </cell>
        </row>
        <row r="4869">
          <cell r="F4869">
            <v>0.19465499999999999</v>
          </cell>
        </row>
        <row r="4870">
          <cell r="F4870">
            <v>0.19469500000000001</v>
          </cell>
        </row>
        <row r="4871">
          <cell r="F4871">
            <v>0.19473499999999999</v>
          </cell>
        </row>
        <row r="4872">
          <cell r="F4872">
            <v>0.194775</v>
          </cell>
        </row>
        <row r="4873">
          <cell r="F4873">
            <v>0.19481499999999999</v>
          </cell>
        </row>
        <row r="4874">
          <cell r="F4874">
            <v>0.194855</v>
          </cell>
        </row>
        <row r="4875">
          <cell r="F4875">
            <v>0.19489500000000001</v>
          </cell>
        </row>
        <row r="4876">
          <cell r="F4876">
            <v>0.194935</v>
          </cell>
        </row>
        <row r="4877">
          <cell r="F4877">
            <v>0.19497500000000001</v>
          </cell>
        </row>
        <row r="4878">
          <cell r="F4878">
            <v>0.19501499999999999</v>
          </cell>
        </row>
        <row r="4879">
          <cell r="F4879">
            <v>0.19505500000000001</v>
          </cell>
        </row>
        <row r="4880">
          <cell r="F4880">
            <v>0.19509499999999999</v>
          </cell>
        </row>
        <row r="4881">
          <cell r="F4881">
            <v>0.195135</v>
          </cell>
        </row>
        <row r="4882">
          <cell r="F4882">
            <v>0.19517499999999999</v>
          </cell>
        </row>
        <row r="4883">
          <cell r="F4883">
            <v>0.195215</v>
          </cell>
        </row>
        <row r="4884">
          <cell r="F4884">
            <v>0.19525500000000001</v>
          </cell>
        </row>
        <row r="4885">
          <cell r="F4885">
            <v>0.195295</v>
          </cell>
        </row>
        <row r="4886">
          <cell r="F4886">
            <v>0.19533500000000001</v>
          </cell>
        </row>
        <row r="4887">
          <cell r="F4887">
            <v>0.19537499999999999</v>
          </cell>
        </row>
        <row r="4888">
          <cell r="F4888">
            <v>0.19541500000000001</v>
          </cell>
        </row>
        <row r="4889">
          <cell r="F4889">
            <v>0.19545499999999999</v>
          </cell>
        </row>
        <row r="4890">
          <cell r="F4890">
            <v>0.195495</v>
          </cell>
        </row>
        <row r="4891">
          <cell r="F4891">
            <v>0.19553499999999999</v>
          </cell>
        </row>
        <row r="4892">
          <cell r="F4892">
            <v>0.195575</v>
          </cell>
        </row>
        <row r="4893">
          <cell r="F4893">
            <v>0.19561500000000001</v>
          </cell>
        </row>
        <row r="4894">
          <cell r="F4894">
            <v>0.195655</v>
          </cell>
        </row>
        <row r="4895">
          <cell r="F4895">
            <v>0.19569500000000001</v>
          </cell>
        </row>
        <row r="4896">
          <cell r="F4896">
            <v>0.19573499999999999</v>
          </cell>
        </row>
        <row r="4897">
          <cell r="F4897">
            <v>0.195775</v>
          </cell>
        </row>
        <row r="4898">
          <cell r="F4898">
            <v>0.19581499999999999</v>
          </cell>
        </row>
        <row r="4899">
          <cell r="F4899">
            <v>0.195855</v>
          </cell>
        </row>
        <row r="4900">
          <cell r="F4900">
            <v>0.19589500000000001</v>
          </cell>
        </row>
        <row r="4901">
          <cell r="F4901">
            <v>0.195935</v>
          </cell>
        </row>
        <row r="4902">
          <cell r="F4902">
            <v>0.19597500000000001</v>
          </cell>
        </row>
        <row r="4903">
          <cell r="F4903">
            <v>0.19601499999999999</v>
          </cell>
        </row>
        <row r="4904">
          <cell r="F4904">
            <v>0.19605500000000001</v>
          </cell>
        </row>
        <row r="4905">
          <cell r="F4905">
            <v>0.19609499999999999</v>
          </cell>
        </row>
        <row r="4906">
          <cell r="F4906">
            <v>0.196135</v>
          </cell>
        </row>
        <row r="4907">
          <cell r="F4907">
            <v>0.19617499999999999</v>
          </cell>
        </row>
        <row r="4908">
          <cell r="F4908">
            <v>0.196215</v>
          </cell>
        </row>
        <row r="4909">
          <cell r="F4909">
            <v>0.19625500000000001</v>
          </cell>
        </row>
        <row r="4910">
          <cell r="F4910">
            <v>0.196295</v>
          </cell>
        </row>
        <row r="4911">
          <cell r="F4911">
            <v>0.19633500000000001</v>
          </cell>
        </row>
        <row r="4912">
          <cell r="F4912">
            <v>0.19637499999999999</v>
          </cell>
        </row>
        <row r="4913">
          <cell r="F4913">
            <v>0.19641500000000001</v>
          </cell>
        </row>
        <row r="4914">
          <cell r="F4914">
            <v>0.19645499999999999</v>
          </cell>
        </row>
        <row r="4915">
          <cell r="F4915">
            <v>0.196495</v>
          </cell>
        </row>
        <row r="4916">
          <cell r="F4916">
            <v>0.19653499999999999</v>
          </cell>
        </row>
        <row r="4917">
          <cell r="F4917">
            <v>0.196575</v>
          </cell>
        </row>
        <row r="4918">
          <cell r="F4918">
            <v>0.19661500000000001</v>
          </cell>
        </row>
        <row r="4919">
          <cell r="F4919">
            <v>0.196655</v>
          </cell>
        </row>
        <row r="4920">
          <cell r="F4920">
            <v>0.19669500000000001</v>
          </cell>
        </row>
        <row r="4921">
          <cell r="F4921">
            <v>0.19673499999999999</v>
          </cell>
        </row>
        <row r="4922">
          <cell r="F4922">
            <v>0.19677500000000001</v>
          </cell>
        </row>
        <row r="4923">
          <cell r="F4923">
            <v>0.19681499999999999</v>
          </cell>
        </row>
        <row r="4924">
          <cell r="F4924">
            <v>0.196855</v>
          </cell>
        </row>
        <row r="4925">
          <cell r="F4925">
            <v>0.19689499999999999</v>
          </cell>
        </row>
        <row r="4926">
          <cell r="F4926">
            <v>0.196935</v>
          </cell>
        </row>
        <row r="4927">
          <cell r="F4927">
            <v>0.19697500000000001</v>
          </cell>
        </row>
        <row r="4928">
          <cell r="F4928">
            <v>0.197015</v>
          </cell>
        </row>
        <row r="4929">
          <cell r="F4929">
            <v>0.19705500000000001</v>
          </cell>
        </row>
        <row r="4930">
          <cell r="F4930">
            <v>0.19709499999999999</v>
          </cell>
        </row>
        <row r="4931">
          <cell r="F4931">
            <v>0.197135</v>
          </cell>
        </row>
        <row r="4932">
          <cell r="F4932">
            <v>0.19717499999999999</v>
          </cell>
        </row>
        <row r="4933">
          <cell r="F4933">
            <v>0.197215</v>
          </cell>
        </row>
        <row r="4934">
          <cell r="F4934">
            <v>0.19725500000000001</v>
          </cell>
        </row>
        <row r="4935">
          <cell r="F4935">
            <v>0.197295</v>
          </cell>
        </row>
        <row r="4936">
          <cell r="F4936">
            <v>0.19733500000000001</v>
          </cell>
        </row>
        <row r="4937">
          <cell r="F4937">
            <v>0.19737499999999999</v>
          </cell>
        </row>
        <row r="4938">
          <cell r="F4938">
            <v>0.19741500000000001</v>
          </cell>
        </row>
        <row r="4939">
          <cell r="F4939">
            <v>0.19745499999999999</v>
          </cell>
        </row>
        <row r="4940">
          <cell r="F4940">
            <v>0.197495</v>
          </cell>
        </row>
        <row r="4941">
          <cell r="F4941">
            <v>0.19753499999999999</v>
          </cell>
        </row>
        <row r="4942">
          <cell r="F4942">
            <v>0.197575</v>
          </cell>
        </row>
        <row r="4943">
          <cell r="F4943">
            <v>0.19761500000000001</v>
          </cell>
        </row>
        <row r="4944">
          <cell r="F4944">
            <v>0.197655</v>
          </cell>
        </row>
        <row r="4945">
          <cell r="F4945">
            <v>0.19769500000000001</v>
          </cell>
        </row>
        <row r="4946">
          <cell r="F4946">
            <v>0.19773499999999999</v>
          </cell>
        </row>
        <row r="4947">
          <cell r="F4947">
            <v>0.19777500000000001</v>
          </cell>
        </row>
        <row r="4948">
          <cell r="F4948">
            <v>0.19781499999999999</v>
          </cell>
        </row>
        <row r="4949">
          <cell r="F4949">
            <v>0.197855</v>
          </cell>
        </row>
        <row r="4950">
          <cell r="F4950">
            <v>0.19789499999999999</v>
          </cell>
        </row>
        <row r="4951">
          <cell r="F4951">
            <v>0.197935</v>
          </cell>
        </row>
        <row r="4952">
          <cell r="F4952">
            <v>0.19797500000000001</v>
          </cell>
        </row>
        <row r="4953">
          <cell r="F4953">
            <v>0.198015</v>
          </cell>
        </row>
        <row r="4954">
          <cell r="F4954">
            <v>0.19805500000000001</v>
          </cell>
        </row>
        <row r="4955">
          <cell r="F4955">
            <v>0.19809499999999999</v>
          </cell>
        </row>
        <row r="4956">
          <cell r="F4956">
            <v>0.19813500000000001</v>
          </cell>
        </row>
        <row r="4957">
          <cell r="F4957">
            <v>0.19817499999999999</v>
          </cell>
        </row>
        <row r="4958">
          <cell r="F4958">
            <v>0.198215</v>
          </cell>
        </row>
        <row r="4959">
          <cell r="F4959">
            <v>0.19825499999999999</v>
          </cell>
        </row>
        <row r="4960">
          <cell r="F4960">
            <v>0.198295</v>
          </cell>
        </row>
        <row r="4961">
          <cell r="F4961">
            <v>0.19833500000000001</v>
          </cell>
        </row>
        <row r="4962">
          <cell r="F4962">
            <v>0.198375</v>
          </cell>
        </row>
        <row r="4963">
          <cell r="F4963">
            <v>0.19841500000000001</v>
          </cell>
        </row>
        <row r="4964">
          <cell r="F4964">
            <v>0.19845499999999999</v>
          </cell>
        </row>
        <row r="4965">
          <cell r="F4965">
            <v>0.198495</v>
          </cell>
        </row>
        <row r="4966">
          <cell r="F4966">
            <v>0.19853499999999999</v>
          </cell>
        </row>
        <row r="4967">
          <cell r="F4967">
            <v>0.198575</v>
          </cell>
        </row>
        <row r="4968">
          <cell r="F4968">
            <v>0.19861500000000001</v>
          </cell>
        </row>
        <row r="4969">
          <cell r="F4969">
            <v>0.198655</v>
          </cell>
        </row>
        <row r="4970">
          <cell r="F4970">
            <v>0.19869500000000001</v>
          </cell>
        </row>
        <row r="4971">
          <cell r="F4971">
            <v>0.19873499999999999</v>
          </cell>
        </row>
        <row r="4972">
          <cell r="F4972">
            <v>0.19877500000000001</v>
          </cell>
        </row>
        <row r="4973">
          <cell r="F4973">
            <v>0.19881499999999999</v>
          </cell>
        </row>
        <row r="4974">
          <cell r="F4974">
            <v>0.198855</v>
          </cell>
        </row>
        <row r="4975">
          <cell r="F4975">
            <v>0.19889499999999999</v>
          </cell>
        </row>
        <row r="4976">
          <cell r="F4976">
            <v>0.198935</v>
          </cell>
        </row>
        <row r="4977">
          <cell r="F4977">
            <v>0.19897500000000001</v>
          </cell>
        </row>
        <row r="4978">
          <cell r="F4978">
            <v>0.199015</v>
          </cell>
        </row>
        <row r="4979">
          <cell r="F4979">
            <v>0.19905500000000001</v>
          </cell>
        </row>
        <row r="4980">
          <cell r="F4980">
            <v>0.19909499999999999</v>
          </cell>
        </row>
        <row r="4981">
          <cell r="F4981">
            <v>0.19913500000000001</v>
          </cell>
        </row>
        <row r="4982">
          <cell r="F4982">
            <v>0.19917499999999999</v>
          </cell>
        </row>
        <row r="4983">
          <cell r="F4983">
            <v>0.199215</v>
          </cell>
        </row>
        <row r="4984">
          <cell r="F4984">
            <v>0.19925499999999999</v>
          </cell>
        </row>
        <row r="4985">
          <cell r="F4985">
            <v>0.199295</v>
          </cell>
        </row>
        <row r="4986">
          <cell r="F4986">
            <v>0.19933500000000001</v>
          </cell>
        </row>
        <row r="4987">
          <cell r="F4987">
            <v>0.199375</v>
          </cell>
        </row>
        <row r="4988">
          <cell r="F4988">
            <v>0.19941500000000001</v>
          </cell>
        </row>
        <row r="4989">
          <cell r="F4989">
            <v>0.19945499999999999</v>
          </cell>
        </row>
        <row r="4990">
          <cell r="F4990">
            <v>0.19949500000000001</v>
          </cell>
        </row>
        <row r="4991">
          <cell r="F4991">
            <v>0.19953499999999999</v>
          </cell>
        </row>
        <row r="4992">
          <cell r="F4992">
            <v>0.199575</v>
          </cell>
        </row>
        <row r="4993">
          <cell r="F4993">
            <v>0.19961499999999999</v>
          </cell>
        </row>
        <row r="4994">
          <cell r="F4994">
            <v>0.199655</v>
          </cell>
        </row>
        <row r="4995">
          <cell r="F4995">
            <v>0.19969500000000001</v>
          </cell>
        </row>
        <row r="4996">
          <cell r="F4996">
            <v>0.199735</v>
          </cell>
        </row>
        <row r="4997">
          <cell r="F4997">
            <v>0.19977500000000001</v>
          </cell>
        </row>
        <row r="4998">
          <cell r="F4998">
            <v>0.19981499999999999</v>
          </cell>
        </row>
        <row r="4999">
          <cell r="F4999">
            <v>0.199855</v>
          </cell>
        </row>
        <row r="5000">
          <cell r="F5000">
            <v>0.19989499999999999</v>
          </cell>
        </row>
        <row r="5001">
          <cell r="F5001">
            <v>0.199935</v>
          </cell>
        </row>
        <row r="5002">
          <cell r="F5002">
            <v>0.19997500000000001</v>
          </cell>
        </row>
        <row r="5003">
          <cell r="F5003">
            <v>0.200015</v>
          </cell>
        </row>
        <row r="5004">
          <cell r="F5004">
            <v>0.20005500000000001</v>
          </cell>
        </row>
        <row r="5005">
          <cell r="F5005">
            <v>0.200095</v>
          </cell>
        </row>
        <row r="5006">
          <cell r="F5006">
            <v>0.20013500000000001</v>
          </cell>
        </row>
        <row r="5007">
          <cell r="F5007">
            <v>0.20017499999999999</v>
          </cell>
        </row>
        <row r="5008">
          <cell r="F5008">
            <v>0.200215</v>
          </cell>
        </row>
        <row r="5009">
          <cell r="F5009">
            <v>0.20025499999999999</v>
          </cell>
        </row>
        <row r="5010">
          <cell r="F5010">
            <v>0.200295</v>
          </cell>
        </row>
        <row r="5011">
          <cell r="F5011">
            <v>0.20033500000000001</v>
          </cell>
        </row>
        <row r="5012">
          <cell r="F5012">
            <v>0.200375</v>
          </cell>
        </row>
        <row r="5013">
          <cell r="F5013">
            <v>0.20041500000000001</v>
          </cell>
        </row>
        <row r="5014">
          <cell r="F5014">
            <v>0.20045499999999999</v>
          </cell>
        </row>
        <row r="5015">
          <cell r="F5015">
            <v>0.20049500000000001</v>
          </cell>
        </row>
        <row r="5016">
          <cell r="F5016">
            <v>0.20053499999999999</v>
          </cell>
        </row>
        <row r="5017">
          <cell r="F5017">
            <v>0.200575</v>
          </cell>
        </row>
        <row r="5018">
          <cell r="F5018">
            <v>0.20061499999999999</v>
          </cell>
        </row>
        <row r="5019">
          <cell r="F5019">
            <v>0.200655</v>
          </cell>
        </row>
        <row r="5020">
          <cell r="F5020">
            <v>0.20069500000000001</v>
          </cell>
        </row>
        <row r="5021">
          <cell r="F5021">
            <v>0.200735</v>
          </cell>
        </row>
        <row r="5022">
          <cell r="F5022">
            <v>0.20077500000000001</v>
          </cell>
        </row>
        <row r="5023">
          <cell r="F5023">
            <v>0.20081499999999999</v>
          </cell>
        </row>
        <row r="5024">
          <cell r="F5024">
            <v>0.20085500000000001</v>
          </cell>
        </row>
        <row r="5025">
          <cell r="F5025">
            <v>0.20089499999999999</v>
          </cell>
        </row>
        <row r="5026">
          <cell r="F5026">
            <v>0.200935</v>
          </cell>
        </row>
        <row r="5027">
          <cell r="F5027">
            <v>0.20097499999999999</v>
          </cell>
        </row>
        <row r="5028">
          <cell r="F5028">
            <v>0.201015</v>
          </cell>
        </row>
        <row r="5029">
          <cell r="F5029">
            <v>0.20105500000000001</v>
          </cell>
        </row>
        <row r="5030">
          <cell r="F5030">
            <v>0.201095</v>
          </cell>
        </row>
        <row r="5031">
          <cell r="F5031">
            <v>0.20113500000000001</v>
          </cell>
        </row>
        <row r="5032">
          <cell r="F5032">
            <v>0.20117499999999999</v>
          </cell>
        </row>
        <row r="5033">
          <cell r="F5033">
            <v>0.201215</v>
          </cell>
        </row>
        <row r="5034">
          <cell r="F5034">
            <v>0.20125499999999999</v>
          </cell>
        </row>
        <row r="5035">
          <cell r="F5035">
            <v>0.201295</v>
          </cell>
        </row>
        <row r="5036">
          <cell r="F5036">
            <v>0.20133499999999999</v>
          </cell>
        </row>
        <row r="5037">
          <cell r="F5037">
            <v>0.201375</v>
          </cell>
        </row>
        <row r="5038">
          <cell r="F5038">
            <v>0.20141500000000001</v>
          </cell>
        </row>
        <row r="5039">
          <cell r="F5039">
            <v>0.201455</v>
          </cell>
        </row>
        <row r="5040">
          <cell r="F5040">
            <v>0.20149500000000001</v>
          </cell>
        </row>
        <row r="5041">
          <cell r="F5041">
            <v>0.20153499999999999</v>
          </cell>
        </row>
        <row r="5042">
          <cell r="F5042">
            <v>0.201575</v>
          </cell>
        </row>
        <row r="5043">
          <cell r="F5043">
            <v>0.20161499999999999</v>
          </cell>
        </row>
        <row r="5044">
          <cell r="F5044">
            <v>0.201655</v>
          </cell>
        </row>
        <row r="5045">
          <cell r="F5045">
            <v>0.20169500000000001</v>
          </cell>
        </row>
        <row r="5046">
          <cell r="F5046">
            <v>0.201735</v>
          </cell>
        </row>
        <row r="5047">
          <cell r="F5047">
            <v>0.20177500000000001</v>
          </cell>
        </row>
        <row r="5048">
          <cell r="F5048">
            <v>0.20181499999999999</v>
          </cell>
        </row>
        <row r="5049">
          <cell r="F5049">
            <v>0.20185500000000001</v>
          </cell>
        </row>
        <row r="5050">
          <cell r="F5050">
            <v>0.20189499999999999</v>
          </cell>
        </row>
        <row r="5051">
          <cell r="F5051">
            <v>0.201935</v>
          </cell>
        </row>
        <row r="5052">
          <cell r="F5052">
            <v>0.20197499999999999</v>
          </cell>
        </row>
        <row r="5053">
          <cell r="F5053">
            <v>0.202015</v>
          </cell>
        </row>
        <row r="5054">
          <cell r="F5054">
            <v>0.20205500000000001</v>
          </cell>
        </row>
        <row r="5055">
          <cell r="F5055">
            <v>0.202095</v>
          </cell>
        </row>
        <row r="5056">
          <cell r="F5056">
            <v>0.20213500000000001</v>
          </cell>
        </row>
        <row r="5057">
          <cell r="F5057">
            <v>0.20217499999999999</v>
          </cell>
        </row>
        <row r="5058">
          <cell r="F5058">
            <v>0.20221500000000001</v>
          </cell>
        </row>
        <row r="5059">
          <cell r="F5059">
            <v>0.20225499999999999</v>
          </cell>
        </row>
        <row r="5060">
          <cell r="F5060">
            <v>0.202295</v>
          </cell>
        </row>
        <row r="5061">
          <cell r="F5061">
            <v>0.20233499999999999</v>
          </cell>
        </row>
        <row r="5062">
          <cell r="F5062">
            <v>0.202375</v>
          </cell>
        </row>
        <row r="5063">
          <cell r="F5063">
            <v>0.20241500000000001</v>
          </cell>
        </row>
        <row r="5064">
          <cell r="F5064">
            <v>0.202455</v>
          </cell>
        </row>
        <row r="5065">
          <cell r="F5065">
            <v>0.20249500000000001</v>
          </cell>
        </row>
        <row r="5066">
          <cell r="F5066">
            <v>0.20253499999999999</v>
          </cell>
        </row>
        <row r="5067">
          <cell r="F5067">
            <v>0.20257500000000001</v>
          </cell>
        </row>
        <row r="5068">
          <cell r="F5068">
            <v>0.20261499999999999</v>
          </cell>
        </row>
        <row r="5069">
          <cell r="F5069">
            <v>0.202655</v>
          </cell>
        </row>
        <row r="5070">
          <cell r="F5070">
            <v>0.20269499999999999</v>
          </cell>
        </row>
        <row r="5071">
          <cell r="F5071">
            <v>0.202735</v>
          </cell>
        </row>
        <row r="5072">
          <cell r="F5072">
            <v>0.20277500000000001</v>
          </cell>
        </row>
        <row r="5073">
          <cell r="F5073">
            <v>0.202815</v>
          </cell>
        </row>
        <row r="5074">
          <cell r="F5074">
            <v>0.20285500000000001</v>
          </cell>
        </row>
        <row r="5075">
          <cell r="F5075">
            <v>0.20289499999999999</v>
          </cell>
        </row>
        <row r="5076">
          <cell r="F5076">
            <v>0.202935</v>
          </cell>
        </row>
        <row r="5077">
          <cell r="F5077">
            <v>0.20297499999999999</v>
          </cell>
        </row>
        <row r="5078">
          <cell r="F5078">
            <v>0.203015</v>
          </cell>
        </row>
        <row r="5079">
          <cell r="F5079">
            <v>0.20305500000000001</v>
          </cell>
        </row>
        <row r="5080">
          <cell r="F5080">
            <v>0.203095</v>
          </cell>
        </row>
        <row r="5081">
          <cell r="F5081">
            <v>0.20313500000000001</v>
          </cell>
        </row>
        <row r="5082">
          <cell r="F5082">
            <v>0.20317499999999999</v>
          </cell>
        </row>
        <row r="5083">
          <cell r="F5083">
            <v>0.20321500000000001</v>
          </cell>
        </row>
        <row r="5084">
          <cell r="F5084">
            <v>0.20325499999999999</v>
          </cell>
        </row>
        <row r="5085">
          <cell r="F5085">
            <v>0.203295</v>
          </cell>
        </row>
        <row r="5086">
          <cell r="F5086">
            <v>0.20333499999999999</v>
          </cell>
        </row>
        <row r="5087">
          <cell r="F5087">
            <v>0.203375</v>
          </cell>
        </row>
        <row r="5088">
          <cell r="F5088">
            <v>0.20341500000000001</v>
          </cell>
        </row>
        <row r="5089">
          <cell r="F5089">
            <v>0.203455</v>
          </cell>
        </row>
        <row r="5090">
          <cell r="F5090">
            <v>0.20349500000000001</v>
          </cell>
        </row>
        <row r="5091">
          <cell r="F5091">
            <v>0.20353499999999999</v>
          </cell>
        </row>
        <row r="5092">
          <cell r="F5092">
            <v>0.20357500000000001</v>
          </cell>
        </row>
        <row r="5093">
          <cell r="F5093">
            <v>0.20361499999999999</v>
          </cell>
        </row>
        <row r="5094">
          <cell r="F5094">
            <v>0.203655</v>
          </cell>
        </row>
        <row r="5095">
          <cell r="F5095">
            <v>0.20369499999999999</v>
          </cell>
        </row>
        <row r="5096">
          <cell r="F5096">
            <v>0.203735</v>
          </cell>
        </row>
        <row r="5097">
          <cell r="F5097">
            <v>0.20377500000000001</v>
          </cell>
        </row>
        <row r="5098">
          <cell r="F5098">
            <v>0.203815</v>
          </cell>
        </row>
        <row r="5099">
          <cell r="F5099">
            <v>0.20385500000000001</v>
          </cell>
        </row>
        <row r="5100">
          <cell r="F5100">
            <v>0.20389499999999999</v>
          </cell>
        </row>
        <row r="5101">
          <cell r="F5101">
            <v>0.20393500000000001</v>
          </cell>
        </row>
        <row r="5102">
          <cell r="F5102">
            <v>0.20397499999999999</v>
          </cell>
        </row>
        <row r="5103">
          <cell r="F5103">
            <v>0.204015</v>
          </cell>
        </row>
        <row r="5104">
          <cell r="F5104">
            <v>0.20405499999999999</v>
          </cell>
        </row>
        <row r="5105">
          <cell r="F5105">
            <v>0.204095</v>
          </cell>
        </row>
        <row r="5106">
          <cell r="F5106">
            <v>0.20413500000000001</v>
          </cell>
        </row>
        <row r="5107">
          <cell r="F5107">
            <v>0.204175</v>
          </cell>
        </row>
        <row r="5108">
          <cell r="F5108">
            <v>0.20421500000000001</v>
          </cell>
        </row>
        <row r="5109">
          <cell r="F5109">
            <v>0.20425499999999999</v>
          </cell>
        </row>
      </sheetData>
      <sheetData sheetId="2"/>
      <sheetData sheetId="3"/>
      <sheetData sheetId="4"/>
      <sheetData sheetId="5">
        <row r="4">
          <cell r="O4">
            <v>-184.4864</v>
          </cell>
          <cell r="P4">
            <v>-308.34960000000001</v>
          </cell>
          <cell r="Q4">
            <v>-344.13189999999997</v>
          </cell>
          <cell r="R4">
            <v>-286.31150000000002</v>
          </cell>
        </row>
        <row r="5">
          <cell r="O5">
            <v>1.00129E-2</v>
          </cell>
          <cell r="P5">
            <v>2.4985299999999998E-2</v>
          </cell>
          <cell r="Q5">
            <v>3.4989100000000002E-2</v>
          </cell>
          <cell r="R5">
            <v>4.9986999999999997E-2</v>
          </cell>
          <cell r="V5">
            <v>3</v>
          </cell>
          <cell r="W5">
            <v>0.5</v>
          </cell>
          <cell r="X5">
            <v>0.5</v>
          </cell>
          <cell r="Y5">
            <v>2.0702199999999998E-3</v>
          </cell>
          <cell r="Z5">
            <v>74.861350000000002</v>
          </cell>
          <cell r="AA5">
            <v>36161.060177179243</v>
          </cell>
          <cell r="AC5">
            <v>8.7310000000000165E-4</v>
          </cell>
          <cell r="AD5">
            <v>29.771050000000002</v>
          </cell>
          <cell r="AE5">
            <v>34098.098728667901</v>
          </cell>
          <cell r="AG5">
            <v>6.2600000000002931E-5</v>
          </cell>
          <cell r="AH5">
            <v>0.62650000000002137</v>
          </cell>
          <cell r="AI5">
            <v>10007.987220447158</v>
          </cell>
        </row>
        <row r="6">
          <cell r="O6">
            <v>7.5788499999999998E-3</v>
          </cell>
          <cell r="P6">
            <v>2.0791299999999999E-2</v>
          </cell>
          <cell r="Q6">
            <v>3.02668E-2</v>
          </cell>
          <cell r="R6">
            <v>4.5845999999999998E-2</v>
          </cell>
          <cell r="V6">
            <v>2</v>
          </cell>
          <cell r="W6">
            <v>0.33333333333333331</v>
          </cell>
          <cell r="X6">
            <v>0.83333333333333326</v>
          </cell>
          <cell r="Y6">
            <v>3.3390200000000007E-3</v>
          </cell>
          <cell r="Z6">
            <v>124.76891666666666</v>
          </cell>
          <cell r="AA6">
            <v>37366.927022499607</v>
          </cell>
          <cell r="AC6">
            <v>5.0144700000000009E-3</v>
          </cell>
          <cell r="AD6">
            <v>49.618416666666668</v>
          </cell>
          <cell r="AE6">
            <v>9895.0470671210842</v>
          </cell>
          <cell r="AG6">
            <v>2.7825999999999979E-3</v>
          </cell>
          <cell r="AH6">
            <v>1.0441666666667022</v>
          </cell>
          <cell r="AI6">
            <v>375.24856848512292</v>
          </cell>
        </row>
        <row r="7">
          <cell r="O7">
            <v>3.6828299999999998E-3</v>
          </cell>
          <cell r="P7">
            <v>1.03836E-2</v>
          </cell>
          <cell r="Q7">
            <v>1.6157999999999999E-2</v>
          </cell>
          <cell r="R7">
            <v>3.0802099999999999E-2</v>
          </cell>
          <cell r="V7">
            <v>1</v>
          </cell>
          <cell r="W7">
            <v>0.16666666666666666</v>
          </cell>
          <cell r="X7">
            <v>0.99999999999999989</v>
          </cell>
          <cell r="Y7">
            <v>3.2058E-3</v>
          </cell>
          <cell r="Z7">
            <v>149.72269999999997</v>
          </cell>
          <cell r="AA7">
            <v>46703.693305883076</v>
          </cell>
          <cell r="AC7">
            <v>4.5185299999999989E-3</v>
          </cell>
          <cell r="AD7">
            <v>59.542099999999998</v>
          </cell>
          <cell r="AE7">
            <v>13177.316516654755</v>
          </cell>
          <cell r="AG7">
            <v>4.955300000000001E-3</v>
          </cell>
          <cell r="AH7">
            <v>1.2530000000000425</v>
          </cell>
          <cell r="AI7">
            <v>252.86057352734289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</row>
        <row r="4">
          <cell r="V4"/>
          <cell r="W4"/>
          <cell r="X4"/>
          <cell r="Y4"/>
          <cell r="Z4"/>
          <cell r="AA4"/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3806.1248799319242</v>
          </cell>
        </row>
        <row r="6">
          <cell r="AA6">
            <v>4166.9908176120125</v>
          </cell>
        </row>
        <row r="7">
          <cell r="AA7">
            <v>7279.6601410328813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tabSelected="1" zoomScale="80" zoomScaleNormal="80" workbookViewId="0">
      <selection activeCell="T12" sqref="T12"/>
    </sheetView>
  </sheetViews>
  <sheetFormatPr defaultColWidth="9.109375" defaultRowHeight="13.8" x14ac:dyDescent="0.25"/>
  <cols>
    <col min="1" max="1" width="9.109375" style="1"/>
    <col min="2" max="2" width="8.109375" style="1" customWidth="1"/>
    <col min="3" max="3" width="9.109375" style="1" customWidth="1"/>
    <col min="4" max="4" width="10.109375" style="1" customWidth="1"/>
    <col min="5" max="5" width="9.109375" style="1" customWidth="1"/>
    <col min="6" max="9" width="9.109375" style="1"/>
    <col min="10" max="10" width="5.5546875" style="1" bestFit="1" customWidth="1"/>
    <col min="11" max="11" width="12.6640625" style="1" customWidth="1"/>
    <col min="12" max="12" width="5.5546875" style="1" bestFit="1" customWidth="1"/>
    <col min="13" max="13" width="8.6640625" style="1" customWidth="1"/>
    <col min="14" max="14" width="5.5546875" style="1" bestFit="1" customWidth="1"/>
    <col min="15" max="15" width="12.6640625" style="1" customWidth="1"/>
    <col min="16" max="16" width="5.5546875" style="1" bestFit="1" customWidth="1"/>
    <col min="17" max="17" width="8.6640625" style="1" customWidth="1"/>
    <col min="18" max="18" width="5" style="1" bestFit="1" customWidth="1"/>
    <col min="19" max="19" width="8" style="1" customWidth="1"/>
    <col min="20" max="20" width="9.5546875" style="1" customWidth="1"/>
    <col min="21" max="21" width="11.33203125" style="1" customWidth="1"/>
    <col min="22" max="25" width="10.44140625" style="1" bestFit="1" customWidth="1"/>
    <col min="26" max="26" width="10.33203125" style="1" bestFit="1" customWidth="1"/>
    <col min="27" max="27" width="14.44140625" style="1" bestFit="1" customWidth="1"/>
    <col min="28" max="28" width="10.5546875" style="1" bestFit="1" customWidth="1"/>
    <col min="29" max="29" width="8.5546875" style="1" bestFit="1" customWidth="1"/>
    <col min="30" max="30" width="10.33203125" style="1" bestFit="1" customWidth="1"/>
    <col min="31" max="31" width="7.109375" style="1" bestFit="1" customWidth="1"/>
    <col min="32" max="32" width="11.88671875" style="1" bestFit="1" customWidth="1"/>
    <col min="33" max="33" width="10.5546875" style="1" bestFit="1" customWidth="1"/>
    <col min="34" max="34" width="9.33203125" style="1" bestFit="1" customWidth="1"/>
    <col min="35" max="35" width="10.33203125" style="1" bestFit="1" customWidth="1"/>
    <col min="36" max="36" width="6.33203125" style="1" customWidth="1"/>
    <col min="37" max="37" width="12.44140625" style="1" bestFit="1" customWidth="1"/>
    <col min="38" max="16384" width="9.109375" style="1"/>
  </cols>
  <sheetData>
    <row r="1" spans="2:38" ht="14.4" thickBot="1" x14ac:dyDescent="0.3"/>
    <row r="2" spans="2:38" ht="15" customHeight="1" x14ac:dyDescent="0.25">
      <c r="B2" s="2"/>
      <c r="C2" s="3"/>
      <c r="D2" s="3"/>
      <c r="E2" s="3"/>
      <c r="F2" s="3"/>
      <c r="G2" s="3"/>
      <c r="H2" s="3"/>
      <c r="I2" s="3"/>
      <c r="J2" s="479" t="s">
        <v>4</v>
      </c>
      <c r="K2" s="479"/>
      <c r="L2" s="479"/>
      <c r="M2" s="479"/>
      <c r="N2" s="479"/>
      <c r="O2" s="479"/>
      <c r="P2" s="479"/>
      <c r="Q2" s="4"/>
      <c r="S2" s="506" t="s">
        <v>31</v>
      </c>
      <c r="T2" s="507"/>
      <c r="U2" s="507"/>
      <c r="V2" s="507"/>
      <c r="W2" s="507"/>
      <c r="X2" s="507"/>
      <c r="Y2" s="507"/>
      <c r="Z2" s="507"/>
      <c r="AA2" s="507"/>
      <c r="AB2" s="507"/>
      <c r="AC2" s="508"/>
    </row>
    <row r="3" spans="2:38" ht="15" customHeight="1" x14ac:dyDescent="0.25">
      <c r="B3" s="5"/>
      <c r="C3" s="6"/>
      <c r="D3" s="6"/>
      <c r="E3" s="6"/>
      <c r="F3" s="6"/>
      <c r="G3" s="6"/>
      <c r="H3" s="6"/>
      <c r="I3" s="6"/>
      <c r="J3" s="480"/>
      <c r="K3" s="480"/>
      <c r="L3" s="480"/>
      <c r="M3" s="480"/>
      <c r="N3" s="480"/>
      <c r="O3" s="480"/>
      <c r="P3" s="480"/>
      <c r="Q3" s="7"/>
      <c r="S3" s="509"/>
      <c r="T3" s="491"/>
      <c r="U3" s="491"/>
      <c r="V3" s="491"/>
      <c r="W3" s="491"/>
      <c r="X3" s="491"/>
      <c r="Y3" s="491"/>
      <c r="Z3" s="491"/>
      <c r="AA3" s="491"/>
      <c r="AB3" s="491"/>
      <c r="AC3" s="510"/>
    </row>
    <row r="4" spans="2:3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S4" s="525" t="s">
        <v>0</v>
      </c>
      <c r="T4" s="526" t="s">
        <v>2</v>
      </c>
      <c r="U4" s="526" t="s">
        <v>3</v>
      </c>
      <c r="V4" s="489" t="s">
        <v>10</v>
      </c>
      <c r="W4" s="489"/>
      <c r="X4" s="489"/>
      <c r="Y4" s="489"/>
      <c r="Z4" s="492"/>
      <c r="AA4" s="497"/>
      <c r="AB4" s="523" t="s">
        <v>24</v>
      </c>
      <c r="AC4" s="524" t="s">
        <v>25</v>
      </c>
    </row>
    <row r="5" spans="2:38" x14ac:dyDescent="0.25">
      <c r="B5" s="5"/>
      <c r="C5" s="6"/>
      <c r="D5" s="6"/>
      <c r="E5" s="6"/>
      <c r="F5" s="6"/>
      <c r="G5" s="6"/>
      <c r="H5" s="6"/>
      <c r="I5" s="6"/>
      <c r="J5" s="8"/>
      <c r="K5" s="9"/>
      <c r="L5" s="8"/>
      <c r="M5" s="9"/>
      <c r="N5" s="8"/>
      <c r="O5" s="9"/>
      <c r="P5" s="8"/>
      <c r="Q5" s="7"/>
      <c r="S5" s="525"/>
      <c r="T5" s="526"/>
      <c r="U5" s="526"/>
      <c r="V5" s="10" t="s">
        <v>5</v>
      </c>
      <c r="W5" s="10" t="s">
        <v>6</v>
      </c>
      <c r="X5" s="10" t="s">
        <v>7</v>
      </c>
      <c r="Y5" s="10" t="s">
        <v>8</v>
      </c>
      <c r="Z5" s="11" t="s">
        <v>9</v>
      </c>
      <c r="AA5" s="498"/>
      <c r="AB5" s="523"/>
      <c r="AC5" s="524"/>
    </row>
    <row r="6" spans="2:38" ht="18" customHeight="1" x14ac:dyDescent="0.25">
      <c r="B6" s="5"/>
      <c r="C6" s="6"/>
      <c r="D6" s="6"/>
      <c r="E6" s="6"/>
      <c r="F6" s="6"/>
      <c r="G6" s="6"/>
      <c r="H6" s="6"/>
      <c r="I6" s="6"/>
      <c r="J6" s="483"/>
      <c r="K6" s="486"/>
      <c r="L6" s="483"/>
      <c r="M6" s="486"/>
      <c r="N6" s="483"/>
      <c r="O6" s="486"/>
      <c r="P6" s="483"/>
      <c r="Q6" s="7"/>
      <c r="S6" s="12">
        <v>3</v>
      </c>
      <c r="T6" s="13">
        <v>8.75</v>
      </c>
      <c r="U6" s="13">
        <f>T6-T7</f>
        <v>3</v>
      </c>
      <c r="V6" s="13">
        <v>6.3072999999999997</v>
      </c>
      <c r="W6" s="13">
        <v>12.615</v>
      </c>
      <c r="X6" s="13">
        <v>12.615</v>
      </c>
      <c r="Y6" s="13">
        <v>6.3072999999999997</v>
      </c>
      <c r="Z6" s="13">
        <f>Y6+X6+W6+V6</f>
        <v>37.8446</v>
      </c>
      <c r="AA6" s="498"/>
      <c r="AB6" s="14">
        <v>3</v>
      </c>
      <c r="AC6" s="15">
        <v>4.5</v>
      </c>
    </row>
    <row r="7" spans="2:38" ht="18" customHeight="1" x14ac:dyDescent="0.25">
      <c r="B7" s="5"/>
      <c r="C7" s="6"/>
      <c r="D7" s="6"/>
      <c r="E7" s="6"/>
      <c r="F7" s="6"/>
      <c r="G7" s="6"/>
      <c r="H7" s="6"/>
      <c r="I7" s="6"/>
      <c r="J7" s="483"/>
      <c r="K7" s="486"/>
      <c r="L7" s="483"/>
      <c r="M7" s="486"/>
      <c r="N7" s="483"/>
      <c r="O7" s="486"/>
      <c r="P7" s="483"/>
      <c r="Q7" s="7"/>
      <c r="S7" s="12">
        <v>2</v>
      </c>
      <c r="T7" s="13">
        <v>5.75</v>
      </c>
      <c r="U7" s="13">
        <f>T7-T8</f>
        <v>3</v>
      </c>
      <c r="V7" s="13">
        <v>6.7278000000000002</v>
      </c>
      <c r="W7" s="13">
        <v>13.4557</v>
      </c>
      <c r="X7" s="13">
        <v>13.4557</v>
      </c>
      <c r="Y7" s="13">
        <v>6.7278000000000002</v>
      </c>
      <c r="Z7" s="13">
        <f>Y7+X7+W7+V7</f>
        <v>40.367000000000004</v>
      </c>
      <c r="AA7" s="498"/>
      <c r="AB7" s="14">
        <v>2</v>
      </c>
      <c r="AC7" s="15">
        <v>2</v>
      </c>
    </row>
    <row r="8" spans="2:38" x14ac:dyDescent="0.25">
      <c r="B8" s="5"/>
      <c r="C8" s="6"/>
      <c r="D8" s="6"/>
      <c r="E8" s="6"/>
      <c r="F8" s="6"/>
      <c r="G8" s="6"/>
      <c r="H8" s="6"/>
      <c r="I8" s="6"/>
      <c r="J8" s="8"/>
      <c r="K8" s="9"/>
      <c r="L8" s="8"/>
      <c r="M8" s="9"/>
      <c r="N8" s="8"/>
      <c r="O8" s="9"/>
      <c r="P8" s="8"/>
      <c r="Q8" s="7"/>
      <c r="S8" s="12">
        <v>1</v>
      </c>
      <c r="T8" s="13">
        <v>2.75</v>
      </c>
      <c r="U8" s="13">
        <f>T8-T9</f>
        <v>2.75</v>
      </c>
      <c r="V8" s="13">
        <v>6.7278000000000002</v>
      </c>
      <c r="W8" s="13">
        <v>13.4557</v>
      </c>
      <c r="X8" s="13">
        <v>13.4557</v>
      </c>
      <c r="Y8" s="13">
        <v>6.7278000000000002</v>
      </c>
      <c r="Z8" s="13">
        <f>Y8+X8+W8+V8</f>
        <v>40.367000000000004</v>
      </c>
      <c r="AA8" s="498"/>
      <c r="AB8" s="14">
        <v>1</v>
      </c>
      <c r="AC8" s="15">
        <v>4.5</v>
      </c>
    </row>
    <row r="9" spans="2:38" ht="18" customHeight="1" thickBot="1" x14ac:dyDescent="0.3">
      <c r="B9" s="5"/>
      <c r="C9" s="6"/>
      <c r="D9" s="6"/>
      <c r="E9" s="6"/>
      <c r="F9" s="6"/>
      <c r="G9" s="6"/>
      <c r="H9" s="6"/>
      <c r="I9" s="6"/>
      <c r="J9" s="483"/>
      <c r="K9" s="486"/>
      <c r="L9" s="483"/>
      <c r="M9" s="486"/>
      <c r="N9" s="483"/>
      <c r="O9" s="486"/>
      <c r="P9" s="483"/>
      <c r="Q9" s="7"/>
      <c r="S9" s="16" t="s">
        <v>1</v>
      </c>
      <c r="T9" s="17">
        <v>0</v>
      </c>
      <c r="U9" s="17">
        <f>T9-0</f>
        <v>0</v>
      </c>
      <c r="V9" s="17">
        <v>0</v>
      </c>
      <c r="W9" s="17">
        <v>0</v>
      </c>
      <c r="X9" s="17">
        <v>0</v>
      </c>
      <c r="Y9" s="17">
        <v>0</v>
      </c>
      <c r="Z9" s="17">
        <f>Y9+X9+W9+V9</f>
        <v>0</v>
      </c>
      <c r="AA9" s="499"/>
      <c r="AB9" s="18"/>
      <c r="AC9" s="19"/>
    </row>
    <row r="10" spans="2:38" ht="18" customHeight="1" x14ac:dyDescent="0.25">
      <c r="B10" s="5"/>
      <c r="C10" s="6"/>
      <c r="D10" s="6"/>
      <c r="E10" s="6"/>
      <c r="F10" s="6"/>
      <c r="G10" s="6"/>
      <c r="H10" s="6"/>
      <c r="I10" s="6"/>
      <c r="J10" s="483"/>
      <c r="K10" s="486"/>
      <c r="L10" s="483"/>
      <c r="M10" s="486"/>
      <c r="N10" s="483"/>
      <c r="O10" s="486"/>
      <c r="P10" s="483"/>
      <c r="Q10" s="7"/>
      <c r="S10" s="20"/>
      <c r="T10" s="20"/>
      <c r="U10" s="20"/>
      <c r="V10" s="20"/>
      <c r="W10" s="20"/>
      <c r="X10" s="20"/>
      <c r="Y10" s="20"/>
      <c r="Z10" s="20"/>
      <c r="AA10" s="21"/>
      <c r="AB10" s="21"/>
      <c r="AC10" s="21"/>
    </row>
    <row r="11" spans="2:38" ht="14.4" thickBot="1" x14ac:dyDescent="0.3">
      <c r="B11" s="5"/>
      <c r="C11" s="6"/>
      <c r="D11" s="6"/>
      <c r="E11" s="6"/>
      <c r="F11" s="6"/>
      <c r="G11" s="6"/>
      <c r="H11" s="6"/>
      <c r="I11" s="6"/>
      <c r="J11" s="8"/>
      <c r="K11" s="9"/>
      <c r="L11" s="8"/>
      <c r="M11" s="9"/>
      <c r="N11" s="8"/>
      <c r="O11" s="9"/>
      <c r="P11" s="8"/>
      <c r="Q11" s="7"/>
      <c r="S11" s="20"/>
      <c r="T11" s="20"/>
      <c r="U11" s="20"/>
      <c r="V11" s="20"/>
      <c r="W11" s="20"/>
      <c r="X11" s="20"/>
      <c r="Y11" s="20"/>
      <c r="Z11" s="20"/>
      <c r="AA11" s="21"/>
      <c r="AB11" s="21"/>
      <c r="AC11" s="21"/>
    </row>
    <row r="12" spans="2:3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22">
        <v>1113</v>
      </c>
      <c r="K12" s="23">
        <v>5113</v>
      </c>
      <c r="L12" s="22">
        <v>1213</v>
      </c>
      <c r="M12" s="23">
        <v>5213</v>
      </c>
      <c r="N12" s="22">
        <v>1313</v>
      </c>
      <c r="O12" s="23">
        <v>5313</v>
      </c>
      <c r="P12" s="22">
        <v>1413</v>
      </c>
      <c r="Q12" s="7"/>
      <c r="S12" s="20"/>
      <c r="T12" s="20"/>
      <c r="U12" s="20"/>
      <c r="V12" s="20"/>
      <c r="W12" s="20"/>
      <c r="X12" s="20"/>
      <c r="Y12" s="20"/>
      <c r="Z12" s="20"/>
      <c r="AA12" s="21"/>
      <c r="AB12" s="21"/>
      <c r="AC12" s="21"/>
    </row>
    <row r="13" spans="2:3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484">
        <v>7113</v>
      </c>
      <c r="K13" s="481"/>
      <c r="L13" s="484">
        <v>7213</v>
      </c>
      <c r="M13" s="481"/>
      <c r="N13" s="484">
        <v>7313</v>
      </c>
      <c r="O13" s="481"/>
      <c r="P13" s="484">
        <v>7413</v>
      </c>
      <c r="Q13" s="7"/>
    </row>
    <row r="14" spans="2:3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485"/>
      <c r="K14" s="482"/>
      <c r="L14" s="485"/>
      <c r="M14" s="482"/>
      <c r="N14" s="485"/>
      <c r="O14" s="482"/>
      <c r="P14" s="485"/>
      <c r="Q14" s="7"/>
      <c r="S14" s="491" t="s">
        <v>11</v>
      </c>
      <c r="T14" s="491"/>
      <c r="U14" s="491"/>
      <c r="V14" s="491"/>
      <c r="W14" s="491"/>
      <c r="X14" s="491"/>
      <c r="Y14" s="491"/>
      <c r="Z14" s="491"/>
      <c r="AA14" s="491"/>
      <c r="AB14" s="491"/>
      <c r="AC14" s="491"/>
      <c r="AD14" s="491"/>
      <c r="AE14" s="491"/>
      <c r="AG14" s="500" t="s">
        <v>204</v>
      </c>
      <c r="AH14" s="501"/>
      <c r="AI14" s="501"/>
      <c r="AJ14" s="501"/>
      <c r="AK14" s="501"/>
      <c r="AL14" s="502"/>
    </row>
    <row r="15" spans="2:3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22">
        <v>1112</v>
      </c>
      <c r="K15" s="23">
        <v>5112</v>
      </c>
      <c r="L15" s="22">
        <v>1212</v>
      </c>
      <c r="M15" s="23">
        <v>5212</v>
      </c>
      <c r="N15" s="22">
        <v>1312</v>
      </c>
      <c r="O15" s="23">
        <v>5312</v>
      </c>
      <c r="P15" s="22">
        <v>1412</v>
      </c>
      <c r="Q15" s="7"/>
      <c r="S15" s="491"/>
      <c r="T15" s="491"/>
      <c r="U15" s="491"/>
      <c r="V15" s="491"/>
      <c r="W15" s="491"/>
      <c r="X15" s="491"/>
      <c r="Y15" s="491"/>
      <c r="Z15" s="491"/>
      <c r="AA15" s="491"/>
      <c r="AB15" s="491"/>
      <c r="AC15" s="491"/>
      <c r="AD15" s="491"/>
      <c r="AE15" s="491"/>
      <c r="AG15" s="503"/>
      <c r="AH15" s="504"/>
      <c r="AI15" s="504"/>
      <c r="AJ15" s="504"/>
      <c r="AK15" s="504"/>
      <c r="AL15" s="505"/>
    </row>
    <row r="16" spans="2:38" ht="18" customHeight="1" x14ac:dyDescent="0.25">
      <c r="B16" s="5"/>
      <c r="C16" s="6"/>
      <c r="D16" s="6"/>
      <c r="E16" s="6"/>
      <c r="F16" s="6"/>
      <c r="G16" s="6"/>
      <c r="H16" s="6"/>
      <c r="I16" s="6"/>
      <c r="J16" s="484">
        <v>7112</v>
      </c>
      <c r="K16" s="481"/>
      <c r="L16" s="484">
        <v>7212</v>
      </c>
      <c r="M16" s="481"/>
      <c r="N16" s="484">
        <v>7312</v>
      </c>
      <c r="O16" s="481"/>
      <c r="P16" s="484">
        <v>7412</v>
      </c>
      <c r="Q16" s="7"/>
      <c r="S16" s="490" t="s">
        <v>12</v>
      </c>
      <c r="T16" s="490"/>
      <c r="U16" s="490"/>
      <c r="V16" s="490"/>
      <c r="W16" s="490"/>
      <c r="X16" s="490"/>
      <c r="Y16" s="490"/>
      <c r="Z16" s="490"/>
      <c r="AA16" s="490"/>
      <c r="AB16" s="490"/>
      <c r="AC16" s="490"/>
      <c r="AD16" s="490"/>
      <c r="AE16" s="490"/>
      <c r="AG16" s="517" t="s">
        <v>137</v>
      </c>
      <c r="AH16" s="518"/>
      <c r="AI16" s="518"/>
      <c r="AJ16" s="518"/>
      <c r="AK16" s="518"/>
      <c r="AL16" s="519"/>
    </row>
    <row r="17" spans="2:38" ht="14.4" thickBot="1" x14ac:dyDescent="0.3">
      <c r="B17" s="5"/>
      <c r="C17" s="6"/>
      <c r="D17" s="6"/>
      <c r="E17" s="6"/>
      <c r="F17" s="6"/>
      <c r="G17" s="6"/>
      <c r="H17" s="6"/>
      <c r="I17" s="6"/>
      <c r="J17" s="485"/>
      <c r="K17" s="482"/>
      <c r="L17" s="485"/>
      <c r="M17" s="482"/>
      <c r="N17" s="485"/>
      <c r="O17" s="482"/>
      <c r="P17" s="485"/>
      <c r="Q17" s="7"/>
      <c r="S17" s="492" t="s">
        <v>22</v>
      </c>
      <c r="T17" s="493"/>
      <c r="U17" s="489" t="s">
        <v>16</v>
      </c>
      <c r="V17" s="489"/>
      <c r="W17" s="489"/>
      <c r="X17" s="489"/>
      <c r="Y17" s="489" t="s">
        <v>17</v>
      </c>
      <c r="Z17" s="489"/>
      <c r="AA17" s="489"/>
      <c r="AB17" s="489" t="s">
        <v>33</v>
      </c>
      <c r="AC17" s="489"/>
      <c r="AD17" s="489" t="s">
        <v>36</v>
      </c>
      <c r="AE17" s="489"/>
      <c r="AG17" s="24" t="s">
        <v>128</v>
      </c>
      <c r="AH17" s="25">
        <v>991</v>
      </c>
      <c r="AI17" s="10" t="s">
        <v>132</v>
      </c>
      <c r="AJ17" s="25">
        <v>0.55000000000000004</v>
      </c>
      <c r="AK17" s="10" t="s">
        <v>136</v>
      </c>
      <c r="AL17" s="26">
        <v>80</v>
      </c>
    </row>
    <row r="18" spans="2:3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22">
        <v>1111</v>
      </c>
      <c r="K18" s="23">
        <v>5111</v>
      </c>
      <c r="L18" s="22">
        <v>1211</v>
      </c>
      <c r="M18" s="23">
        <v>5211</v>
      </c>
      <c r="N18" s="22">
        <v>1311</v>
      </c>
      <c r="O18" s="23">
        <v>5311</v>
      </c>
      <c r="P18" s="22">
        <v>1411</v>
      </c>
      <c r="Q18" s="7"/>
      <c r="S18" s="10" t="s">
        <v>357</v>
      </c>
      <c r="T18" s="27">
        <v>500</v>
      </c>
      <c r="U18" s="10" t="s">
        <v>20</v>
      </c>
      <c r="V18" s="10" t="s">
        <v>18</v>
      </c>
      <c r="W18" s="10" t="s">
        <v>23</v>
      </c>
      <c r="X18" s="10" t="s">
        <v>19</v>
      </c>
      <c r="Y18" s="10" t="s">
        <v>20</v>
      </c>
      <c r="Z18" s="10" t="s">
        <v>23</v>
      </c>
      <c r="AA18" s="10" t="s">
        <v>21</v>
      </c>
      <c r="AB18" s="10" t="s">
        <v>35</v>
      </c>
      <c r="AC18" s="27">
        <v>19.600000000000001</v>
      </c>
      <c r="AD18" s="10" t="s">
        <v>37</v>
      </c>
      <c r="AE18" s="27">
        <v>372</v>
      </c>
      <c r="AG18" s="24" t="s">
        <v>129</v>
      </c>
      <c r="AH18" s="25">
        <v>1873</v>
      </c>
      <c r="AI18" s="10" t="s">
        <v>133</v>
      </c>
      <c r="AJ18" s="25">
        <v>0.44</v>
      </c>
      <c r="AK18" s="10" t="s">
        <v>127</v>
      </c>
      <c r="AL18" s="28">
        <v>0</v>
      </c>
    </row>
    <row r="19" spans="2:38" ht="18" customHeight="1" x14ac:dyDescent="0.25">
      <c r="B19" s="5"/>
      <c r="C19" s="6"/>
      <c r="D19" s="6"/>
      <c r="E19" s="6"/>
      <c r="F19" s="6"/>
      <c r="G19" s="6"/>
      <c r="H19" s="6"/>
      <c r="I19" s="6"/>
      <c r="J19" s="484">
        <v>7111</v>
      </c>
      <c r="K19" s="481"/>
      <c r="L19" s="484">
        <v>7211</v>
      </c>
      <c r="M19" s="481"/>
      <c r="N19" s="484">
        <v>7311</v>
      </c>
      <c r="O19" s="481"/>
      <c r="P19" s="484">
        <v>7411</v>
      </c>
      <c r="Q19" s="7"/>
      <c r="S19" s="10" t="s">
        <v>13</v>
      </c>
      <c r="T19" s="27">
        <v>350</v>
      </c>
      <c r="U19" s="10" t="s">
        <v>14</v>
      </c>
      <c r="V19" s="27">
        <v>4</v>
      </c>
      <c r="W19" s="27">
        <v>16</v>
      </c>
      <c r="X19" s="25">
        <f>V19*PI()*(W19*0.5)^2</f>
        <v>804.24771931898704</v>
      </c>
      <c r="Y19" s="10" t="s">
        <v>26</v>
      </c>
      <c r="Z19" s="27">
        <v>6</v>
      </c>
      <c r="AA19" s="27">
        <v>100</v>
      </c>
      <c r="AB19" s="10" t="s">
        <v>38</v>
      </c>
      <c r="AC19" s="29">
        <f>(2*AC18)/(12680+460*$AC$18)</f>
        <v>1.8067846607669618E-3</v>
      </c>
      <c r="AD19" s="10" t="s">
        <v>39</v>
      </c>
      <c r="AE19" s="29">
        <f>AE18/200000</f>
        <v>1.8600000000000001E-3</v>
      </c>
      <c r="AG19" s="24" t="s">
        <v>130</v>
      </c>
      <c r="AH19" s="25">
        <v>1089</v>
      </c>
      <c r="AI19" s="10" t="s">
        <v>134</v>
      </c>
      <c r="AJ19" s="25">
        <v>2.02</v>
      </c>
      <c r="AK19" s="10" t="s">
        <v>126</v>
      </c>
      <c r="AL19" s="28">
        <v>0.2</v>
      </c>
    </row>
    <row r="20" spans="2:3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485"/>
      <c r="K20" s="482"/>
      <c r="L20" s="485"/>
      <c r="M20" s="482"/>
      <c r="N20" s="485"/>
      <c r="O20" s="482"/>
      <c r="P20" s="485"/>
      <c r="Q20" s="7"/>
      <c r="S20" s="10" t="s">
        <v>41</v>
      </c>
      <c r="T20" s="27">
        <v>20</v>
      </c>
      <c r="U20" s="10" t="s">
        <v>15</v>
      </c>
      <c r="V20" s="27">
        <v>2</v>
      </c>
      <c r="W20" s="27">
        <v>16</v>
      </c>
      <c r="X20" s="25">
        <f>V20*PI()*(W20*0.5)^2</f>
        <v>402.12385965949352</v>
      </c>
      <c r="Y20" s="10"/>
      <c r="Z20" s="27"/>
      <c r="AA20" s="27"/>
      <c r="AB20" s="10" t="s">
        <v>34</v>
      </c>
      <c r="AC20" s="27">
        <v>3.8E-3</v>
      </c>
      <c r="AD20" s="10" t="s">
        <v>40</v>
      </c>
      <c r="AE20" s="27"/>
      <c r="AG20" s="24" t="s">
        <v>168</v>
      </c>
      <c r="AH20" s="25">
        <f>12680+460*'Structural Information'!AC23</f>
        <v>21696</v>
      </c>
      <c r="AI20" s="10" t="s">
        <v>135</v>
      </c>
      <c r="AJ20" s="25">
        <v>1.8</v>
      </c>
      <c r="AK20" s="10" t="s">
        <v>131</v>
      </c>
      <c r="AL20" s="26">
        <v>6.87</v>
      </c>
    </row>
    <row r="21" spans="2:38" ht="18" customHeight="1" thickBot="1" x14ac:dyDescent="0.3">
      <c r="B21" s="5"/>
      <c r="C21" s="6"/>
      <c r="D21" s="6"/>
      <c r="E21" s="6"/>
      <c r="F21" s="6"/>
      <c r="G21" s="6"/>
      <c r="H21" s="6"/>
      <c r="I21" s="30"/>
      <c r="J21" s="31">
        <v>1110</v>
      </c>
      <c r="K21" s="32"/>
      <c r="L21" s="31">
        <v>1210</v>
      </c>
      <c r="M21" s="32"/>
      <c r="N21" s="31">
        <v>1310</v>
      </c>
      <c r="O21" s="32"/>
      <c r="P21" s="31">
        <v>1410</v>
      </c>
      <c r="Q21" s="33"/>
      <c r="S21" s="494" t="s">
        <v>27</v>
      </c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494"/>
      <c r="AE21" s="494"/>
      <c r="AG21" s="520"/>
      <c r="AH21" s="521"/>
      <c r="AI21" s="521"/>
      <c r="AJ21" s="521"/>
      <c r="AK21" s="521"/>
      <c r="AL21" s="522"/>
    </row>
    <row r="22" spans="2:3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S22" s="492" t="s">
        <v>22</v>
      </c>
      <c r="T22" s="493"/>
      <c r="U22" s="489" t="s">
        <v>16</v>
      </c>
      <c r="V22" s="489"/>
      <c r="W22" s="489"/>
      <c r="X22" s="489"/>
      <c r="Y22" s="489" t="s">
        <v>17</v>
      </c>
      <c r="Z22" s="489"/>
      <c r="AA22" s="489"/>
      <c r="AB22" s="489" t="s">
        <v>33</v>
      </c>
      <c r="AC22" s="489"/>
      <c r="AD22" s="489" t="s">
        <v>36</v>
      </c>
      <c r="AE22" s="489"/>
      <c r="AG22" s="514" t="s">
        <v>138</v>
      </c>
      <c r="AH22" s="515"/>
      <c r="AI22" s="515"/>
      <c r="AJ22" s="515"/>
      <c r="AK22" s="515"/>
      <c r="AL22" s="516"/>
    </row>
    <row r="23" spans="2:3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S23" s="10" t="s">
        <v>357</v>
      </c>
      <c r="T23" s="27">
        <v>250</v>
      </c>
      <c r="U23" s="10" t="s">
        <v>20</v>
      </c>
      <c r="V23" s="10" t="s">
        <v>18</v>
      </c>
      <c r="W23" s="10" t="s">
        <v>23</v>
      </c>
      <c r="X23" s="10" t="s">
        <v>19</v>
      </c>
      <c r="Y23" s="10" t="s">
        <v>20</v>
      </c>
      <c r="Z23" s="10" t="s">
        <v>23</v>
      </c>
      <c r="AA23" s="10" t="s">
        <v>21</v>
      </c>
      <c r="AB23" s="10" t="s">
        <v>35</v>
      </c>
      <c r="AC23" s="27">
        <v>19.600000000000001</v>
      </c>
      <c r="AD23" s="10" t="s">
        <v>37</v>
      </c>
      <c r="AE23" s="27">
        <v>372</v>
      </c>
      <c r="AG23" s="24" t="s">
        <v>128</v>
      </c>
      <c r="AH23" s="25">
        <v>991</v>
      </c>
      <c r="AI23" s="10" t="s">
        <v>132</v>
      </c>
      <c r="AJ23" s="25">
        <v>0.31</v>
      </c>
      <c r="AK23" s="10" t="s">
        <v>136</v>
      </c>
      <c r="AL23" s="26">
        <v>240</v>
      </c>
    </row>
    <row r="24" spans="2:3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S24" s="10" t="s">
        <v>13</v>
      </c>
      <c r="T24" s="27">
        <v>250</v>
      </c>
      <c r="U24" s="10" t="s">
        <v>30</v>
      </c>
      <c r="V24" s="27">
        <v>4</v>
      </c>
      <c r="W24" s="27">
        <v>16</v>
      </c>
      <c r="X24" s="25">
        <f>V24*PI()*(W24*0.5)^2</f>
        <v>804.24771931898704</v>
      </c>
      <c r="Y24" s="10" t="s">
        <v>26</v>
      </c>
      <c r="Z24" s="27">
        <v>6</v>
      </c>
      <c r="AA24" s="27">
        <v>100</v>
      </c>
      <c r="AB24" s="10" t="s">
        <v>38</v>
      </c>
      <c r="AC24" s="29">
        <f>(2*AC23)/(12680+460*AC23)</f>
        <v>1.8067846607669618E-3</v>
      </c>
      <c r="AD24" s="10" t="s">
        <v>39</v>
      </c>
      <c r="AE24" s="29">
        <f>AE23/200000</f>
        <v>1.8600000000000001E-3</v>
      </c>
      <c r="AG24" s="24" t="s">
        <v>129</v>
      </c>
      <c r="AH24" s="25">
        <v>1873</v>
      </c>
      <c r="AI24" s="10" t="s">
        <v>133</v>
      </c>
      <c r="AJ24" s="25">
        <v>0.25</v>
      </c>
      <c r="AK24" s="10" t="s">
        <v>127</v>
      </c>
      <c r="AL24" s="28">
        <v>0</v>
      </c>
    </row>
    <row r="25" spans="2:3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S25" s="10" t="s">
        <v>41</v>
      </c>
      <c r="T25" s="27">
        <v>20</v>
      </c>
      <c r="U25" s="10"/>
      <c r="V25" s="27"/>
      <c r="W25" s="27"/>
      <c r="X25" s="25">
        <f>V25*PI()*(W25*0.5)^2</f>
        <v>0</v>
      </c>
      <c r="Y25" s="10"/>
      <c r="Z25" s="27"/>
      <c r="AA25" s="27"/>
      <c r="AB25" s="10" t="s">
        <v>34</v>
      </c>
      <c r="AC25" s="27">
        <v>3.8E-3</v>
      </c>
      <c r="AD25" s="10" t="s">
        <v>40</v>
      </c>
      <c r="AE25" s="27"/>
      <c r="AG25" s="24" t="s">
        <v>130</v>
      </c>
      <c r="AH25" s="25">
        <v>1089</v>
      </c>
      <c r="AI25" s="10" t="s">
        <v>134</v>
      </c>
      <c r="AJ25" s="25">
        <v>1.5</v>
      </c>
      <c r="AK25" s="10" t="s">
        <v>126</v>
      </c>
      <c r="AL25" s="28">
        <v>0.2</v>
      </c>
    </row>
    <row r="26" spans="2:38" ht="15.6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495" t="s">
        <v>28</v>
      </c>
      <c r="T26" s="495"/>
      <c r="U26" s="495"/>
      <c r="V26" s="495"/>
      <c r="W26" s="495"/>
      <c r="X26" s="495"/>
      <c r="Y26" s="495"/>
      <c r="Z26" s="495"/>
      <c r="AA26" s="495"/>
      <c r="AB26" s="495"/>
      <c r="AC26" s="495"/>
      <c r="AD26" s="495"/>
      <c r="AE26" s="495"/>
      <c r="AG26" s="24" t="s">
        <v>168</v>
      </c>
      <c r="AH26" s="25">
        <f>12680+460*'Structural Information'!AC23</f>
        <v>21696</v>
      </c>
      <c r="AI26" s="10" t="s">
        <v>135</v>
      </c>
      <c r="AJ26" s="25">
        <v>1.1100000000000001</v>
      </c>
      <c r="AK26" s="10" t="s">
        <v>131</v>
      </c>
      <c r="AL26" s="28">
        <v>6.87</v>
      </c>
    </row>
    <row r="27" spans="2:3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S27" s="492" t="s">
        <v>22</v>
      </c>
      <c r="T27" s="493"/>
      <c r="U27" s="489" t="s">
        <v>16</v>
      </c>
      <c r="V27" s="489"/>
      <c r="W27" s="489"/>
      <c r="X27" s="489"/>
      <c r="Y27" s="489" t="s">
        <v>17</v>
      </c>
      <c r="Z27" s="489"/>
      <c r="AA27" s="489"/>
      <c r="AB27" s="489" t="s">
        <v>33</v>
      </c>
      <c r="AC27" s="489"/>
      <c r="AD27" s="489" t="s">
        <v>36</v>
      </c>
      <c r="AE27" s="489"/>
      <c r="AG27" s="520"/>
      <c r="AH27" s="521"/>
      <c r="AI27" s="521"/>
      <c r="AJ27" s="521"/>
      <c r="AK27" s="521"/>
      <c r="AL27" s="522"/>
    </row>
    <row r="28" spans="2:38" ht="15.6" x14ac:dyDescent="0.25">
      <c r="B28" s="487" t="s">
        <v>389</v>
      </c>
      <c r="C28" s="488"/>
      <c r="D28" s="48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S28" s="10" t="s">
        <v>357</v>
      </c>
      <c r="T28" s="27">
        <v>300</v>
      </c>
      <c r="U28" s="10" t="s">
        <v>20</v>
      </c>
      <c r="V28" s="10" t="s">
        <v>18</v>
      </c>
      <c r="W28" s="10" t="s">
        <v>23</v>
      </c>
      <c r="X28" s="10" t="s">
        <v>19</v>
      </c>
      <c r="Y28" s="10" t="s">
        <v>20</v>
      </c>
      <c r="Z28" s="10" t="s">
        <v>23</v>
      </c>
      <c r="AA28" s="10" t="s">
        <v>21</v>
      </c>
      <c r="AB28" s="10" t="s">
        <v>35</v>
      </c>
      <c r="AC28" s="27">
        <v>19.600000000000001</v>
      </c>
      <c r="AD28" s="10" t="s">
        <v>37</v>
      </c>
      <c r="AE28" s="27">
        <v>372</v>
      </c>
      <c r="AG28" s="511" t="s">
        <v>139</v>
      </c>
      <c r="AH28" s="512"/>
      <c r="AI28" s="512"/>
      <c r="AJ28" s="512"/>
      <c r="AK28" s="512"/>
      <c r="AL28" s="513"/>
    </row>
    <row r="29" spans="2:38" x14ac:dyDescent="0.25">
      <c r="B29" s="487"/>
      <c r="C29" s="488"/>
      <c r="D29" s="48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10" t="s">
        <v>13</v>
      </c>
      <c r="T29" s="27">
        <v>300</v>
      </c>
      <c r="U29" s="10" t="s">
        <v>30</v>
      </c>
      <c r="V29" s="27">
        <v>4</v>
      </c>
      <c r="W29" s="27">
        <v>16</v>
      </c>
      <c r="X29" s="25">
        <f>V29*PI()*(W29*0.5)^2</f>
        <v>804.24771931898704</v>
      </c>
      <c r="Y29" s="10" t="s">
        <v>26</v>
      </c>
      <c r="Z29" s="27">
        <v>6</v>
      </c>
      <c r="AA29" s="27">
        <v>150</v>
      </c>
      <c r="AB29" s="10" t="s">
        <v>38</v>
      </c>
      <c r="AC29" s="29">
        <f>(2*AC28)/(12680+460*AC28)</f>
        <v>1.8067846607669618E-3</v>
      </c>
      <c r="AD29" s="10" t="s">
        <v>39</v>
      </c>
      <c r="AE29" s="29">
        <f>AE28/200000</f>
        <v>1.8600000000000001E-3</v>
      </c>
      <c r="AG29" s="24" t="s">
        <v>128</v>
      </c>
      <c r="AH29" s="25">
        <v>1050</v>
      </c>
      <c r="AI29" s="10" t="s">
        <v>132</v>
      </c>
      <c r="AJ29" s="25">
        <v>0.36</v>
      </c>
      <c r="AK29" s="10" t="s">
        <v>136</v>
      </c>
      <c r="AL29" s="26">
        <v>300</v>
      </c>
    </row>
    <row r="30" spans="2:3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S30" s="10" t="s">
        <v>41</v>
      </c>
      <c r="T30" s="27">
        <v>20</v>
      </c>
      <c r="U30" s="10"/>
      <c r="V30" s="27"/>
      <c r="W30" s="27"/>
      <c r="X30" s="25">
        <f>V30*PI()*(W30*0.5)^2</f>
        <v>0</v>
      </c>
      <c r="Y30" s="10"/>
      <c r="Z30" s="27"/>
      <c r="AA30" s="27"/>
      <c r="AB30" s="10" t="s">
        <v>34</v>
      </c>
      <c r="AC30" s="27">
        <v>3.8E-3</v>
      </c>
      <c r="AD30" s="10" t="s">
        <v>40</v>
      </c>
      <c r="AE30" s="27"/>
      <c r="AG30" s="24" t="s">
        <v>129</v>
      </c>
      <c r="AH30" s="25">
        <v>3240</v>
      </c>
      <c r="AI30" s="10" t="s">
        <v>133</v>
      </c>
      <c r="AJ30" s="25">
        <v>0.3</v>
      </c>
      <c r="AK30" s="10" t="s">
        <v>127</v>
      </c>
      <c r="AL30" s="28">
        <v>0</v>
      </c>
    </row>
    <row r="31" spans="2:38" ht="16.2" thickBot="1" x14ac:dyDescent="0.3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S31" s="496" t="s">
        <v>29</v>
      </c>
      <c r="T31" s="496"/>
      <c r="U31" s="496"/>
      <c r="V31" s="496"/>
      <c r="W31" s="496"/>
      <c r="X31" s="496"/>
      <c r="Y31" s="496"/>
      <c r="Z31" s="496"/>
      <c r="AA31" s="496"/>
      <c r="AB31" s="496"/>
      <c r="AC31" s="496"/>
      <c r="AD31" s="496"/>
      <c r="AE31" s="496"/>
      <c r="AG31" s="24" t="s">
        <v>130</v>
      </c>
      <c r="AH31" s="25">
        <v>1296</v>
      </c>
      <c r="AI31" s="10" t="s">
        <v>134</v>
      </c>
      <c r="AJ31" s="25">
        <v>3.51</v>
      </c>
      <c r="AK31" s="10" t="s">
        <v>126</v>
      </c>
      <c r="AL31" s="28">
        <v>0.2</v>
      </c>
    </row>
    <row r="32" spans="2:38" ht="14.4" thickBot="1" x14ac:dyDescent="0.3">
      <c r="S32" s="492" t="s">
        <v>22</v>
      </c>
      <c r="T32" s="493"/>
      <c r="U32" s="489" t="s">
        <v>16</v>
      </c>
      <c r="V32" s="489"/>
      <c r="W32" s="489"/>
      <c r="X32" s="489"/>
      <c r="Y32" s="489" t="s">
        <v>17</v>
      </c>
      <c r="Z32" s="489"/>
      <c r="AA32" s="489"/>
      <c r="AB32" s="489" t="s">
        <v>33</v>
      </c>
      <c r="AC32" s="489"/>
      <c r="AD32" s="489" t="s">
        <v>36</v>
      </c>
      <c r="AE32" s="489"/>
      <c r="AG32" s="37" t="s">
        <v>168</v>
      </c>
      <c r="AH32" s="38">
        <f>12680+460*'Structural Information'!AC23</f>
        <v>21696</v>
      </c>
      <c r="AI32" s="39" t="s">
        <v>135</v>
      </c>
      <c r="AJ32" s="38">
        <v>1.5</v>
      </c>
      <c r="AK32" s="39" t="s">
        <v>131</v>
      </c>
      <c r="AL32" s="40">
        <v>7.36</v>
      </c>
    </row>
    <row r="33" spans="19:31" ht="15" customHeight="1" x14ac:dyDescent="0.25">
      <c r="S33" s="10" t="s">
        <v>357</v>
      </c>
      <c r="T33" s="27">
        <v>500</v>
      </c>
      <c r="U33" s="10" t="s">
        <v>20</v>
      </c>
      <c r="V33" s="10" t="s">
        <v>18</v>
      </c>
      <c r="W33" s="10" t="s">
        <v>23</v>
      </c>
      <c r="X33" s="10" t="s">
        <v>19</v>
      </c>
      <c r="Y33" s="10" t="s">
        <v>20</v>
      </c>
      <c r="Z33" s="10" t="s">
        <v>23</v>
      </c>
      <c r="AA33" s="10" t="s">
        <v>21</v>
      </c>
      <c r="AB33" s="10" t="s">
        <v>35</v>
      </c>
      <c r="AC33" s="27">
        <v>19.600000000000001</v>
      </c>
      <c r="AD33" s="10" t="s">
        <v>37</v>
      </c>
      <c r="AE33" s="27">
        <v>372</v>
      </c>
    </row>
    <row r="34" spans="19:31" x14ac:dyDescent="0.25">
      <c r="S34" s="10" t="s">
        <v>13</v>
      </c>
      <c r="T34" s="27">
        <v>350</v>
      </c>
      <c r="U34" s="10" t="s">
        <v>30</v>
      </c>
      <c r="V34" s="27">
        <v>4</v>
      </c>
      <c r="W34" s="27">
        <v>18</v>
      </c>
      <c r="X34" s="25">
        <f>V34*PI()*(W34*0.5)^2</f>
        <v>1017.8760197630929</v>
      </c>
      <c r="Y34" s="10" t="s">
        <v>26</v>
      </c>
      <c r="Z34" s="27">
        <v>6</v>
      </c>
      <c r="AA34" s="27">
        <v>150</v>
      </c>
      <c r="AB34" s="10" t="s">
        <v>38</v>
      </c>
      <c r="AC34" s="29">
        <f>(2*AC33)/(12680+460*AC33)</f>
        <v>1.8067846607669618E-3</v>
      </c>
      <c r="AD34" s="10" t="s">
        <v>39</v>
      </c>
      <c r="AE34" s="29">
        <f>AE33/200000</f>
        <v>1.8600000000000001E-3</v>
      </c>
    </row>
    <row r="35" spans="19:31" x14ac:dyDescent="0.25">
      <c r="S35" s="10" t="s">
        <v>41</v>
      </c>
      <c r="T35" s="27">
        <v>20</v>
      </c>
      <c r="U35" s="10"/>
      <c r="V35" s="27"/>
      <c r="W35" s="27"/>
      <c r="X35" s="25">
        <f>V35*PI()*(W35*0.5)^2</f>
        <v>0</v>
      </c>
      <c r="Y35" s="10"/>
      <c r="Z35" s="27"/>
      <c r="AA35" s="27"/>
      <c r="AB35" s="10" t="s">
        <v>34</v>
      </c>
      <c r="AC35" s="27">
        <v>3.8E-3</v>
      </c>
      <c r="AD35" s="10" t="s">
        <v>40</v>
      </c>
      <c r="AE35" s="27"/>
    </row>
  </sheetData>
  <mergeCells count="76">
    <mergeCell ref="AA4:AA9"/>
    <mergeCell ref="AG14:AL15"/>
    <mergeCell ref="S2:AC3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U4:U5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3:M14"/>
    <mergeCell ref="N19:N20"/>
    <mergeCell ref="N16:N17"/>
    <mergeCell ref="P19:P20"/>
    <mergeCell ref="J19:J20"/>
    <mergeCell ref="L19:L20"/>
    <mergeCell ref="O6:O7"/>
    <mergeCell ref="M6:M7"/>
    <mergeCell ref="N13:N14"/>
    <mergeCell ref="K6:K7"/>
    <mergeCell ref="O19:O20"/>
    <mergeCell ref="O16:O17"/>
    <mergeCell ref="K9:K10"/>
    <mergeCell ref="M9:M10"/>
    <mergeCell ref="M19:M20"/>
    <mergeCell ref="K19:K20"/>
    <mergeCell ref="K16:K17"/>
    <mergeCell ref="K13:K14"/>
    <mergeCell ref="O13:O14"/>
    <mergeCell ref="O9:O10"/>
    <mergeCell ref="J2:P3"/>
    <mergeCell ref="M16:M17"/>
    <mergeCell ref="J6:J7"/>
    <mergeCell ref="J9:J10"/>
    <mergeCell ref="J13:J14"/>
    <mergeCell ref="N9:N10"/>
    <mergeCell ref="L6:L7"/>
    <mergeCell ref="L9:L10"/>
    <mergeCell ref="L13:L14"/>
    <mergeCell ref="L16:L17"/>
    <mergeCell ref="P16:P17"/>
    <mergeCell ref="N6:N7"/>
    <mergeCell ref="P6:P7"/>
    <mergeCell ref="J16:J17"/>
    <mergeCell ref="P9:P10"/>
    <mergeCell ref="P13:P1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U102"/>
  <sheetViews>
    <sheetView topLeftCell="AW1" zoomScale="80" zoomScaleNormal="80" workbookViewId="0">
      <selection activeCell="BJ11" sqref="BJ11"/>
    </sheetView>
  </sheetViews>
  <sheetFormatPr defaultColWidth="9.109375" defaultRowHeight="13.8" x14ac:dyDescent="0.25"/>
  <cols>
    <col min="1" max="2" width="9.109375" style="1"/>
    <col min="3" max="3" width="8.88671875" style="1" customWidth="1"/>
    <col min="4" max="4" width="10.109375" style="1" bestFit="1" customWidth="1"/>
    <col min="5" max="5" width="11.44140625" style="1" bestFit="1" customWidth="1"/>
    <col min="6" max="6" width="11" style="1" customWidth="1"/>
    <col min="7" max="7" width="11.33203125" style="1" bestFit="1" customWidth="1"/>
    <col min="8" max="8" width="10.88671875" style="1" bestFit="1" customWidth="1"/>
    <col min="9" max="9" width="11.44140625" style="1" bestFit="1" customWidth="1"/>
    <col min="10" max="10" width="11" style="1" customWidth="1"/>
    <col min="11" max="11" width="13.5546875" style="1" bestFit="1" customWidth="1"/>
    <col min="12" max="12" width="13" style="1" bestFit="1" customWidth="1"/>
    <col min="13" max="14" width="12.109375" style="1" customWidth="1"/>
    <col min="15" max="15" width="11.33203125" style="1" customWidth="1"/>
    <col min="16" max="16" width="9.5546875" style="1" bestFit="1" customWidth="1"/>
    <col min="17" max="17" width="8.6640625" style="1" customWidth="1"/>
    <col min="18" max="18" width="9.109375" style="1"/>
    <col min="19" max="19" width="8.88671875" style="1" customWidth="1"/>
    <col min="20" max="20" width="9" style="1" customWidth="1"/>
    <col min="21" max="21" width="9.6640625" style="1" customWidth="1"/>
    <col min="22" max="22" width="9.6640625" style="1" bestFit="1" customWidth="1"/>
    <col min="23" max="23" width="8.88671875" style="1" bestFit="1" customWidth="1"/>
    <col min="24" max="24" width="10.5546875" style="1" bestFit="1" customWidth="1"/>
    <col min="25" max="25" width="10.6640625" style="1" bestFit="1" customWidth="1"/>
    <col min="26" max="26" width="11" style="1" bestFit="1" customWidth="1"/>
    <col min="27" max="35" width="9.109375" style="1"/>
    <col min="36" max="36" width="9.88671875" style="1" bestFit="1" customWidth="1"/>
    <col min="37" max="37" width="11.44140625" style="1" customWidth="1"/>
    <col min="38" max="38" width="9.88671875" style="1" bestFit="1" customWidth="1"/>
    <col min="39" max="39" width="9" style="1" customWidth="1"/>
    <col min="40" max="45" width="9.109375" style="1"/>
    <col min="46" max="46" width="11" style="1" customWidth="1"/>
    <col min="47" max="47" width="10.33203125" style="1" bestFit="1" customWidth="1"/>
    <col min="48" max="48" width="10.44140625" style="1" customWidth="1"/>
    <col min="49" max="49" width="11.6640625" style="1" customWidth="1"/>
    <col min="50" max="50" width="10.33203125" style="1" bestFit="1" customWidth="1"/>
    <col min="51" max="51" width="12.6640625" style="1" customWidth="1"/>
    <col min="52" max="52" width="11.5546875" style="1" bestFit="1" customWidth="1"/>
    <col min="53" max="53" width="9.33203125" style="1" bestFit="1" customWidth="1"/>
    <col min="54" max="54" width="10.33203125" style="1" bestFit="1" customWidth="1"/>
    <col min="55" max="55" width="11.33203125" style="1" bestFit="1" customWidth="1"/>
    <col min="56" max="56" width="11.5546875" style="1" bestFit="1" customWidth="1"/>
    <col min="57" max="57" width="9.109375" style="1"/>
    <col min="58" max="58" width="9.33203125" style="1" bestFit="1" customWidth="1"/>
    <col min="59" max="59" width="9.33203125" style="1" customWidth="1"/>
    <col min="60" max="60" width="11.6640625" style="1" customWidth="1"/>
    <col min="61" max="61" width="11.33203125" style="1" bestFit="1" customWidth="1"/>
    <col min="62" max="62" width="11.5546875" style="1" bestFit="1" customWidth="1"/>
    <col min="63" max="65" width="9.109375" style="1"/>
    <col min="66" max="66" width="10.33203125" style="1" customWidth="1"/>
    <col min="67" max="16384" width="9.109375" style="1"/>
  </cols>
  <sheetData>
    <row r="1" spans="2:73" ht="15" customHeight="1" thickBot="1" x14ac:dyDescent="0.3"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2:73" ht="16.2" thickBot="1" x14ac:dyDescent="0.35">
      <c r="B2" s="651" t="s">
        <v>285</v>
      </c>
      <c r="C2" s="652"/>
      <c r="D2" s="652"/>
      <c r="E2" s="652"/>
      <c r="F2" s="652"/>
      <c r="G2" s="652"/>
      <c r="H2" s="652"/>
      <c r="I2" s="652"/>
      <c r="J2" s="652"/>
      <c r="K2" s="652"/>
      <c r="L2" s="653"/>
      <c r="M2" s="41"/>
      <c r="N2" s="41"/>
      <c r="O2" s="41"/>
      <c r="Q2" s="648" t="s">
        <v>212</v>
      </c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50"/>
      <c r="AI2" s="591" t="s">
        <v>68</v>
      </c>
      <c r="AJ2" s="592"/>
      <c r="AK2" s="592"/>
      <c r="AL2" s="592"/>
      <c r="AM2" s="592"/>
      <c r="AN2" s="592"/>
      <c r="AO2" s="592"/>
      <c r="AP2" s="592"/>
      <c r="AQ2" s="592"/>
      <c r="AR2" s="592"/>
      <c r="AS2" s="592"/>
      <c r="AT2" s="592"/>
      <c r="AU2" s="592"/>
      <c r="AV2" s="592"/>
      <c r="AW2" s="592"/>
      <c r="AX2" s="592"/>
      <c r="AY2" s="592"/>
      <c r="AZ2" s="593"/>
      <c r="BB2" s="862" t="s">
        <v>181</v>
      </c>
      <c r="BC2" s="862"/>
      <c r="BD2" s="862"/>
      <c r="BE2" s="862"/>
      <c r="BF2" s="862"/>
      <c r="BG2" s="862"/>
      <c r="BH2" s="862"/>
      <c r="BI2" s="862"/>
      <c r="BK2" s="859"/>
      <c r="BL2" s="859"/>
      <c r="BM2" s="859"/>
      <c r="BN2" s="20"/>
      <c r="BO2" s="20"/>
      <c r="BP2" s="20"/>
      <c r="BQ2" s="20"/>
      <c r="BR2" s="20"/>
      <c r="BS2" s="20"/>
      <c r="BT2" s="20"/>
      <c r="BU2" s="20"/>
    </row>
    <row r="3" spans="2:73" ht="15" customHeight="1" x14ac:dyDescent="0.25">
      <c r="B3" s="531" t="s">
        <v>59</v>
      </c>
      <c r="C3" s="562" t="s">
        <v>32</v>
      </c>
      <c r="D3" s="562" t="s">
        <v>30</v>
      </c>
      <c r="E3" s="542" t="s">
        <v>206</v>
      </c>
      <c r="F3" s="544" t="s">
        <v>207</v>
      </c>
      <c r="G3" s="562" t="s">
        <v>210</v>
      </c>
      <c r="H3" s="562" t="s">
        <v>211</v>
      </c>
      <c r="I3" s="542" t="s">
        <v>208</v>
      </c>
      <c r="J3" s="544" t="s">
        <v>209</v>
      </c>
      <c r="K3" s="542" t="s">
        <v>288</v>
      </c>
      <c r="L3" s="527" t="s">
        <v>289</v>
      </c>
      <c r="M3" s="41"/>
      <c r="N3" s="41"/>
      <c r="O3" s="41"/>
      <c r="Q3" s="553" t="s">
        <v>9</v>
      </c>
      <c r="R3" s="554"/>
      <c r="S3" s="554">
        <v>1</v>
      </c>
      <c r="T3" s="554"/>
      <c r="U3" s="554"/>
      <c r="V3" s="554"/>
      <c r="W3" s="554"/>
      <c r="X3" s="554">
        <v>2</v>
      </c>
      <c r="Y3" s="554"/>
      <c r="Z3" s="554"/>
      <c r="AA3" s="554"/>
      <c r="AB3" s="554"/>
      <c r="AC3" s="554">
        <v>3</v>
      </c>
      <c r="AD3" s="554"/>
      <c r="AE3" s="554"/>
      <c r="AF3" s="554"/>
      <c r="AG3" s="559"/>
      <c r="AI3" s="557" t="s">
        <v>61</v>
      </c>
      <c r="AJ3" s="598" t="s">
        <v>62</v>
      </c>
      <c r="AK3" s="595"/>
      <c r="AL3" s="598" t="s">
        <v>63</v>
      </c>
      <c r="AM3" s="595" t="s">
        <v>64</v>
      </c>
      <c r="AN3" s="595" t="s">
        <v>65</v>
      </c>
      <c r="AO3" s="595" t="s">
        <v>66</v>
      </c>
      <c r="AP3" s="554" t="s">
        <v>69</v>
      </c>
      <c r="AQ3" s="594" t="s">
        <v>318</v>
      </c>
      <c r="AR3" s="555" t="s">
        <v>67</v>
      </c>
      <c r="AS3" s="555" t="s">
        <v>55</v>
      </c>
      <c r="AT3" s="555" t="s">
        <v>393</v>
      </c>
      <c r="AU3" s="548" t="s">
        <v>295</v>
      </c>
      <c r="AV3" s="548" t="s">
        <v>55</v>
      </c>
      <c r="AW3" s="548" t="s">
        <v>394</v>
      </c>
      <c r="AX3" s="587" t="s">
        <v>296</v>
      </c>
      <c r="AY3" s="587" t="s">
        <v>55</v>
      </c>
      <c r="AZ3" s="589" t="s">
        <v>395</v>
      </c>
      <c r="BB3" s="461" t="str">
        <f>'System Capacities'!C31</f>
        <v>Storey</v>
      </c>
      <c r="BC3" s="493" t="str">
        <f>'System Capacities'!D31</f>
        <v>Sway Mechanism at Storey i</v>
      </c>
      <c r="BD3" s="489"/>
      <c r="BE3" s="489"/>
      <c r="BF3" s="461" t="str">
        <f>'System Capacities'!G31</f>
        <v>VR,i [kN]</v>
      </c>
      <c r="BG3" s="461" t="str">
        <f>'System Capacities'!H31</f>
        <v>hs,i [m]</v>
      </c>
      <c r="BH3" s="461" t="str">
        <f>'System Capacities'!I31</f>
        <v>θsys,i [rad]</v>
      </c>
      <c r="BI3" s="461" t="str">
        <f>'System Capacities'!J31</f>
        <v>ky,i [kN/m]</v>
      </c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</row>
    <row r="4" spans="2:73" ht="15.75" customHeight="1" thickBot="1" x14ac:dyDescent="0.3">
      <c r="B4" s="541"/>
      <c r="C4" s="561"/>
      <c r="D4" s="561"/>
      <c r="E4" s="543"/>
      <c r="F4" s="545"/>
      <c r="G4" s="561"/>
      <c r="H4" s="561"/>
      <c r="I4" s="543"/>
      <c r="J4" s="545"/>
      <c r="K4" s="543"/>
      <c r="L4" s="528"/>
      <c r="M4" s="41"/>
      <c r="N4" s="41"/>
      <c r="O4" s="41"/>
      <c r="Q4" s="550" t="s">
        <v>42</v>
      </c>
      <c r="R4" s="489"/>
      <c r="S4" s="44" t="s">
        <v>43</v>
      </c>
      <c r="T4" s="44" t="s">
        <v>44</v>
      </c>
      <c r="U4" s="44" t="s">
        <v>45</v>
      </c>
      <c r="V4" s="45" t="s">
        <v>46</v>
      </c>
      <c r="W4" s="44" t="s">
        <v>58</v>
      </c>
      <c r="X4" s="44" t="s">
        <v>47</v>
      </c>
      <c r="Y4" s="44" t="s">
        <v>48</v>
      </c>
      <c r="Z4" s="44" t="s">
        <v>49</v>
      </c>
      <c r="AA4" s="45" t="s">
        <v>50</v>
      </c>
      <c r="AB4" s="44" t="s">
        <v>58</v>
      </c>
      <c r="AC4" s="44" t="s">
        <v>51</v>
      </c>
      <c r="AD4" s="44" t="s">
        <v>52</v>
      </c>
      <c r="AE4" s="44" t="s">
        <v>53</v>
      </c>
      <c r="AF4" s="45" t="s">
        <v>54</v>
      </c>
      <c r="AG4" s="46" t="s">
        <v>58</v>
      </c>
      <c r="AI4" s="558"/>
      <c r="AJ4" s="599"/>
      <c r="AK4" s="596"/>
      <c r="AL4" s="599"/>
      <c r="AM4" s="596"/>
      <c r="AN4" s="596"/>
      <c r="AO4" s="596"/>
      <c r="AP4" s="597"/>
      <c r="AQ4" s="594"/>
      <c r="AR4" s="556"/>
      <c r="AS4" s="556"/>
      <c r="AT4" s="556"/>
      <c r="AU4" s="549"/>
      <c r="AV4" s="549"/>
      <c r="AW4" s="549"/>
      <c r="AX4" s="588"/>
      <c r="AY4" s="588"/>
      <c r="AZ4" s="590"/>
      <c r="BB4" s="385">
        <f>'System Capacities'!C32</f>
        <v>3</v>
      </c>
      <c r="BC4" s="860" t="str">
        <f>'System Capacities'!D32</f>
        <v>Column</v>
      </c>
      <c r="BD4" s="860"/>
      <c r="BE4" s="860"/>
      <c r="BF4" s="13">
        <f>'System Capacities'!G32</f>
        <v>89.066666666666663</v>
      </c>
      <c r="BG4" s="13">
        <f>'Structural Information'!U6</f>
        <v>3</v>
      </c>
      <c r="BH4" s="73">
        <f>'System Capacities'!I32</f>
        <v>9.5976000000000013E-3</v>
      </c>
      <c r="BI4" s="476">
        <f>'System Capacities'!J32</f>
        <v>3093.365934076111</v>
      </c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</row>
    <row r="5" spans="2:73" ht="15" customHeight="1" x14ac:dyDescent="0.25">
      <c r="B5" s="532">
        <v>1</v>
      </c>
      <c r="C5" s="48">
        <v>5111</v>
      </c>
      <c r="D5" s="48" t="s">
        <v>12</v>
      </c>
      <c r="E5" s="49">
        <v>61.6</v>
      </c>
      <c r="F5" s="50">
        <v>120</v>
      </c>
      <c r="G5" s="51">
        <v>66.3</v>
      </c>
      <c r="H5" s="51">
        <v>129.19999999999999</v>
      </c>
      <c r="I5" s="52">
        <v>53.1</v>
      </c>
      <c r="J5" s="53">
        <v>103.4</v>
      </c>
      <c r="K5" s="52">
        <v>6.6</v>
      </c>
      <c r="L5" s="54">
        <v>12.9</v>
      </c>
      <c r="M5" s="41"/>
      <c r="N5" s="41"/>
      <c r="O5" s="41"/>
      <c r="Q5" s="551" t="s">
        <v>57</v>
      </c>
      <c r="R5" s="552"/>
      <c r="S5" s="55">
        <v>30.8</v>
      </c>
      <c r="T5" s="13">
        <v>44.7</v>
      </c>
      <c r="U5" s="13">
        <v>44.7</v>
      </c>
      <c r="V5" s="13">
        <v>36.4</v>
      </c>
      <c r="W5" s="56">
        <f>S5+T5+U5+V5</f>
        <v>156.6</v>
      </c>
      <c r="X5" s="55">
        <v>30.8</v>
      </c>
      <c r="Y5" s="13">
        <v>36</v>
      </c>
      <c r="Z5" s="13">
        <v>36</v>
      </c>
      <c r="AA5" s="13">
        <v>30.8</v>
      </c>
      <c r="AB5" s="56">
        <f>X5+Y5+Z5+AA5</f>
        <v>133.6</v>
      </c>
      <c r="AC5" s="55">
        <v>30.8</v>
      </c>
      <c r="AD5" s="13">
        <v>36</v>
      </c>
      <c r="AE5" s="13">
        <v>36</v>
      </c>
      <c r="AF5" s="13">
        <v>30.8</v>
      </c>
      <c r="AG5" s="57">
        <f>AC5+AD5+AE5+AF5</f>
        <v>133.6</v>
      </c>
      <c r="AI5" s="533">
        <v>3</v>
      </c>
      <c r="AJ5" s="573" t="s">
        <v>42</v>
      </c>
      <c r="AK5" s="574"/>
      <c r="AL5" s="427">
        <v>1113</v>
      </c>
      <c r="AM5" s="427">
        <v>7113</v>
      </c>
      <c r="AN5" s="430">
        <f>'Structural Information'!U6</f>
        <v>3</v>
      </c>
      <c r="AO5" s="430">
        <f>'Structural Information'!T23/1000</f>
        <v>0.25</v>
      </c>
      <c r="AP5" s="60">
        <f>0.43*AN5</f>
        <v>1.29</v>
      </c>
      <c r="AQ5" s="61">
        <f>(0.08*AP5*1000+0.022*'Structural Information'!$AE$18*'Structural Information'!$W$24)/1000</f>
        <v>0.23414400000000002</v>
      </c>
      <c r="AR5" s="62">
        <f>AP5*'Structural Information'!$AE$24/AO5</f>
        <v>9.5976000000000013E-3</v>
      </c>
      <c r="AS5" s="430">
        <v>30.8</v>
      </c>
      <c r="AT5" s="61">
        <f t="shared" ref="AT5:AT20" si="0">AS5*AR5</f>
        <v>0.29560608000000005</v>
      </c>
      <c r="AU5" s="62">
        <f>AR5+AQ5*(AR5*3/AP5)*(N49-1)</f>
        <v>3.4563017579617841E-2</v>
      </c>
      <c r="AV5" s="430">
        <v>33.1</v>
      </c>
      <c r="AW5" s="63">
        <f t="shared" ref="AW5:AW20" si="1">AV5*AU5</f>
        <v>1.1440358818853507</v>
      </c>
      <c r="AX5" s="62">
        <f>AR5+AQ5*(AR5*3/AP5)*(O49-1)</f>
        <v>9.7708880444331223E-2</v>
      </c>
      <c r="AY5" s="430">
        <v>26.5</v>
      </c>
      <c r="AZ5" s="65">
        <f t="shared" ref="AZ5:AZ20" si="2">AY5*AX5</f>
        <v>2.5892853317747773</v>
      </c>
      <c r="BB5" s="385">
        <f>'System Capacities'!C33</f>
        <v>2</v>
      </c>
      <c r="BC5" s="860" t="str">
        <f>'System Capacities'!D33</f>
        <v>Column</v>
      </c>
      <c r="BD5" s="860"/>
      <c r="BE5" s="860"/>
      <c r="BF5" s="13">
        <f>'System Capacities'!G33</f>
        <v>96.733333333333334</v>
      </c>
      <c r="BG5" s="13">
        <f>'Structural Information'!U7</f>
        <v>3</v>
      </c>
      <c r="BH5" s="73">
        <f>'System Capacities'!I33</f>
        <v>9.1744770034843208E-3</v>
      </c>
      <c r="BI5" s="476">
        <f>'System Capacities'!J33</f>
        <v>3514.5812052500123</v>
      </c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2:73" ht="15" customHeight="1" thickBot="1" x14ac:dyDescent="0.3">
      <c r="B6" s="532"/>
      <c r="C6" s="48">
        <v>5112</v>
      </c>
      <c r="D6" s="48" t="s">
        <v>12</v>
      </c>
      <c r="E6" s="49">
        <v>61.6</v>
      </c>
      <c r="F6" s="50">
        <v>120</v>
      </c>
      <c r="G6" s="51">
        <v>66.3</v>
      </c>
      <c r="H6" s="51">
        <v>129.19999999999999</v>
      </c>
      <c r="I6" s="52">
        <v>53.1</v>
      </c>
      <c r="J6" s="53">
        <v>103.4</v>
      </c>
      <c r="K6" s="52">
        <v>6.6</v>
      </c>
      <c r="L6" s="54">
        <v>12.9</v>
      </c>
      <c r="M6" s="41"/>
      <c r="N6" s="41"/>
      <c r="O6" s="41"/>
      <c r="Q6" s="560" t="s">
        <v>56</v>
      </c>
      <c r="R6" s="561"/>
      <c r="S6" s="66">
        <v>41.5</v>
      </c>
      <c r="T6" s="17">
        <v>49.6</v>
      </c>
      <c r="U6" s="17">
        <v>49.6</v>
      </c>
      <c r="V6" s="17">
        <v>41.5</v>
      </c>
      <c r="W6" s="67">
        <f>S6+T6+U6+V6</f>
        <v>182.2</v>
      </c>
      <c r="X6" s="66">
        <v>30.8</v>
      </c>
      <c r="Y6" s="17">
        <v>44.7</v>
      </c>
      <c r="Z6" s="17">
        <v>44.7</v>
      </c>
      <c r="AA6" s="17">
        <v>36.4</v>
      </c>
      <c r="AB6" s="67">
        <f>X6+Y6+Z6+AA6</f>
        <v>156.6</v>
      </c>
      <c r="AC6" s="66">
        <v>30.8</v>
      </c>
      <c r="AD6" s="17">
        <v>36</v>
      </c>
      <c r="AE6" s="17">
        <v>36</v>
      </c>
      <c r="AF6" s="17">
        <v>30.8</v>
      </c>
      <c r="AG6" s="68">
        <f>AC6+AD6+AE6+AF6</f>
        <v>133.6</v>
      </c>
      <c r="AI6" s="572"/>
      <c r="AJ6" s="573"/>
      <c r="AK6" s="574"/>
      <c r="AL6" s="428">
        <v>1213</v>
      </c>
      <c r="AM6" s="428">
        <v>7213</v>
      </c>
      <c r="AN6" s="13">
        <f>'Structural Information'!U6</f>
        <v>3</v>
      </c>
      <c r="AO6" s="13">
        <f>'Structural Information'!T23/1000</f>
        <v>0.25</v>
      </c>
      <c r="AP6" s="69">
        <f>0.43*AN6</f>
        <v>1.29</v>
      </c>
      <c r="AQ6" s="70">
        <f>(0.08*AP6*1000+0.022*'Structural Information'!$AE$18*'Structural Information'!$W$24)/1000</f>
        <v>0.23414400000000002</v>
      </c>
      <c r="AR6" s="71">
        <f>AP6*'Structural Information'!$AE$24/AO6</f>
        <v>9.5976000000000013E-3</v>
      </c>
      <c r="AS6" s="13">
        <v>36</v>
      </c>
      <c r="AT6" s="70">
        <f t="shared" si="0"/>
        <v>0.34551360000000003</v>
      </c>
      <c r="AU6" s="71">
        <f>AR6+AQ6*(AR6*3/AP6)*(N52-1)</f>
        <v>3.4829315367133767E-2</v>
      </c>
      <c r="AV6" s="13">
        <v>38.799999999999997</v>
      </c>
      <c r="AW6" s="72">
        <f t="shared" si="1"/>
        <v>1.3513774362447901</v>
      </c>
      <c r="AX6" s="71">
        <f>AR6+AQ6*(AR6*3/AP6)*(O52-1)</f>
        <v>9.7475869880254806E-2</v>
      </c>
      <c r="AY6" s="13">
        <v>31</v>
      </c>
      <c r="AZ6" s="74">
        <f t="shared" si="2"/>
        <v>3.0217519662878991</v>
      </c>
      <c r="BB6" s="163">
        <f>'System Capacities'!C34</f>
        <v>1</v>
      </c>
      <c r="BC6" s="868" t="str">
        <f>'System Capacities'!D34</f>
        <v>Column</v>
      </c>
      <c r="BD6" s="868"/>
      <c r="BE6" s="868"/>
      <c r="BF6" s="469">
        <f>'System Capacities'!G34</f>
        <v>123.19999999999999</v>
      </c>
      <c r="BG6" s="469">
        <f>'Structural Information'!U8</f>
        <v>2.75</v>
      </c>
      <c r="BH6" s="96">
        <f>'System Capacities'!I34</f>
        <v>8.2547826641257982E-3</v>
      </c>
      <c r="BI6" s="212">
        <f>'System Capacities'!J34</f>
        <v>5427.1568159746848</v>
      </c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 ht="15" customHeight="1" thickBot="1" x14ac:dyDescent="0.3">
      <c r="B7" s="533"/>
      <c r="C7" s="77">
        <v>5113</v>
      </c>
      <c r="D7" s="77" t="s">
        <v>12</v>
      </c>
      <c r="E7" s="78">
        <v>61.6</v>
      </c>
      <c r="F7" s="79">
        <v>120</v>
      </c>
      <c r="G7" s="80">
        <v>66.3</v>
      </c>
      <c r="H7" s="80">
        <v>129.19999999999999</v>
      </c>
      <c r="I7" s="81">
        <v>53.1</v>
      </c>
      <c r="J7" s="82">
        <v>103.4</v>
      </c>
      <c r="K7" s="81">
        <v>6.6</v>
      </c>
      <c r="L7" s="83">
        <v>12.9</v>
      </c>
      <c r="M7" s="41"/>
      <c r="N7" s="41"/>
      <c r="O7" s="41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I7" s="572"/>
      <c r="AJ7" s="573"/>
      <c r="AK7" s="574"/>
      <c r="AL7" s="428">
        <v>1313</v>
      </c>
      <c r="AM7" s="428">
        <v>7313</v>
      </c>
      <c r="AN7" s="13">
        <f>'Structural Information'!U6</f>
        <v>3</v>
      </c>
      <c r="AO7" s="13">
        <f>'Structural Information'!T23/1000</f>
        <v>0.25</v>
      </c>
      <c r="AP7" s="69">
        <f>0.43*AN7</f>
        <v>1.29</v>
      </c>
      <c r="AQ7" s="70">
        <f>(0.08*AP7*1000+0.022*'Structural Information'!$AE$18*'Structural Information'!$W$24)/1000</f>
        <v>0.23414400000000002</v>
      </c>
      <c r="AR7" s="71">
        <f>AP7*'Structural Information'!$AE$24/AO7</f>
        <v>9.5976000000000013E-3</v>
      </c>
      <c r="AS7" s="13">
        <v>36</v>
      </c>
      <c r="AT7" s="70">
        <f t="shared" si="0"/>
        <v>0.34551360000000003</v>
      </c>
      <c r="AU7" s="71">
        <f>AR7+AQ7*(AR7*3/AP7)*(N55-1)</f>
        <v>3.4829315367133767E-2</v>
      </c>
      <c r="AV7" s="13">
        <v>38.799999999999997</v>
      </c>
      <c r="AW7" s="72">
        <f t="shared" si="1"/>
        <v>1.3513774362447901</v>
      </c>
      <c r="AX7" s="71">
        <f>AR7+AQ7*(AR7*3/AP7)*(O55-1)</f>
        <v>9.7475869880254806E-2</v>
      </c>
      <c r="AY7" s="13">
        <v>31</v>
      </c>
      <c r="AZ7" s="74">
        <f t="shared" si="2"/>
        <v>3.0217519662878991</v>
      </c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 spans="2:73" ht="15" customHeight="1" thickBot="1" x14ac:dyDescent="0.3">
      <c r="B8" s="534">
        <v>2</v>
      </c>
      <c r="C8" s="58">
        <v>5211</v>
      </c>
      <c r="D8" s="58" t="s">
        <v>12</v>
      </c>
      <c r="E8" s="85">
        <v>61.6</v>
      </c>
      <c r="F8" s="86">
        <v>120</v>
      </c>
      <c r="G8" s="87">
        <v>66.3</v>
      </c>
      <c r="H8" s="87">
        <v>129.19999999999999</v>
      </c>
      <c r="I8" s="88">
        <v>53.1</v>
      </c>
      <c r="J8" s="89">
        <v>103.4</v>
      </c>
      <c r="K8" s="88">
        <v>6.6</v>
      </c>
      <c r="L8" s="90">
        <v>12.9</v>
      </c>
      <c r="M8" s="41"/>
      <c r="N8" s="41"/>
      <c r="O8" s="41"/>
      <c r="Q8" s="575" t="s">
        <v>213</v>
      </c>
      <c r="R8" s="576"/>
      <c r="S8" s="576"/>
      <c r="T8" s="576"/>
      <c r="U8" s="576"/>
      <c r="V8" s="576"/>
      <c r="W8" s="576"/>
      <c r="X8" s="576"/>
      <c r="Y8" s="576"/>
      <c r="Z8" s="576"/>
      <c r="AA8" s="576"/>
      <c r="AB8" s="576"/>
      <c r="AC8" s="576"/>
      <c r="AD8" s="576"/>
      <c r="AE8" s="576"/>
      <c r="AF8" s="576"/>
      <c r="AG8" s="577"/>
      <c r="AI8" s="572"/>
      <c r="AJ8" s="573"/>
      <c r="AK8" s="574"/>
      <c r="AL8" s="429">
        <v>1413</v>
      </c>
      <c r="AM8" s="429">
        <v>7413</v>
      </c>
      <c r="AN8" s="431">
        <f>'Structural Information'!U6</f>
        <v>3</v>
      </c>
      <c r="AO8" s="431">
        <f>'Structural Information'!T23/1000</f>
        <v>0.25</v>
      </c>
      <c r="AP8" s="92">
        <f>0.43*AN8</f>
        <v>1.29</v>
      </c>
      <c r="AQ8" s="93">
        <f>(0.08*AP8*1000+0.022*'Structural Information'!$AE$18*'Structural Information'!$W$24)/1000</f>
        <v>0.23414400000000002</v>
      </c>
      <c r="AR8" s="94">
        <f>AP8*'Structural Information'!$AE$24/AO8</f>
        <v>9.5976000000000013E-3</v>
      </c>
      <c r="AS8" s="431">
        <v>30.8</v>
      </c>
      <c r="AT8" s="93">
        <f t="shared" si="0"/>
        <v>0.29560608000000005</v>
      </c>
      <c r="AU8" s="94">
        <f>AR8+AQ8*(AR8*3/AP8)*(N58-1)</f>
        <v>3.4563017579617841E-2</v>
      </c>
      <c r="AV8" s="431">
        <v>33.1</v>
      </c>
      <c r="AW8" s="95">
        <f t="shared" si="1"/>
        <v>1.1440358818853507</v>
      </c>
      <c r="AX8" s="94">
        <f>AR8+AQ8*(AR8*3/AP8)*(O58-1)</f>
        <v>9.7708880444331223E-2</v>
      </c>
      <c r="AY8" s="431">
        <v>26.5</v>
      </c>
      <c r="AZ8" s="97">
        <f t="shared" si="2"/>
        <v>2.5892853317747773</v>
      </c>
      <c r="BB8" s="863" t="s">
        <v>302</v>
      </c>
      <c r="BC8" s="863"/>
      <c r="BD8" s="863"/>
      <c r="BE8" s="863"/>
      <c r="BF8" s="863"/>
      <c r="BG8" s="864"/>
      <c r="BH8" s="873" t="s">
        <v>303</v>
      </c>
      <c r="BI8" s="874"/>
      <c r="BJ8" s="874"/>
      <c r="BK8" s="874"/>
      <c r="BL8" s="874"/>
      <c r="BM8" s="875"/>
      <c r="BN8" s="876" t="s">
        <v>301</v>
      </c>
      <c r="BO8" s="877"/>
      <c r="BP8" s="877"/>
      <c r="BQ8" s="877"/>
      <c r="BR8" s="877"/>
      <c r="BS8" s="878"/>
      <c r="BT8" s="20"/>
      <c r="BU8" s="20"/>
    </row>
    <row r="9" spans="2:73" ht="15.75" customHeight="1" x14ac:dyDescent="0.25">
      <c r="B9" s="532"/>
      <c r="C9" s="48">
        <v>5212</v>
      </c>
      <c r="D9" s="48" t="s">
        <v>12</v>
      </c>
      <c r="E9" s="49">
        <v>61.6</v>
      </c>
      <c r="F9" s="50">
        <v>120</v>
      </c>
      <c r="G9" s="51">
        <v>66.3</v>
      </c>
      <c r="H9" s="51">
        <v>129.19999999999999</v>
      </c>
      <c r="I9" s="52">
        <v>53.1</v>
      </c>
      <c r="J9" s="53">
        <v>103.4</v>
      </c>
      <c r="K9" s="52">
        <v>6.6</v>
      </c>
      <c r="L9" s="54">
        <v>12.9</v>
      </c>
      <c r="M9" s="41"/>
      <c r="N9" s="41"/>
      <c r="O9" s="41"/>
      <c r="Q9" s="553" t="s">
        <v>9</v>
      </c>
      <c r="R9" s="554"/>
      <c r="S9" s="554">
        <v>1</v>
      </c>
      <c r="T9" s="554"/>
      <c r="U9" s="554"/>
      <c r="V9" s="554"/>
      <c r="W9" s="554"/>
      <c r="X9" s="554">
        <v>2</v>
      </c>
      <c r="Y9" s="554"/>
      <c r="Z9" s="554"/>
      <c r="AA9" s="554"/>
      <c r="AB9" s="554"/>
      <c r="AC9" s="554">
        <v>3</v>
      </c>
      <c r="AD9" s="554"/>
      <c r="AE9" s="554"/>
      <c r="AF9" s="554"/>
      <c r="AG9" s="559"/>
      <c r="AI9" s="572">
        <v>2</v>
      </c>
      <c r="AJ9" s="573" t="s">
        <v>42</v>
      </c>
      <c r="AK9" s="574"/>
      <c r="AL9" s="427">
        <v>1112</v>
      </c>
      <c r="AM9" s="427">
        <v>7112</v>
      </c>
      <c r="AN9" s="430">
        <f>'Structural Information'!U7</f>
        <v>3</v>
      </c>
      <c r="AO9" s="430">
        <f>'Structural Information'!T23/1000</f>
        <v>0.25</v>
      </c>
      <c r="AP9" s="60">
        <f>0.43*AN9</f>
        <v>1.29</v>
      </c>
      <c r="AQ9" s="61">
        <f>(0.08*AP9*1000+0.022*'Structural Information'!$AE$18*'Structural Information'!$W$24)/1000</f>
        <v>0.23414400000000002</v>
      </c>
      <c r="AR9" s="62">
        <f>AP9*'Structural Information'!$AE$24/AO9</f>
        <v>9.5976000000000013E-3</v>
      </c>
      <c r="AS9" s="430">
        <v>36.4</v>
      </c>
      <c r="AT9" s="61">
        <f t="shared" si="0"/>
        <v>0.34935264000000005</v>
      </c>
      <c r="AU9" s="62">
        <f>AR9+AQ9*(AR9*3/AP9)*(N48-1)</f>
        <v>3.5628208729681532E-2</v>
      </c>
      <c r="AV9" s="430">
        <v>39.200000000000003</v>
      </c>
      <c r="AW9" s="63">
        <f t="shared" si="1"/>
        <v>1.3966257822035162</v>
      </c>
      <c r="AX9" s="62">
        <f>AR9+AQ9*(AR9*3/AP9)*(O48-1)</f>
        <v>9.6643689294267532E-2</v>
      </c>
      <c r="AY9" s="430">
        <v>31.3</v>
      </c>
      <c r="AZ9" s="65">
        <f t="shared" si="2"/>
        <v>3.024947474910574</v>
      </c>
      <c r="BB9" s="606" t="s">
        <v>201</v>
      </c>
      <c r="BC9" s="869" t="s">
        <v>197</v>
      </c>
      <c r="BD9" s="608" t="s">
        <v>198</v>
      </c>
      <c r="BE9" s="608" t="s">
        <v>199</v>
      </c>
      <c r="BF9" s="608" t="s">
        <v>200</v>
      </c>
      <c r="BG9" s="720" t="s">
        <v>407</v>
      </c>
      <c r="BH9" s="612" t="s">
        <v>231</v>
      </c>
      <c r="BI9" s="870" t="s">
        <v>197</v>
      </c>
      <c r="BJ9" s="614" t="s">
        <v>198</v>
      </c>
      <c r="BK9" s="614" t="s">
        <v>199</v>
      </c>
      <c r="BL9" s="614" t="s">
        <v>200</v>
      </c>
      <c r="BM9" s="871" t="s">
        <v>200</v>
      </c>
      <c r="BN9" s="620" t="s">
        <v>304</v>
      </c>
      <c r="BO9" s="872" t="s">
        <v>197</v>
      </c>
      <c r="BP9" s="622" t="s">
        <v>198</v>
      </c>
      <c r="BQ9" s="622" t="s">
        <v>199</v>
      </c>
      <c r="BR9" s="622" t="s">
        <v>200</v>
      </c>
      <c r="BS9" s="622" t="s">
        <v>200</v>
      </c>
      <c r="BT9" s="20"/>
      <c r="BU9" s="20"/>
    </row>
    <row r="10" spans="2:73" ht="15.75" customHeight="1" x14ac:dyDescent="0.25">
      <c r="B10" s="533"/>
      <c r="C10" s="77">
        <v>5213</v>
      </c>
      <c r="D10" s="77" t="s">
        <v>12</v>
      </c>
      <c r="E10" s="78">
        <v>61.6</v>
      </c>
      <c r="F10" s="79">
        <v>120</v>
      </c>
      <c r="G10" s="80">
        <v>66.3</v>
      </c>
      <c r="H10" s="80">
        <v>129.19999999999999</v>
      </c>
      <c r="I10" s="81">
        <v>53.1</v>
      </c>
      <c r="J10" s="82">
        <v>103.4</v>
      </c>
      <c r="K10" s="81">
        <v>6.6</v>
      </c>
      <c r="L10" s="83">
        <v>12.9</v>
      </c>
      <c r="M10" s="41"/>
      <c r="N10" s="41"/>
      <c r="O10" s="41"/>
      <c r="Q10" s="550" t="s">
        <v>42</v>
      </c>
      <c r="R10" s="489"/>
      <c r="S10" s="44" t="s">
        <v>43</v>
      </c>
      <c r="T10" s="44" t="s">
        <v>44</v>
      </c>
      <c r="U10" s="44" t="s">
        <v>45</v>
      </c>
      <c r="V10" s="45" t="s">
        <v>46</v>
      </c>
      <c r="W10" s="44" t="s">
        <v>58</v>
      </c>
      <c r="X10" s="44" t="s">
        <v>47</v>
      </c>
      <c r="Y10" s="44" t="s">
        <v>48</v>
      </c>
      <c r="Z10" s="44" t="s">
        <v>49</v>
      </c>
      <c r="AA10" s="45" t="s">
        <v>50</v>
      </c>
      <c r="AB10" s="44" t="s">
        <v>58</v>
      </c>
      <c r="AC10" s="44" t="s">
        <v>51</v>
      </c>
      <c r="AD10" s="44" t="s">
        <v>52</v>
      </c>
      <c r="AE10" s="44" t="s">
        <v>53</v>
      </c>
      <c r="AF10" s="45" t="s">
        <v>54</v>
      </c>
      <c r="AG10" s="46" t="s">
        <v>58</v>
      </c>
      <c r="AI10" s="572"/>
      <c r="AJ10" s="573"/>
      <c r="AK10" s="574"/>
      <c r="AL10" s="428">
        <v>1212</v>
      </c>
      <c r="AM10" s="428">
        <v>7212</v>
      </c>
      <c r="AN10" s="13">
        <f>'Structural Information'!U7</f>
        <v>3</v>
      </c>
      <c r="AO10" s="13">
        <f>'Structural Information'!T23/1000</f>
        <v>0.25</v>
      </c>
      <c r="AP10" s="69">
        <f t="shared" ref="AP10:AP16" si="3">0.43*AN10</f>
        <v>1.29</v>
      </c>
      <c r="AQ10" s="70">
        <f>(0.08*AP10*1000+0.022*'Structural Information'!$AE$18*'Structural Information'!$W$24)/1000</f>
        <v>0.23414400000000002</v>
      </c>
      <c r="AR10" s="71">
        <f>AP10*'Structural Information'!$AE$24/AO10</f>
        <v>9.5976000000000013E-3</v>
      </c>
      <c r="AS10" s="13">
        <v>44.7</v>
      </c>
      <c r="AT10" s="70">
        <f t="shared" si="0"/>
        <v>0.42901272000000007</v>
      </c>
      <c r="AU10" s="71">
        <f>AR10+AQ10*(AR10*3/AP10)*(N51-1)</f>
        <v>3.729256990165606E-2</v>
      </c>
      <c r="AV10" s="13">
        <v>48.1</v>
      </c>
      <c r="AW10" s="72">
        <f t="shared" si="1"/>
        <v>1.7937726122696565</v>
      </c>
      <c r="AX10" s="71">
        <f>AR10+AQ10*(AR10*3/AP10)*(O51-1)</f>
        <v>7.0879378352101938E-2</v>
      </c>
      <c r="AY10" s="13">
        <v>38.5</v>
      </c>
      <c r="AZ10" s="74">
        <f t="shared" si="2"/>
        <v>2.7288560665559247</v>
      </c>
      <c r="BB10" s="606"/>
      <c r="BC10" s="869"/>
      <c r="BD10" s="608"/>
      <c r="BE10" s="608"/>
      <c r="BF10" s="608"/>
      <c r="BG10" s="720"/>
      <c r="BH10" s="612"/>
      <c r="BI10" s="870"/>
      <c r="BJ10" s="614"/>
      <c r="BK10" s="614"/>
      <c r="BL10" s="614"/>
      <c r="BM10" s="871"/>
      <c r="BN10" s="620"/>
      <c r="BO10" s="872"/>
      <c r="BP10" s="622"/>
      <c r="BQ10" s="622"/>
      <c r="BR10" s="622"/>
      <c r="BS10" s="622"/>
      <c r="BT10" s="20"/>
      <c r="BU10" s="20"/>
    </row>
    <row r="11" spans="2:73" ht="15.6" x14ac:dyDescent="0.25">
      <c r="B11" s="534">
        <v>3</v>
      </c>
      <c r="C11" s="58">
        <v>5311</v>
      </c>
      <c r="D11" s="58" t="s">
        <v>12</v>
      </c>
      <c r="E11" s="85">
        <v>61.6</v>
      </c>
      <c r="F11" s="86">
        <v>120</v>
      </c>
      <c r="G11" s="87">
        <v>66.3</v>
      </c>
      <c r="H11" s="87">
        <v>129.19999999999999</v>
      </c>
      <c r="I11" s="88">
        <v>53.1</v>
      </c>
      <c r="J11" s="89">
        <v>103.4</v>
      </c>
      <c r="K11" s="88">
        <v>6.6</v>
      </c>
      <c r="L11" s="90">
        <v>12.9</v>
      </c>
      <c r="M11" s="41"/>
      <c r="N11" s="41"/>
      <c r="O11" s="41"/>
      <c r="Q11" s="551" t="s">
        <v>57</v>
      </c>
      <c r="R11" s="552"/>
      <c r="S11" s="55">
        <v>30.8</v>
      </c>
      <c r="T11" s="13">
        <v>48.1</v>
      </c>
      <c r="U11" s="13">
        <v>48.1</v>
      </c>
      <c r="V11" s="13">
        <v>39.200000000000003</v>
      </c>
      <c r="W11" s="56">
        <f>S11+T11+U11+V11</f>
        <v>166.2</v>
      </c>
      <c r="X11" s="55">
        <v>30.8</v>
      </c>
      <c r="Y11" s="13">
        <v>38.799999999999997</v>
      </c>
      <c r="Z11" s="13">
        <v>38.799999999999997</v>
      </c>
      <c r="AA11" s="13">
        <v>33.1</v>
      </c>
      <c r="AB11" s="56">
        <f>X11+Y11+Z11+AA11</f>
        <v>141.5</v>
      </c>
      <c r="AC11" s="55">
        <v>33.1</v>
      </c>
      <c r="AD11" s="13">
        <v>38.799999999999997</v>
      </c>
      <c r="AE11" s="13">
        <v>38.799999999999997</v>
      </c>
      <c r="AF11" s="13">
        <v>33.1</v>
      </c>
      <c r="AG11" s="57">
        <f>AC11+AD11+AE11+AF11</f>
        <v>143.80000000000001</v>
      </c>
      <c r="AI11" s="572"/>
      <c r="AJ11" s="573"/>
      <c r="AK11" s="574"/>
      <c r="AL11" s="428">
        <v>1312</v>
      </c>
      <c r="AM11" s="428">
        <v>7312</v>
      </c>
      <c r="AN11" s="13">
        <f>'Structural Information'!U7</f>
        <v>3</v>
      </c>
      <c r="AO11" s="13">
        <f>'Structural Information'!T23/1000</f>
        <v>0.25</v>
      </c>
      <c r="AP11" s="69">
        <f t="shared" si="3"/>
        <v>1.29</v>
      </c>
      <c r="AQ11" s="70">
        <f>(0.08*AP11*1000+0.022*'Structural Information'!$AE$18*'Structural Information'!$W$24)/1000</f>
        <v>0.23414400000000002</v>
      </c>
      <c r="AR11" s="71">
        <f>AP11*'Structural Information'!$AE$24/AO11</f>
        <v>9.5976000000000013E-3</v>
      </c>
      <c r="AS11" s="13">
        <v>44.7</v>
      </c>
      <c r="AT11" s="70">
        <f t="shared" si="0"/>
        <v>0.42901272000000007</v>
      </c>
      <c r="AU11" s="71">
        <f>AR11+AQ11*(AR11*3/AP11)*(N54-1)</f>
        <v>3.729256990165606E-2</v>
      </c>
      <c r="AV11" s="13">
        <v>48.1</v>
      </c>
      <c r="AW11" s="72">
        <f t="shared" si="1"/>
        <v>1.7937726122696565</v>
      </c>
      <c r="AX11" s="71">
        <f>AR11+AQ11*(AR11*3/AP11)*(O54-1)</f>
        <v>7.0879378352101938E-2</v>
      </c>
      <c r="AY11" s="13">
        <v>38.5</v>
      </c>
      <c r="AZ11" s="74">
        <f t="shared" si="2"/>
        <v>2.7288560665559247</v>
      </c>
      <c r="BB11" s="385" t="s">
        <v>319</v>
      </c>
      <c r="BC11" s="861">
        <f>(AG5+AG6)/$BG4</f>
        <v>89.066666666666663</v>
      </c>
      <c r="BD11" s="861">
        <f>(AG11+AG12)/$BG4</f>
        <v>95.100000000000009</v>
      </c>
      <c r="BE11" s="861">
        <f>(AG17+AG18)/$BG4</f>
        <v>76.666666666666671</v>
      </c>
      <c r="BF11" s="861">
        <f>(AG23+AG24)/$BG4</f>
        <v>9.6</v>
      </c>
      <c r="BG11" s="861">
        <f>(AG23+AG24)/$BG4</f>
        <v>9.6</v>
      </c>
      <c r="BH11" s="385" t="s">
        <v>390</v>
      </c>
      <c r="BI11" s="861">
        <f>BC11/(BO11*BG4)</f>
        <v>3093.365934076111</v>
      </c>
      <c r="BJ11" s="861">
        <f>(BD11-BC11)/((BP11-BO11)*$BG4)</f>
        <v>77.003032044516814</v>
      </c>
      <c r="BK11" s="861">
        <f>(BE11-BD11)/((BQ11-BP11)*$BG4)</f>
        <v>-114.71830744866595</v>
      </c>
      <c r="BL11" s="865">
        <f>BK11</f>
        <v>-114.71830744866595</v>
      </c>
      <c r="BM11" s="861">
        <v>0</v>
      </c>
      <c r="BN11" s="385" t="s">
        <v>322</v>
      </c>
      <c r="BO11" s="73">
        <f>(SUM(AT5:AT8)+SUM(AT9:AT12))/(SUM(AS5:AS8)+SUM(AS9:AS12))</f>
        <v>9.5976000000000013E-3</v>
      </c>
      <c r="BP11" s="73">
        <f>(SUM(AW5:AW8)+SUM(AW9:AW12))/(SUM(AV5:AV8)+SUM(AV9:AV12))</f>
        <v>3.5714897692231865E-2</v>
      </c>
      <c r="BQ11" s="73">
        <f>(SUM(AZ5:AZ8)+SUM(AZ9:AZ12))/(SUM(AY5:AY8)+SUM(AY9:AY12))</f>
        <v>8.9276047443277107E-2</v>
      </c>
      <c r="BR11" s="73">
        <f>BP11-((BD11-BF11)/(BL11*BG4))</f>
        <v>0.28414952538017224</v>
      </c>
      <c r="BS11" s="394">
        <v>0.3</v>
      </c>
      <c r="BT11" s="20"/>
      <c r="BU11" s="20"/>
    </row>
    <row r="12" spans="2:73" ht="15.75" customHeight="1" thickBot="1" x14ac:dyDescent="0.3">
      <c r="B12" s="532"/>
      <c r="C12" s="48">
        <v>5312</v>
      </c>
      <c r="D12" s="48" t="s">
        <v>12</v>
      </c>
      <c r="E12" s="49">
        <v>61.6</v>
      </c>
      <c r="F12" s="50">
        <v>120</v>
      </c>
      <c r="G12" s="51">
        <v>66.3</v>
      </c>
      <c r="H12" s="51">
        <v>129.19999999999999</v>
      </c>
      <c r="I12" s="52">
        <v>53.1</v>
      </c>
      <c r="J12" s="53">
        <v>103.4</v>
      </c>
      <c r="K12" s="52">
        <v>6.6</v>
      </c>
      <c r="L12" s="54">
        <v>12.9</v>
      </c>
      <c r="M12" s="41"/>
      <c r="N12" s="41"/>
      <c r="O12" s="41"/>
      <c r="Q12" s="560" t="s">
        <v>56</v>
      </c>
      <c r="R12" s="561"/>
      <c r="S12" s="66">
        <v>44.7</v>
      </c>
      <c r="T12" s="17">
        <v>53.4</v>
      </c>
      <c r="U12" s="17">
        <v>53.4</v>
      </c>
      <c r="V12" s="17">
        <v>44.7</v>
      </c>
      <c r="W12" s="67">
        <f>S12+T12+U12+V12</f>
        <v>196.2</v>
      </c>
      <c r="X12" s="66">
        <v>30.8</v>
      </c>
      <c r="Y12" s="17">
        <v>48.1</v>
      </c>
      <c r="Z12" s="17">
        <v>48.1</v>
      </c>
      <c r="AA12" s="17">
        <v>39.200000000000003</v>
      </c>
      <c r="AB12" s="67">
        <f>X12+Y12+Z12+AA12</f>
        <v>166.2</v>
      </c>
      <c r="AC12" s="66">
        <v>30.8</v>
      </c>
      <c r="AD12" s="17">
        <v>38.799999999999997</v>
      </c>
      <c r="AE12" s="17">
        <v>38.799999999999997</v>
      </c>
      <c r="AF12" s="17">
        <v>33.1</v>
      </c>
      <c r="AG12" s="68">
        <f>AC12+AD12+AE12+AF12</f>
        <v>141.5</v>
      </c>
      <c r="AI12" s="572"/>
      <c r="AJ12" s="573"/>
      <c r="AK12" s="574"/>
      <c r="AL12" s="429">
        <v>1412</v>
      </c>
      <c r="AM12" s="429">
        <v>7412</v>
      </c>
      <c r="AN12" s="431">
        <f>'Structural Information'!U7</f>
        <v>3</v>
      </c>
      <c r="AO12" s="431">
        <f>'Structural Information'!T23/1000</f>
        <v>0.25</v>
      </c>
      <c r="AP12" s="92">
        <f t="shared" si="3"/>
        <v>1.29</v>
      </c>
      <c r="AQ12" s="93">
        <f>(0.08*AP12*1000+0.022*'Structural Information'!$AE$18*'Structural Information'!$W$24)/1000</f>
        <v>0.23414400000000002</v>
      </c>
      <c r="AR12" s="94">
        <f>AP12*'Structural Information'!$AE$24/AO12</f>
        <v>9.5976000000000013E-3</v>
      </c>
      <c r="AS12" s="431">
        <v>36.4</v>
      </c>
      <c r="AT12" s="93">
        <f t="shared" si="0"/>
        <v>0.34935264000000005</v>
      </c>
      <c r="AU12" s="94">
        <f>AR12+AQ12*(AR12*3/AP12)*(N57-1)</f>
        <v>3.5628208729681532E-2</v>
      </c>
      <c r="AV12" s="431">
        <v>39.200000000000003</v>
      </c>
      <c r="AW12" s="95">
        <f t="shared" si="1"/>
        <v>1.3966257822035162</v>
      </c>
      <c r="AX12" s="94">
        <f>AR12+AQ12*(AR12*3/AP12)*(O57-1)</f>
        <v>9.6643689294267532E-2</v>
      </c>
      <c r="AY12" s="431">
        <v>31.3</v>
      </c>
      <c r="AZ12" s="97">
        <f t="shared" si="2"/>
        <v>3.024947474910574</v>
      </c>
      <c r="BB12" s="385" t="s">
        <v>320</v>
      </c>
      <c r="BC12" s="861">
        <f>(AB5+AB6)/$BG5</f>
        <v>96.733333333333334</v>
      </c>
      <c r="BD12" s="861">
        <f>(AB11+AB12)/$BG5</f>
        <v>102.56666666666666</v>
      </c>
      <c r="BE12" s="861">
        <f>(AB17+AB18)/$BG5</f>
        <v>84.7</v>
      </c>
      <c r="BF12" s="861">
        <f>(AB23+AB24)/$BG5</f>
        <v>10.6</v>
      </c>
      <c r="BG12" s="861">
        <f>(AB23+AB24)/$BG5</f>
        <v>10.6</v>
      </c>
      <c r="BH12" s="385" t="s">
        <v>391</v>
      </c>
      <c r="BI12" s="861">
        <f>BC12/(BO12*BG5)</f>
        <v>3514.5812052500123</v>
      </c>
      <c r="BJ12" s="861">
        <f>(BD12-BC12)/((BP12-BO12)*$BG5)</f>
        <v>70.296172058427913</v>
      </c>
      <c r="BK12" s="861">
        <f>(BE12-BD12)/((BQ12-BP12)*$BG5)</f>
        <v>-156.94735443831377</v>
      </c>
      <c r="BL12" s="865">
        <f t="shared" ref="BL12:BL13" si="4">BK12</f>
        <v>-156.94735443831377</v>
      </c>
      <c r="BM12" s="861">
        <v>0</v>
      </c>
      <c r="BN12" s="385" t="s">
        <v>323</v>
      </c>
      <c r="BO12" s="73">
        <f>(SUM(AT9:AT12)+SUM(AT13:AT16))/(SUM(AS9:AS12)+SUM(AS13:AS16))</f>
        <v>9.1744770034843208E-3</v>
      </c>
      <c r="BP12" s="73">
        <f>(SUM(AW9:AW12)+SUM(AW13:AW16))/(SUM(AV9:AV12)+SUM(AV13:AV16))</f>
        <v>3.6835221358501022E-2</v>
      </c>
      <c r="BQ12" s="73">
        <f>(SUM(AZ9:AZ12)+SUM(AZ13:AZ16))/(SUM(AY9:AY12)+SUM(AY13:AY16))</f>
        <v>7.4781420431874454E-2</v>
      </c>
      <c r="BR12" s="73">
        <f>BP12-((BD12-BF12)/(BL12*BG5))</f>
        <v>0.23215903337983934</v>
      </c>
      <c r="BS12" s="394">
        <v>0.3</v>
      </c>
      <c r="BT12" s="20"/>
      <c r="BU12" s="20"/>
    </row>
    <row r="13" spans="2:73" ht="15.75" customHeight="1" thickBot="1" x14ac:dyDescent="0.3">
      <c r="B13" s="541"/>
      <c r="C13" s="103">
        <v>5313</v>
      </c>
      <c r="D13" s="103" t="s">
        <v>12</v>
      </c>
      <c r="E13" s="104">
        <v>61.6</v>
      </c>
      <c r="F13" s="105">
        <v>120</v>
      </c>
      <c r="G13" s="106">
        <v>66.3</v>
      </c>
      <c r="H13" s="106">
        <v>129.19999999999999</v>
      </c>
      <c r="I13" s="107">
        <v>53.1</v>
      </c>
      <c r="J13" s="108">
        <v>103.4</v>
      </c>
      <c r="K13" s="107">
        <v>6.6</v>
      </c>
      <c r="L13" s="109">
        <v>12.9</v>
      </c>
      <c r="M13" s="41"/>
      <c r="N13" s="41"/>
      <c r="O13" s="41"/>
      <c r="AI13" s="534">
        <v>1</v>
      </c>
      <c r="AJ13" s="578" t="s">
        <v>42</v>
      </c>
      <c r="AK13" s="579"/>
      <c r="AL13" s="110">
        <v>1111</v>
      </c>
      <c r="AM13" s="427">
        <v>7111</v>
      </c>
      <c r="AN13" s="430">
        <f>'Structural Information'!U8</f>
        <v>2.75</v>
      </c>
      <c r="AO13" s="430">
        <f>'Structural Information'!T23/1000</f>
        <v>0.25</v>
      </c>
      <c r="AP13" s="60">
        <f t="shared" si="3"/>
        <v>1.1824999999999999</v>
      </c>
      <c r="AQ13" s="61">
        <f>(0.08*AP13*1000+0.022*'Structural Information'!$AE$18*'Structural Information'!$W$24)/1000</f>
        <v>0.22554399999999999</v>
      </c>
      <c r="AR13" s="62">
        <f>AP13*'Structural Information'!$AE$24/AO13</f>
        <v>8.7977999999999997E-3</v>
      </c>
      <c r="AS13" s="430">
        <v>41.5</v>
      </c>
      <c r="AT13" s="61">
        <f t="shared" si="0"/>
        <v>0.36510870000000001</v>
      </c>
      <c r="AU13" s="62">
        <f>AR13+AQ13*(AR13*3/AP13)*(N47-1)</f>
        <v>3.8489618892229301E-2</v>
      </c>
      <c r="AV13" s="430">
        <v>44.7</v>
      </c>
      <c r="AW13" s="63">
        <f t="shared" si="1"/>
        <v>1.7204859644826498</v>
      </c>
      <c r="AX13" s="62">
        <f>AR13+AQ13*(AR13*3/AP13)*(O47-1)</f>
        <v>7.9820887307006372E-2</v>
      </c>
      <c r="AY13" s="430">
        <v>35.799999999999997</v>
      </c>
      <c r="AZ13" s="65">
        <f t="shared" si="2"/>
        <v>2.8575877655908277</v>
      </c>
      <c r="BB13" s="163" t="s">
        <v>321</v>
      </c>
      <c r="BC13" s="866">
        <f>(W5+W6)/$BG6</f>
        <v>123.19999999999999</v>
      </c>
      <c r="BD13" s="866">
        <f>(W11+W12)/$BG6</f>
        <v>131.78181818181818</v>
      </c>
      <c r="BE13" s="866">
        <f>(W17+W18)/$BG6</f>
        <v>107.67272727272729</v>
      </c>
      <c r="BF13" s="866">
        <f>(W23+W24)/$BG6</f>
        <v>13.454545454545455</v>
      </c>
      <c r="BG13" s="866">
        <f>(W23+W24)/$BG6</f>
        <v>13.454545454545455</v>
      </c>
      <c r="BH13" s="163" t="s">
        <v>392</v>
      </c>
      <c r="BI13" s="866">
        <f>BC13/(BO13*BG6)</f>
        <v>5427.1568159746848</v>
      </c>
      <c r="BJ13" s="866">
        <f>(BD13-BC13)/((BP13-BO13)*$BG6)</f>
        <v>124.30511401859908</v>
      </c>
      <c r="BK13" s="866">
        <f>(BE13-BD13)/((BQ13-BP13)*$BG6)</f>
        <v>-319.488901255428</v>
      </c>
      <c r="BL13" s="867">
        <f t="shared" si="4"/>
        <v>-319.488901255428</v>
      </c>
      <c r="BM13" s="866">
        <v>0</v>
      </c>
      <c r="BN13" s="163" t="s">
        <v>324</v>
      </c>
      <c r="BO13" s="96">
        <f>(SUM(AT13:AT16)+SUM(AT17:AT20))/(SUM(AS13:AS16)+SUM(AS17:AS20))</f>
        <v>8.2547826641257982E-3</v>
      </c>
      <c r="BP13" s="96">
        <f>(SUM(AW13:AW16)+SUM(AW17:AW20))/(SUM(AV13:AV16)+SUM(AV17:AV20))</f>
        <v>3.3359631983180121E-2</v>
      </c>
      <c r="BQ13" s="96">
        <f>(SUM(AZ13:AZ16)+SUM(AZ17:AZ20))/(SUM(AY13:AY16)+SUM(AY17:AY20))</f>
        <v>6.0800153748758599E-2</v>
      </c>
      <c r="BR13" s="96">
        <f>BP13-((BD13-BF13)/(BL13*BG6))</f>
        <v>0.16803754725496356</v>
      </c>
      <c r="BS13" s="396">
        <v>0.3</v>
      </c>
      <c r="BT13" s="20"/>
      <c r="BU13" s="20"/>
    </row>
    <row r="14" spans="2:73" ht="14.4" thickBot="1" x14ac:dyDescent="0.3">
      <c r="B14" s="115"/>
      <c r="C14" s="48"/>
      <c r="D14" s="48"/>
      <c r="E14" s="51"/>
      <c r="F14" s="51"/>
      <c r="G14" s="51"/>
      <c r="H14" s="51"/>
      <c r="I14" s="116"/>
      <c r="J14" s="116"/>
      <c r="K14" s="116"/>
      <c r="L14" s="116"/>
      <c r="M14" s="116"/>
      <c r="N14" s="116"/>
      <c r="O14" s="20"/>
      <c r="Q14" s="641" t="s">
        <v>214</v>
      </c>
      <c r="R14" s="642"/>
      <c r="S14" s="642"/>
      <c r="T14" s="642"/>
      <c r="U14" s="642"/>
      <c r="V14" s="642"/>
      <c r="W14" s="642"/>
      <c r="X14" s="642"/>
      <c r="Y14" s="642"/>
      <c r="Z14" s="642"/>
      <c r="AA14" s="642"/>
      <c r="AB14" s="642"/>
      <c r="AC14" s="642"/>
      <c r="AD14" s="642"/>
      <c r="AE14" s="642"/>
      <c r="AF14" s="642"/>
      <c r="AG14" s="643"/>
      <c r="AI14" s="532"/>
      <c r="AJ14" s="580"/>
      <c r="AK14" s="581"/>
      <c r="AL14" s="117">
        <v>1211</v>
      </c>
      <c r="AM14" s="428">
        <v>7211</v>
      </c>
      <c r="AN14" s="13">
        <f>'Structural Information'!U8</f>
        <v>2.75</v>
      </c>
      <c r="AO14" s="13">
        <f>'Structural Information'!T23/1000</f>
        <v>0.25</v>
      </c>
      <c r="AP14" s="69">
        <f t="shared" si="3"/>
        <v>1.1824999999999999</v>
      </c>
      <c r="AQ14" s="70">
        <f>(0.08*AP14*1000+0.022*'Structural Information'!$AE$18*'Structural Information'!$W$24)/1000</f>
        <v>0.22554399999999999</v>
      </c>
      <c r="AR14" s="71">
        <f>AP14*'Structural Information'!$AE$24/AO14</f>
        <v>8.7977999999999997E-3</v>
      </c>
      <c r="AS14" s="13">
        <v>49.6</v>
      </c>
      <c r="AT14" s="70">
        <f t="shared" si="0"/>
        <v>0.43637088000000002</v>
      </c>
      <c r="AU14" s="71">
        <f>AR14+AQ14*(AR14*3/AP14)*(N50-1)</f>
        <v>3.5924450953375799E-2</v>
      </c>
      <c r="AV14" s="13">
        <v>53.4</v>
      </c>
      <c r="AW14" s="72">
        <f t="shared" si="1"/>
        <v>1.9183656809102676</v>
      </c>
      <c r="AX14" s="71">
        <f>AR14+AQ14*(AR14*3/AP14)*(O50-1)</f>
        <v>5.8049024425987271E-2</v>
      </c>
      <c r="AY14" s="13">
        <v>42.7</v>
      </c>
      <c r="AZ14" s="74">
        <f t="shared" si="2"/>
        <v>2.4786933429896565</v>
      </c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</row>
    <row r="15" spans="2:73" ht="16.2" customHeight="1" thickBot="1" x14ac:dyDescent="0.3">
      <c r="B15" s="654" t="s">
        <v>286</v>
      </c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655"/>
      <c r="N15" s="655"/>
      <c r="O15" s="656"/>
      <c r="Q15" s="553" t="s">
        <v>9</v>
      </c>
      <c r="R15" s="554"/>
      <c r="S15" s="554">
        <v>1</v>
      </c>
      <c r="T15" s="554"/>
      <c r="U15" s="554"/>
      <c r="V15" s="554"/>
      <c r="W15" s="554"/>
      <c r="X15" s="554">
        <v>2</v>
      </c>
      <c r="Y15" s="554"/>
      <c r="Z15" s="554"/>
      <c r="AA15" s="554"/>
      <c r="AB15" s="554"/>
      <c r="AC15" s="554">
        <v>3</v>
      </c>
      <c r="AD15" s="554"/>
      <c r="AE15" s="554"/>
      <c r="AF15" s="554"/>
      <c r="AG15" s="559"/>
      <c r="AI15" s="532"/>
      <c r="AJ15" s="580"/>
      <c r="AK15" s="581"/>
      <c r="AL15" s="117">
        <v>1311</v>
      </c>
      <c r="AM15" s="428">
        <v>7311</v>
      </c>
      <c r="AN15" s="13">
        <f>'Structural Information'!U8</f>
        <v>2.75</v>
      </c>
      <c r="AO15" s="13">
        <f>'Structural Information'!T23/1000</f>
        <v>0.25</v>
      </c>
      <c r="AP15" s="69">
        <f t="shared" si="3"/>
        <v>1.1824999999999999</v>
      </c>
      <c r="AQ15" s="70">
        <f>(0.08*AP15*1000+0.022*'Structural Information'!$AE$18*'Structural Information'!$W$24)/1000</f>
        <v>0.22554399999999999</v>
      </c>
      <c r="AR15" s="71">
        <f>AP15*'Structural Information'!$AE$24/AO15</f>
        <v>8.7977999999999997E-3</v>
      </c>
      <c r="AS15" s="13">
        <v>49.6</v>
      </c>
      <c r="AT15" s="70">
        <f t="shared" si="0"/>
        <v>0.43637088000000002</v>
      </c>
      <c r="AU15" s="71">
        <f>AR15+AQ15*(AR15*3/AP15)*(N53-1)</f>
        <v>3.5924450953375799E-2</v>
      </c>
      <c r="AV15" s="13">
        <v>53.4</v>
      </c>
      <c r="AW15" s="72">
        <f t="shared" si="1"/>
        <v>1.9183656809102676</v>
      </c>
      <c r="AX15" s="71">
        <f>AR15+AQ15*(AR15*3/AP15)*(O53-1)</f>
        <v>5.8049024425987271E-2</v>
      </c>
      <c r="AY15" s="13">
        <v>42.7</v>
      </c>
      <c r="AZ15" s="74">
        <f t="shared" si="2"/>
        <v>2.4786933429896565</v>
      </c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879" t="s">
        <v>308</v>
      </c>
      <c r="BO15" s="880"/>
      <c r="BP15" s="880"/>
      <c r="BQ15" s="880"/>
      <c r="BR15" s="880"/>
      <c r="BS15" s="881"/>
      <c r="BT15" s="20"/>
      <c r="BU15" s="20"/>
    </row>
    <row r="16" spans="2:73" x14ac:dyDescent="0.25">
      <c r="B16" s="657" t="s">
        <v>59</v>
      </c>
      <c r="C16" s="658" t="s">
        <v>32</v>
      </c>
      <c r="D16" s="660" t="s">
        <v>30</v>
      </c>
      <c r="E16" s="529" t="s">
        <v>371</v>
      </c>
      <c r="F16" s="529" t="s">
        <v>370</v>
      </c>
      <c r="G16" s="529" t="s">
        <v>369</v>
      </c>
      <c r="H16" s="529" t="s">
        <v>368</v>
      </c>
      <c r="I16" s="529" t="s">
        <v>367</v>
      </c>
      <c r="J16" s="529" t="s">
        <v>366</v>
      </c>
      <c r="K16" s="529" t="s">
        <v>365</v>
      </c>
      <c r="L16" s="529" t="s">
        <v>364</v>
      </c>
      <c r="M16" s="537" t="s">
        <v>306</v>
      </c>
      <c r="N16" s="539" t="s">
        <v>363</v>
      </c>
      <c r="O16" s="662" t="s">
        <v>362</v>
      </c>
      <c r="Q16" s="550" t="s">
        <v>42</v>
      </c>
      <c r="R16" s="489"/>
      <c r="S16" s="44" t="s">
        <v>43</v>
      </c>
      <c r="T16" s="44" t="s">
        <v>44</v>
      </c>
      <c r="U16" s="44" t="s">
        <v>45</v>
      </c>
      <c r="V16" s="45" t="s">
        <v>46</v>
      </c>
      <c r="W16" s="44" t="s">
        <v>58</v>
      </c>
      <c r="X16" s="44" t="s">
        <v>47</v>
      </c>
      <c r="Y16" s="44" t="s">
        <v>48</v>
      </c>
      <c r="Z16" s="44" t="s">
        <v>49</v>
      </c>
      <c r="AA16" s="45" t="s">
        <v>50</v>
      </c>
      <c r="AB16" s="44" t="s">
        <v>58</v>
      </c>
      <c r="AC16" s="44" t="s">
        <v>51</v>
      </c>
      <c r="AD16" s="44" t="s">
        <v>52</v>
      </c>
      <c r="AE16" s="44" t="s">
        <v>53</v>
      </c>
      <c r="AF16" s="45" t="s">
        <v>54</v>
      </c>
      <c r="AG16" s="46" t="s">
        <v>58</v>
      </c>
      <c r="AI16" s="533"/>
      <c r="AJ16" s="582"/>
      <c r="AK16" s="583"/>
      <c r="AL16" s="117">
        <v>1411</v>
      </c>
      <c r="AM16" s="428">
        <v>7411</v>
      </c>
      <c r="AN16" s="13">
        <f>'Structural Information'!U8</f>
        <v>2.75</v>
      </c>
      <c r="AO16" s="69">
        <f>'Structural Information'!T23/1000</f>
        <v>0.25</v>
      </c>
      <c r="AP16" s="69">
        <f t="shared" si="3"/>
        <v>1.1824999999999999</v>
      </c>
      <c r="AQ16" s="70">
        <f>(0.08*AP16*1000+0.022*'Structural Information'!$AE$18*'Structural Information'!$W$24)/1000</f>
        <v>0.22554399999999999</v>
      </c>
      <c r="AR16" s="94">
        <f>AP16*'Structural Information'!$AE$24/AO16</f>
        <v>8.7977999999999997E-3</v>
      </c>
      <c r="AS16" s="431">
        <v>41.5</v>
      </c>
      <c r="AT16" s="93">
        <f t="shared" si="0"/>
        <v>0.36510870000000001</v>
      </c>
      <c r="AU16" s="94">
        <f>AR16+AQ16*(AR16*3/AP16)*(N56-1)</f>
        <v>3.8489618892229301E-2</v>
      </c>
      <c r="AV16" s="431">
        <v>44.7</v>
      </c>
      <c r="AW16" s="95">
        <f t="shared" si="1"/>
        <v>1.7204859644826498</v>
      </c>
      <c r="AX16" s="94">
        <f>AR16+AQ16*(AR16*3/AP16)*(O56-1)</f>
        <v>7.9820887307006372E-2</v>
      </c>
      <c r="AY16" s="431">
        <v>35.799999999999997</v>
      </c>
      <c r="AZ16" s="97">
        <f t="shared" si="2"/>
        <v>2.8575877655908277</v>
      </c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633" t="s">
        <v>307</v>
      </c>
      <c r="BO16" s="882" t="s">
        <v>197</v>
      </c>
      <c r="BP16" s="635" t="s">
        <v>198</v>
      </c>
      <c r="BQ16" s="635" t="s">
        <v>199</v>
      </c>
      <c r="BR16" s="635" t="s">
        <v>200</v>
      </c>
      <c r="BS16" s="635" t="s">
        <v>200</v>
      </c>
      <c r="BT16" s="20"/>
      <c r="BU16" s="20"/>
    </row>
    <row r="17" spans="2:73" ht="14.4" thickBot="1" x14ac:dyDescent="0.3">
      <c r="B17" s="644"/>
      <c r="C17" s="659"/>
      <c r="D17" s="661"/>
      <c r="E17" s="530"/>
      <c r="F17" s="530"/>
      <c r="G17" s="530"/>
      <c r="H17" s="530"/>
      <c r="I17" s="530"/>
      <c r="J17" s="530"/>
      <c r="K17" s="530"/>
      <c r="L17" s="530"/>
      <c r="M17" s="538"/>
      <c r="N17" s="540"/>
      <c r="O17" s="663"/>
      <c r="Q17" s="551" t="s">
        <v>57</v>
      </c>
      <c r="R17" s="552"/>
      <c r="S17" s="55">
        <v>30.8</v>
      </c>
      <c r="T17" s="13">
        <v>38.5</v>
      </c>
      <c r="U17" s="13">
        <v>38.5</v>
      </c>
      <c r="V17" s="13">
        <v>31.3</v>
      </c>
      <c r="W17" s="56">
        <f>S17+T17+U17+V17</f>
        <v>139.1</v>
      </c>
      <c r="X17" s="55">
        <v>26.5</v>
      </c>
      <c r="Y17" s="13">
        <v>31</v>
      </c>
      <c r="Z17" s="13">
        <v>31</v>
      </c>
      <c r="AA17" s="13">
        <v>26.5</v>
      </c>
      <c r="AB17" s="56">
        <f>X17+Y17+Z17+AA17</f>
        <v>115</v>
      </c>
      <c r="AC17" s="55">
        <v>26.5</v>
      </c>
      <c r="AD17" s="13">
        <v>31</v>
      </c>
      <c r="AE17" s="13">
        <v>31</v>
      </c>
      <c r="AF17" s="13">
        <v>26.5</v>
      </c>
      <c r="AG17" s="57">
        <f>AC17+AD17+AE17+AF17</f>
        <v>115</v>
      </c>
      <c r="AI17" s="572">
        <v>0</v>
      </c>
      <c r="AJ17" s="573" t="s">
        <v>42</v>
      </c>
      <c r="AK17" s="645"/>
      <c r="AL17" s="110">
        <v>1110</v>
      </c>
      <c r="AM17" s="427">
        <v>7111</v>
      </c>
      <c r="AN17" s="430">
        <f>'Structural Information'!U8</f>
        <v>2.75</v>
      </c>
      <c r="AO17" s="430">
        <f>'Structural Information'!T23/1000</f>
        <v>0.25</v>
      </c>
      <c r="AP17" s="118">
        <f>'Structural Information'!$T$8/((S5/S6)+1)</f>
        <v>1.5784923928077454</v>
      </c>
      <c r="AQ17" s="63">
        <f>(0.08*AP17*1000+0.022*'Structural Information'!$AE$18*'Structural Information'!$W$24)/1000</f>
        <v>0.25722339142461964</v>
      </c>
      <c r="AR17" s="73">
        <f>0.7*'Structural Information'!$AE$24*AP17/AO17</f>
        <v>8.2207883817427378E-3</v>
      </c>
      <c r="AS17" s="13">
        <v>41.5</v>
      </c>
      <c r="AT17" s="70">
        <f>AS17*AR17</f>
        <v>0.3411627178423236</v>
      </c>
      <c r="AU17" s="62">
        <f>AR17+AQ17*(AR17*3/AP17)*(N47-1)</f>
        <v>3.1924372813682267E-2</v>
      </c>
      <c r="AV17" s="430">
        <v>44.7</v>
      </c>
      <c r="AW17" s="63">
        <f t="shared" si="1"/>
        <v>1.4270194647715975</v>
      </c>
      <c r="AX17" s="62">
        <f>AR17+AQ17*(AR17*3/AP17)*(O47-1)</f>
        <v>6.4919967125528971E-2</v>
      </c>
      <c r="AY17" s="430">
        <v>35.799999999999997</v>
      </c>
      <c r="AZ17" s="65">
        <f t="shared" si="2"/>
        <v>2.3241348230939369</v>
      </c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633"/>
      <c r="BO17" s="882"/>
      <c r="BP17" s="635"/>
      <c r="BQ17" s="635"/>
      <c r="BR17" s="635"/>
      <c r="BS17" s="635"/>
      <c r="BT17" s="20"/>
      <c r="BU17" s="20"/>
    </row>
    <row r="18" spans="2:73" ht="14.4" thickBot="1" x14ac:dyDescent="0.3">
      <c r="B18" s="532">
        <v>1</v>
      </c>
      <c r="C18" s="48">
        <v>5111</v>
      </c>
      <c r="D18" s="48" t="s">
        <v>12</v>
      </c>
      <c r="E18" s="119">
        <v>7.7999999999999996E-3</v>
      </c>
      <c r="F18" s="120">
        <v>7.7999999999999996E-3</v>
      </c>
      <c r="G18" s="119">
        <v>4.53E-2</v>
      </c>
      <c r="H18" s="120">
        <v>4.53E-2</v>
      </c>
      <c r="I18" s="121">
        <v>0.14019999999999999</v>
      </c>
      <c r="J18" s="122">
        <v>0.14019999999999999</v>
      </c>
      <c r="K18" s="121">
        <v>0.47220000000000001</v>
      </c>
      <c r="L18" s="122">
        <v>0.47220000000000001</v>
      </c>
      <c r="M18" s="70">
        <v>0</v>
      </c>
      <c r="N18" s="70">
        <f t="shared" ref="N18:N26" si="5">G18/E18</f>
        <v>5.8076923076923084</v>
      </c>
      <c r="O18" s="74">
        <f t="shared" ref="O18:O26" si="6">I18/E18</f>
        <v>17.974358974358974</v>
      </c>
      <c r="Q18" s="560" t="s">
        <v>56</v>
      </c>
      <c r="R18" s="561"/>
      <c r="S18" s="66">
        <v>35.799999999999997</v>
      </c>
      <c r="T18" s="17">
        <v>42.7</v>
      </c>
      <c r="U18" s="17">
        <v>42.7</v>
      </c>
      <c r="V18" s="17">
        <v>35.799999999999997</v>
      </c>
      <c r="W18" s="67">
        <f>S18+T18+U18+V18</f>
        <v>157</v>
      </c>
      <c r="X18" s="66">
        <v>30.8</v>
      </c>
      <c r="Y18" s="17">
        <v>38.5</v>
      </c>
      <c r="Z18" s="17">
        <v>38.5</v>
      </c>
      <c r="AA18" s="17">
        <v>31.3</v>
      </c>
      <c r="AB18" s="67">
        <f>X18+Y18+Z18+AA18</f>
        <v>139.1</v>
      </c>
      <c r="AC18" s="66">
        <v>26.5</v>
      </c>
      <c r="AD18" s="17">
        <v>31</v>
      </c>
      <c r="AE18" s="17">
        <v>31</v>
      </c>
      <c r="AF18" s="17">
        <v>26.5</v>
      </c>
      <c r="AG18" s="68">
        <f>AC18+AD18+AE18+AF18</f>
        <v>115</v>
      </c>
      <c r="AI18" s="572"/>
      <c r="AJ18" s="573"/>
      <c r="AK18" s="645"/>
      <c r="AL18" s="117">
        <v>1210</v>
      </c>
      <c r="AM18" s="428">
        <v>7211</v>
      </c>
      <c r="AN18" s="13">
        <f>'Structural Information'!U8</f>
        <v>2.75</v>
      </c>
      <c r="AO18" s="13">
        <f>'Structural Information'!T23/1000</f>
        <v>0.25</v>
      </c>
      <c r="AP18" s="123">
        <f>'Structural Information'!$T$8/((T5/T6)+1)</f>
        <v>1.4464475079533403</v>
      </c>
      <c r="AQ18" s="72">
        <f>(0.08*AP18*1000+0.022*'Structural Information'!$AE$18*'Structural Information'!$W$24)/1000</f>
        <v>0.24665980063626722</v>
      </c>
      <c r="AR18" s="73">
        <f>0.7*'Structural Information'!$AE$24*AP18/AO18</f>
        <v>7.5330986214209965E-3</v>
      </c>
      <c r="AS18" s="13">
        <v>49.6</v>
      </c>
      <c r="AT18" s="70">
        <f t="shared" si="0"/>
        <v>0.37364169162248145</v>
      </c>
      <c r="AU18" s="71">
        <f>AR18+AQ18*(AR18*3/AP18)*(N50-1)</f>
        <v>2.8299503497021754E-2</v>
      </c>
      <c r="AV18" s="13">
        <v>53.4</v>
      </c>
      <c r="AW18" s="72">
        <f t="shared" si="1"/>
        <v>1.5111934867409615</v>
      </c>
      <c r="AX18" s="71">
        <f>AR18+AQ18*(AR18*3/AP18)*(O50-1)</f>
        <v>4.5236642225348622E-2</v>
      </c>
      <c r="AY18" s="13">
        <v>42.7</v>
      </c>
      <c r="AZ18" s="74">
        <f t="shared" si="2"/>
        <v>1.9316046230223862</v>
      </c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385" t="s">
        <v>396</v>
      </c>
      <c r="BO18" s="73">
        <f t="shared" ref="BO18:BR20" si="7">BO11/$BO11</f>
        <v>1</v>
      </c>
      <c r="BP18" s="73">
        <f t="shared" si="7"/>
        <v>3.7212321509785635</v>
      </c>
      <c r="BQ18" s="73">
        <f t="shared" si="7"/>
        <v>9.3019137537798091</v>
      </c>
      <c r="BR18" s="73">
        <f t="shared" si="7"/>
        <v>29.606310471385783</v>
      </c>
      <c r="BS18" s="394">
        <f t="shared" ref="BS18" si="8">BS11/$BO11</f>
        <v>31.257814453613399</v>
      </c>
      <c r="BT18" s="20"/>
      <c r="BU18" s="20"/>
    </row>
    <row r="19" spans="2:73" ht="14.4" thickBot="1" x14ac:dyDescent="0.3">
      <c r="B19" s="532"/>
      <c r="C19" s="48">
        <v>5112</v>
      </c>
      <c r="D19" s="48" t="s">
        <v>12</v>
      </c>
      <c r="E19" s="119">
        <v>7.7999999999999996E-3</v>
      </c>
      <c r="F19" s="120">
        <v>7.7999999999999996E-3</v>
      </c>
      <c r="G19" s="119">
        <v>4.53E-2</v>
      </c>
      <c r="H19" s="120">
        <v>4.53E-2</v>
      </c>
      <c r="I19" s="121">
        <v>0.14019999999999999</v>
      </c>
      <c r="J19" s="122">
        <v>0.14019999999999999</v>
      </c>
      <c r="K19" s="121">
        <v>0.47220000000000001</v>
      </c>
      <c r="L19" s="122">
        <v>0.47220000000000001</v>
      </c>
      <c r="M19" s="70">
        <v>0</v>
      </c>
      <c r="N19" s="70">
        <f t="shared" si="5"/>
        <v>5.8076923076923084</v>
      </c>
      <c r="O19" s="74">
        <f t="shared" si="6"/>
        <v>17.974358974358974</v>
      </c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I19" s="572"/>
      <c r="AJ19" s="573"/>
      <c r="AK19" s="645"/>
      <c r="AL19" s="117">
        <v>1310</v>
      </c>
      <c r="AM19" s="428">
        <v>7311</v>
      </c>
      <c r="AN19" s="13">
        <f>'Structural Information'!U8</f>
        <v>2.75</v>
      </c>
      <c r="AO19" s="13">
        <f>'Structural Information'!T23/1000</f>
        <v>0.25</v>
      </c>
      <c r="AP19" s="123">
        <f>'Structural Information'!$T$8/((U5/U6)+1)</f>
        <v>1.4464475079533403</v>
      </c>
      <c r="AQ19" s="72">
        <f>(0.08*AP19*1000+0.022*'Structural Information'!$AE$18*'Structural Information'!$W$24)/1000</f>
        <v>0.24665980063626722</v>
      </c>
      <c r="AR19" s="73">
        <f>0.7*'Structural Information'!$AE$24*AP19/AO19</f>
        <v>7.5330986214209965E-3</v>
      </c>
      <c r="AS19" s="13">
        <v>49.6</v>
      </c>
      <c r="AT19" s="70">
        <f t="shared" si="0"/>
        <v>0.37364169162248145</v>
      </c>
      <c r="AU19" s="71">
        <f>AR19+AQ19*(AR19*3/AP19)*(N53-1)</f>
        <v>2.8299503497021754E-2</v>
      </c>
      <c r="AV19" s="13">
        <v>53.4</v>
      </c>
      <c r="AW19" s="72">
        <f t="shared" si="1"/>
        <v>1.5111934867409615</v>
      </c>
      <c r="AX19" s="71">
        <f>AR19+AQ19*(AR19*3/AP19)*(O53-1)</f>
        <v>4.5236642225348622E-2</v>
      </c>
      <c r="AY19" s="13">
        <v>42.7</v>
      </c>
      <c r="AZ19" s="74">
        <f t="shared" si="2"/>
        <v>1.9316046230223862</v>
      </c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385" t="s">
        <v>397</v>
      </c>
      <c r="BO19" s="73">
        <f t="shared" si="7"/>
        <v>1</v>
      </c>
      <c r="BP19" s="73">
        <f t="shared" si="7"/>
        <v>4.0149668852525968</v>
      </c>
      <c r="BQ19" s="73">
        <f t="shared" si="7"/>
        <v>8.1510281625289007</v>
      </c>
      <c r="BR19" s="73">
        <f t="shared" si="7"/>
        <v>25.304879318098354</v>
      </c>
      <c r="BS19" s="394">
        <f t="shared" ref="BS19" si="9">BS12/$BO12</f>
        <v>32.699411627067654</v>
      </c>
      <c r="BT19" s="20"/>
      <c r="BU19" s="20"/>
    </row>
    <row r="20" spans="2:73" ht="14.4" thickBot="1" x14ac:dyDescent="0.3">
      <c r="B20" s="533"/>
      <c r="C20" s="77">
        <v>5113</v>
      </c>
      <c r="D20" s="77" t="s">
        <v>12</v>
      </c>
      <c r="E20" s="126">
        <v>7.7999999999999996E-3</v>
      </c>
      <c r="F20" s="127">
        <v>7.7999999999999996E-3</v>
      </c>
      <c r="G20" s="126">
        <v>4.53E-2</v>
      </c>
      <c r="H20" s="127">
        <v>4.53E-2</v>
      </c>
      <c r="I20" s="128">
        <v>0.14019999999999999</v>
      </c>
      <c r="J20" s="129">
        <v>0.14019999999999999</v>
      </c>
      <c r="K20" s="128">
        <v>0.47220000000000001</v>
      </c>
      <c r="L20" s="129">
        <v>0.47220000000000001</v>
      </c>
      <c r="M20" s="93">
        <v>0</v>
      </c>
      <c r="N20" s="93">
        <f t="shared" si="5"/>
        <v>5.8076923076923084</v>
      </c>
      <c r="O20" s="97">
        <f t="shared" si="6"/>
        <v>17.974358974358974</v>
      </c>
      <c r="Q20" s="638" t="s">
        <v>294</v>
      </c>
      <c r="R20" s="639"/>
      <c r="S20" s="639"/>
      <c r="T20" s="639"/>
      <c r="U20" s="639"/>
      <c r="V20" s="639"/>
      <c r="W20" s="639"/>
      <c r="X20" s="639"/>
      <c r="Y20" s="639"/>
      <c r="Z20" s="639"/>
      <c r="AA20" s="639"/>
      <c r="AB20" s="639"/>
      <c r="AC20" s="639"/>
      <c r="AD20" s="639"/>
      <c r="AE20" s="639"/>
      <c r="AF20" s="639"/>
      <c r="AG20" s="640"/>
      <c r="AI20" s="644"/>
      <c r="AJ20" s="646"/>
      <c r="AK20" s="647"/>
      <c r="AL20" s="444">
        <v>1410</v>
      </c>
      <c r="AM20" s="103">
        <v>7411</v>
      </c>
      <c r="AN20" s="432">
        <f>'Structural Information'!U8</f>
        <v>2.75</v>
      </c>
      <c r="AO20" s="432">
        <f>'Structural Information'!T23/1000</f>
        <v>0.25</v>
      </c>
      <c r="AP20" s="130">
        <f>'Structural Information'!$T$8/((V5/V6)+1)</f>
        <v>1.4650192554557124</v>
      </c>
      <c r="AQ20" s="133">
        <f>(0.08*AP20*1000+0.022*'Structural Information'!$AE$18*'Structural Information'!$W$24)/1000</f>
        <v>0.24814554043645701</v>
      </c>
      <c r="AR20" s="113">
        <f>0.7*'Structural Information'!$AE$24*AP20/AO20</f>
        <v>7.6298202824133503E-3</v>
      </c>
      <c r="AS20" s="432">
        <v>41.5</v>
      </c>
      <c r="AT20" s="131">
        <f t="shared" si="0"/>
        <v>0.31663754172015401</v>
      </c>
      <c r="AU20" s="132">
        <f>AR20+AQ20*(AR20*3/AP20)*(N56-1)</f>
        <v>3.0496864902919994E-2</v>
      </c>
      <c r="AV20" s="432">
        <v>44.7</v>
      </c>
      <c r="AW20" s="133">
        <f t="shared" si="1"/>
        <v>1.3632098611605239</v>
      </c>
      <c r="AX20" s="132">
        <f>AR20+AQ20*(AR20*3/AP20)*(O56-1)</f>
        <v>6.2327988570126329E-2</v>
      </c>
      <c r="AY20" s="432">
        <v>35.799999999999997</v>
      </c>
      <c r="AZ20" s="134">
        <f t="shared" si="2"/>
        <v>2.2313419908105225</v>
      </c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163" t="s">
        <v>398</v>
      </c>
      <c r="BO20" s="96">
        <f t="shared" si="7"/>
        <v>1</v>
      </c>
      <c r="BP20" s="96">
        <f t="shared" si="7"/>
        <v>4.041248975355427</v>
      </c>
      <c r="BQ20" s="96">
        <f t="shared" si="7"/>
        <v>7.3654457328099125</v>
      </c>
      <c r="BR20" s="96">
        <f t="shared" si="7"/>
        <v>20.356386605456336</v>
      </c>
      <c r="BS20" s="396">
        <f t="shared" ref="BS20" si="10">BS13/$BO13</f>
        <v>36.342567964116199</v>
      </c>
      <c r="BT20" s="20"/>
      <c r="BU20" s="20"/>
    </row>
    <row r="21" spans="2:73" x14ac:dyDescent="0.25">
      <c r="B21" s="534">
        <v>2</v>
      </c>
      <c r="C21" s="58">
        <v>5211</v>
      </c>
      <c r="D21" s="58" t="s">
        <v>12</v>
      </c>
      <c r="E21" s="135">
        <v>7.7999999999999996E-3</v>
      </c>
      <c r="F21" s="136">
        <v>7.7999999999999996E-3</v>
      </c>
      <c r="G21" s="135">
        <v>4.53E-2</v>
      </c>
      <c r="H21" s="136">
        <v>4.53E-2</v>
      </c>
      <c r="I21" s="137">
        <v>0.14019999999999999</v>
      </c>
      <c r="J21" s="138">
        <v>0.14019999999999999</v>
      </c>
      <c r="K21" s="137">
        <v>0.47220000000000001</v>
      </c>
      <c r="L21" s="138">
        <v>0.47220000000000001</v>
      </c>
      <c r="M21" s="61">
        <v>0</v>
      </c>
      <c r="N21" s="61">
        <f t="shared" si="5"/>
        <v>5.8076923076923084</v>
      </c>
      <c r="O21" s="65">
        <f t="shared" si="6"/>
        <v>17.974358974358974</v>
      </c>
      <c r="Q21" s="553" t="s">
        <v>9</v>
      </c>
      <c r="R21" s="554"/>
      <c r="S21" s="554">
        <v>1</v>
      </c>
      <c r="T21" s="554"/>
      <c r="U21" s="554"/>
      <c r="V21" s="554"/>
      <c r="W21" s="554"/>
      <c r="X21" s="554">
        <v>2</v>
      </c>
      <c r="Y21" s="554"/>
      <c r="Z21" s="554"/>
      <c r="AA21" s="554"/>
      <c r="AB21" s="554"/>
      <c r="AC21" s="554">
        <v>3</v>
      </c>
      <c r="AD21" s="554"/>
      <c r="AE21" s="554"/>
      <c r="AF21" s="554"/>
      <c r="AG21" s="559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</row>
    <row r="22" spans="2:73" x14ac:dyDescent="0.25">
      <c r="B22" s="532"/>
      <c r="C22" s="48">
        <v>5212</v>
      </c>
      <c r="D22" s="48" t="s">
        <v>12</v>
      </c>
      <c r="E22" s="119">
        <v>7.7999999999999996E-3</v>
      </c>
      <c r="F22" s="120">
        <v>7.7999999999999996E-3</v>
      </c>
      <c r="G22" s="119">
        <v>4.53E-2</v>
      </c>
      <c r="H22" s="120">
        <v>4.53E-2</v>
      </c>
      <c r="I22" s="121">
        <v>0.14019999999999999</v>
      </c>
      <c r="J22" s="122">
        <v>0.14019999999999999</v>
      </c>
      <c r="K22" s="121">
        <v>0.47220000000000001</v>
      </c>
      <c r="L22" s="122">
        <v>0.47220000000000001</v>
      </c>
      <c r="M22" s="70">
        <v>0</v>
      </c>
      <c r="N22" s="70">
        <f t="shared" si="5"/>
        <v>5.8076923076923084</v>
      </c>
      <c r="O22" s="74">
        <f t="shared" si="6"/>
        <v>17.974358974358974</v>
      </c>
      <c r="Q22" s="550" t="s">
        <v>42</v>
      </c>
      <c r="R22" s="489"/>
      <c r="S22" s="44" t="s">
        <v>43</v>
      </c>
      <c r="T22" s="44" t="s">
        <v>44</v>
      </c>
      <c r="U22" s="44" t="s">
        <v>45</v>
      </c>
      <c r="V22" s="45" t="s">
        <v>46</v>
      </c>
      <c r="W22" s="44" t="s">
        <v>58</v>
      </c>
      <c r="X22" s="44" t="s">
        <v>47</v>
      </c>
      <c r="Y22" s="44" t="s">
        <v>48</v>
      </c>
      <c r="Z22" s="44" t="s">
        <v>49</v>
      </c>
      <c r="AA22" s="45" t="s">
        <v>50</v>
      </c>
      <c r="AB22" s="44" t="s">
        <v>58</v>
      </c>
      <c r="AC22" s="44" t="s">
        <v>51</v>
      </c>
      <c r="AD22" s="44" t="s">
        <v>52</v>
      </c>
      <c r="AE22" s="44" t="s">
        <v>53</v>
      </c>
      <c r="AF22" s="45" t="s">
        <v>54</v>
      </c>
      <c r="AG22" s="46" t="s">
        <v>58</v>
      </c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  <row r="23" spans="2:73" x14ac:dyDescent="0.25">
      <c r="B23" s="533"/>
      <c r="C23" s="77">
        <v>5213</v>
      </c>
      <c r="D23" s="77" t="s">
        <v>12</v>
      </c>
      <c r="E23" s="126">
        <v>7.7999999999999996E-3</v>
      </c>
      <c r="F23" s="127">
        <v>7.7999999999999996E-3</v>
      </c>
      <c r="G23" s="126">
        <v>4.53E-2</v>
      </c>
      <c r="H23" s="127">
        <v>4.53E-2</v>
      </c>
      <c r="I23" s="128">
        <v>0.14019999999999999</v>
      </c>
      <c r="J23" s="129">
        <v>0.14019999999999999</v>
      </c>
      <c r="K23" s="128">
        <v>0.47220000000000001</v>
      </c>
      <c r="L23" s="129">
        <v>0.47220000000000001</v>
      </c>
      <c r="M23" s="93">
        <v>0</v>
      </c>
      <c r="N23" s="93">
        <f t="shared" si="5"/>
        <v>5.8076923076923084</v>
      </c>
      <c r="O23" s="97">
        <f t="shared" si="6"/>
        <v>17.974358974358974</v>
      </c>
      <c r="Q23" s="551" t="s">
        <v>57</v>
      </c>
      <c r="R23" s="552"/>
      <c r="S23" s="55">
        <v>3.9</v>
      </c>
      <c r="T23" s="13">
        <v>4.8</v>
      </c>
      <c r="U23" s="13">
        <v>4.8</v>
      </c>
      <c r="V23" s="13">
        <v>3.9</v>
      </c>
      <c r="W23" s="56">
        <f>S23+T23+U23+V23</f>
        <v>17.399999999999999</v>
      </c>
      <c r="X23" s="55">
        <v>3.3</v>
      </c>
      <c r="Y23" s="13">
        <v>3.9</v>
      </c>
      <c r="Z23" s="13">
        <v>3.9</v>
      </c>
      <c r="AA23" s="13">
        <v>3.3</v>
      </c>
      <c r="AB23" s="56">
        <f>X23+Y23+Z23+AA23</f>
        <v>14.399999999999999</v>
      </c>
      <c r="AC23" s="55">
        <v>3.3</v>
      </c>
      <c r="AD23" s="13">
        <v>3.9</v>
      </c>
      <c r="AE23" s="13">
        <v>3.9</v>
      </c>
      <c r="AF23" s="13">
        <v>3.3</v>
      </c>
      <c r="AG23" s="57">
        <f>AC23+AD23+AE23+AF23</f>
        <v>14.399999999999999</v>
      </c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</row>
    <row r="24" spans="2:73" ht="14.4" thickBot="1" x14ac:dyDescent="0.3">
      <c r="B24" s="534">
        <v>3</v>
      </c>
      <c r="C24" s="58">
        <v>5311</v>
      </c>
      <c r="D24" s="58" t="s">
        <v>12</v>
      </c>
      <c r="E24" s="135">
        <v>7.7999999999999996E-3</v>
      </c>
      <c r="F24" s="136">
        <v>7.7999999999999996E-3</v>
      </c>
      <c r="G24" s="135">
        <v>4.53E-2</v>
      </c>
      <c r="H24" s="136">
        <v>4.53E-2</v>
      </c>
      <c r="I24" s="137">
        <v>0.14019999999999999</v>
      </c>
      <c r="J24" s="138">
        <v>0.14019999999999999</v>
      </c>
      <c r="K24" s="137">
        <v>0.47220000000000001</v>
      </c>
      <c r="L24" s="138">
        <v>0.47220000000000001</v>
      </c>
      <c r="M24" s="61">
        <v>0</v>
      </c>
      <c r="N24" s="61">
        <f t="shared" si="5"/>
        <v>5.8076923076923084</v>
      </c>
      <c r="O24" s="65">
        <f t="shared" si="6"/>
        <v>17.974358974358974</v>
      </c>
      <c r="Q24" s="560" t="s">
        <v>56</v>
      </c>
      <c r="R24" s="561"/>
      <c r="S24" s="66">
        <v>4.5</v>
      </c>
      <c r="T24" s="17">
        <v>5.3</v>
      </c>
      <c r="U24" s="17">
        <v>5.3</v>
      </c>
      <c r="V24" s="17">
        <v>4.5</v>
      </c>
      <c r="W24" s="67">
        <f>S24+T24+U24+V24</f>
        <v>19.600000000000001</v>
      </c>
      <c r="X24" s="66">
        <v>3.9</v>
      </c>
      <c r="Y24" s="17">
        <v>4.8</v>
      </c>
      <c r="Z24" s="17">
        <v>4.8</v>
      </c>
      <c r="AA24" s="17">
        <v>3.9</v>
      </c>
      <c r="AB24" s="67">
        <f>X24+Y24+Z24+AA24</f>
        <v>17.399999999999999</v>
      </c>
      <c r="AC24" s="66">
        <v>3.3</v>
      </c>
      <c r="AD24" s="17">
        <v>3.9</v>
      </c>
      <c r="AE24" s="17">
        <v>3.9</v>
      </c>
      <c r="AF24" s="17">
        <v>3.3</v>
      </c>
      <c r="AG24" s="68">
        <f>AC24+AD24+AE24+AF24</f>
        <v>14.399999999999999</v>
      </c>
    </row>
    <row r="25" spans="2:73" x14ac:dyDescent="0.25">
      <c r="B25" s="532"/>
      <c r="C25" s="48">
        <v>5312</v>
      </c>
      <c r="D25" s="48" t="s">
        <v>12</v>
      </c>
      <c r="E25" s="119">
        <v>7.7999999999999996E-3</v>
      </c>
      <c r="F25" s="120">
        <v>7.7999999999999996E-3</v>
      </c>
      <c r="G25" s="119">
        <v>4.53E-2</v>
      </c>
      <c r="H25" s="120">
        <v>4.53E-2</v>
      </c>
      <c r="I25" s="121">
        <v>0.14019999999999999</v>
      </c>
      <c r="J25" s="122">
        <v>0.14019999999999999</v>
      </c>
      <c r="K25" s="121">
        <v>0.47220000000000001</v>
      </c>
      <c r="L25" s="122">
        <v>0.47220000000000001</v>
      </c>
      <c r="M25" s="70">
        <v>0</v>
      </c>
      <c r="N25" s="70">
        <f t="shared" si="5"/>
        <v>5.8076923076923084</v>
      </c>
      <c r="O25" s="74">
        <f t="shared" si="6"/>
        <v>17.974358974358974</v>
      </c>
    </row>
    <row r="26" spans="2:73" ht="14.4" thickBot="1" x14ac:dyDescent="0.3">
      <c r="B26" s="541"/>
      <c r="C26" s="103">
        <v>5313</v>
      </c>
      <c r="D26" s="103" t="s">
        <v>12</v>
      </c>
      <c r="E26" s="139">
        <v>7.7999999999999996E-3</v>
      </c>
      <c r="F26" s="140">
        <v>7.7999999999999996E-3</v>
      </c>
      <c r="G26" s="139">
        <v>4.53E-2</v>
      </c>
      <c r="H26" s="140">
        <v>4.53E-2</v>
      </c>
      <c r="I26" s="141">
        <v>0.14019999999999999</v>
      </c>
      <c r="J26" s="142">
        <v>0.14019999999999999</v>
      </c>
      <c r="K26" s="141">
        <v>0.47220000000000001</v>
      </c>
      <c r="L26" s="142">
        <v>0.47220000000000001</v>
      </c>
      <c r="M26" s="131">
        <v>0</v>
      </c>
      <c r="N26" s="131">
        <f t="shared" si="5"/>
        <v>5.8076923076923084</v>
      </c>
      <c r="O26" s="134">
        <f t="shared" si="6"/>
        <v>17.974358974358974</v>
      </c>
    </row>
    <row r="27" spans="2:73" ht="14.4" thickBot="1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73" ht="16.2" thickBot="1" x14ac:dyDescent="0.35">
      <c r="B28" s="563" t="s">
        <v>284</v>
      </c>
      <c r="C28" s="564"/>
      <c r="D28" s="564"/>
      <c r="E28" s="564"/>
      <c r="F28" s="564"/>
      <c r="G28" s="564"/>
      <c r="H28" s="564"/>
      <c r="I28" s="564"/>
      <c r="J28" s="564"/>
      <c r="K28" s="564"/>
      <c r="L28" s="565"/>
      <c r="M28" s="143"/>
      <c r="N28" s="143"/>
      <c r="O28" s="143"/>
    </row>
    <row r="29" spans="2:73" ht="15.75" customHeight="1" x14ac:dyDescent="0.3">
      <c r="B29" s="566" t="s">
        <v>60</v>
      </c>
      <c r="C29" s="552" t="s">
        <v>32</v>
      </c>
      <c r="D29" s="552" t="s">
        <v>30</v>
      </c>
      <c r="E29" s="542" t="s">
        <v>206</v>
      </c>
      <c r="F29" s="544" t="s">
        <v>207</v>
      </c>
      <c r="G29" s="562" t="s">
        <v>210</v>
      </c>
      <c r="H29" s="562" t="s">
        <v>211</v>
      </c>
      <c r="I29" s="542" t="s">
        <v>208</v>
      </c>
      <c r="J29" s="544" t="s">
        <v>209</v>
      </c>
      <c r="K29" s="542" t="s">
        <v>288</v>
      </c>
      <c r="L29" s="527" t="s">
        <v>289</v>
      </c>
      <c r="M29" s="143"/>
      <c r="N29" s="143"/>
      <c r="O29" s="143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</row>
    <row r="30" spans="2:73" ht="15.75" customHeight="1" thickBot="1" x14ac:dyDescent="0.35">
      <c r="B30" s="567"/>
      <c r="C30" s="561"/>
      <c r="D30" s="561"/>
      <c r="E30" s="543"/>
      <c r="F30" s="545"/>
      <c r="G30" s="561"/>
      <c r="H30" s="561"/>
      <c r="I30" s="543"/>
      <c r="J30" s="545"/>
      <c r="K30" s="543"/>
      <c r="L30" s="528"/>
      <c r="M30" s="143"/>
      <c r="N30" s="143"/>
      <c r="O30" s="143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</row>
    <row r="31" spans="2:73" ht="15" customHeight="1" x14ac:dyDescent="0.3">
      <c r="B31" s="531">
        <v>1</v>
      </c>
      <c r="C31" s="48">
        <v>7111</v>
      </c>
      <c r="D31" s="48" t="s">
        <v>27</v>
      </c>
      <c r="E31" s="49">
        <v>41.5</v>
      </c>
      <c r="F31" s="50">
        <v>41.5</v>
      </c>
      <c r="G31" s="51">
        <v>44.7</v>
      </c>
      <c r="H31" s="51">
        <v>44.7</v>
      </c>
      <c r="I31" s="49">
        <v>35.799999999999997</v>
      </c>
      <c r="J31" s="50">
        <v>35.799999999999997</v>
      </c>
      <c r="K31" s="49">
        <v>4.5</v>
      </c>
      <c r="L31" s="144">
        <v>4.5</v>
      </c>
      <c r="M31" s="143"/>
      <c r="N31" s="143"/>
      <c r="O31" s="143"/>
      <c r="Q31" s="125"/>
      <c r="R31" s="12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</row>
    <row r="32" spans="2:73" ht="15.75" customHeight="1" x14ac:dyDescent="0.3">
      <c r="B32" s="532"/>
      <c r="C32" s="48">
        <v>7112</v>
      </c>
      <c r="D32" s="48" t="s">
        <v>27</v>
      </c>
      <c r="E32" s="49">
        <v>36.4</v>
      </c>
      <c r="F32" s="50">
        <v>36.4</v>
      </c>
      <c r="G32" s="51">
        <v>39.200000000000003</v>
      </c>
      <c r="H32" s="51">
        <v>39.200000000000003</v>
      </c>
      <c r="I32" s="49">
        <v>31.3</v>
      </c>
      <c r="J32" s="50">
        <v>31.3</v>
      </c>
      <c r="K32" s="49">
        <v>3.9</v>
      </c>
      <c r="L32" s="144">
        <v>3.9</v>
      </c>
      <c r="M32" s="143"/>
      <c r="N32" s="143"/>
      <c r="O32" s="143"/>
      <c r="Q32" s="125"/>
      <c r="R32" s="125"/>
      <c r="S32" s="146"/>
      <c r="T32" s="146"/>
      <c r="U32" s="146"/>
      <c r="V32" s="146"/>
      <c r="W32" s="147"/>
      <c r="X32" s="146"/>
      <c r="Y32" s="146"/>
      <c r="Z32" s="146"/>
      <c r="AA32" s="146"/>
      <c r="AB32" s="147"/>
      <c r="AC32" s="146"/>
      <c r="AD32" s="146"/>
      <c r="AE32" s="146"/>
      <c r="AF32" s="146"/>
      <c r="AG32" s="147"/>
    </row>
    <row r="33" spans="2:33" ht="15.75" customHeight="1" x14ac:dyDescent="0.3">
      <c r="B33" s="533"/>
      <c r="C33" s="48">
        <v>7113</v>
      </c>
      <c r="D33" s="48" t="s">
        <v>27</v>
      </c>
      <c r="E33" s="49">
        <v>30.8</v>
      </c>
      <c r="F33" s="50">
        <v>30.8</v>
      </c>
      <c r="G33" s="51">
        <v>33.1</v>
      </c>
      <c r="H33" s="51">
        <v>33.1</v>
      </c>
      <c r="I33" s="49">
        <v>26.5</v>
      </c>
      <c r="J33" s="50">
        <v>26.5</v>
      </c>
      <c r="K33" s="49">
        <v>3.3</v>
      </c>
      <c r="L33" s="144">
        <v>3.3</v>
      </c>
      <c r="M33" s="143"/>
      <c r="N33" s="143"/>
      <c r="O33" s="143"/>
      <c r="Q33" s="125"/>
      <c r="R33" s="125"/>
      <c r="S33" s="146"/>
      <c r="T33" s="146"/>
      <c r="U33" s="146"/>
      <c r="V33" s="146"/>
      <c r="W33" s="147"/>
      <c r="X33" s="146"/>
      <c r="Y33" s="146"/>
      <c r="Z33" s="146"/>
      <c r="AA33" s="146"/>
      <c r="AB33" s="147"/>
      <c r="AC33" s="146"/>
      <c r="AD33" s="146"/>
      <c r="AE33" s="146"/>
      <c r="AF33" s="146"/>
      <c r="AG33" s="147"/>
    </row>
    <row r="34" spans="2:33" ht="15.75" customHeight="1" x14ac:dyDescent="0.3">
      <c r="B34" s="534">
        <v>2</v>
      </c>
      <c r="C34" s="58">
        <v>7211</v>
      </c>
      <c r="D34" s="58" t="s">
        <v>27</v>
      </c>
      <c r="E34" s="85">
        <v>49.6</v>
      </c>
      <c r="F34" s="86">
        <v>49.6</v>
      </c>
      <c r="G34" s="87">
        <v>53.4</v>
      </c>
      <c r="H34" s="87">
        <v>53.4</v>
      </c>
      <c r="I34" s="85">
        <v>42.7</v>
      </c>
      <c r="J34" s="86">
        <v>42.7</v>
      </c>
      <c r="K34" s="85">
        <v>5.3</v>
      </c>
      <c r="L34" s="148">
        <v>5.3</v>
      </c>
      <c r="M34" s="143"/>
      <c r="N34" s="143"/>
      <c r="O34" s="143"/>
    </row>
    <row r="35" spans="2:33" ht="15" customHeight="1" x14ac:dyDescent="0.3">
      <c r="B35" s="532"/>
      <c r="C35" s="48">
        <v>7212</v>
      </c>
      <c r="D35" s="48" t="s">
        <v>27</v>
      </c>
      <c r="E35" s="49">
        <v>44.7</v>
      </c>
      <c r="F35" s="50">
        <v>44.7</v>
      </c>
      <c r="G35" s="51">
        <v>48.1</v>
      </c>
      <c r="H35" s="51">
        <v>48.1</v>
      </c>
      <c r="I35" s="49">
        <v>38.5</v>
      </c>
      <c r="J35" s="50">
        <v>38.5</v>
      </c>
      <c r="K35" s="49">
        <v>4.8</v>
      </c>
      <c r="L35" s="144">
        <v>4.8</v>
      </c>
      <c r="M35" s="143"/>
      <c r="N35" s="143"/>
      <c r="O35" s="143"/>
    </row>
    <row r="36" spans="2:33" ht="15" customHeight="1" x14ac:dyDescent="0.3">
      <c r="B36" s="533"/>
      <c r="C36" s="48">
        <v>7213</v>
      </c>
      <c r="D36" s="48" t="s">
        <v>27</v>
      </c>
      <c r="E36" s="49">
        <v>36</v>
      </c>
      <c r="F36" s="50">
        <v>36</v>
      </c>
      <c r="G36" s="51">
        <v>38.799999999999997</v>
      </c>
      <c r="H36" s="51">
        <v>38.799999999999997</v>
      </c>
      <c r="I36" s="49">
        <v>31</v>
      </c>
      <c r="J36" s="50">
        <v>31</v>
      </c>
      <c r="K36" s="49">
        <v>3.9</v>
      </c>
      <c r="L36" s="144">
        <v>3.9</v>
      </c>
      <c r="M36" s="143"/>
      <c r="N36" s="143"/>
      <c r="O36" s="143"/>
    </row>
    <row r="37" spans="2:33" ht="15" customHeight="1" x14ac:dyDescent="0.3">
      <c r="B37" s="534">
        <v>3</v>
      </c>
      <c r="C37" s="58">
        <v>7311</v>
      </c>
      <c r="D37" s="58" t="s">
        <v>27</v>
      </c>
      <c r="E37" s="85">
        <v>49.6</v>
      </c>
      <c r="F37" s="86">
        <v>49.6</v>
      </c>
      <c r="G37" s="87">
        <v>53.4</v>
      </c>
      <c r="H37" s="87">
        <v>53.4</v>
      </c>
      <c r="I37" s="85">
        <v>42.7</v>
      </c>
      <c r="J37" s="86">
        <v>42.7</v>
      </c>
      <c r="K37" s="85">
        <v>5.3</v>
      </c>
      <c r="L37" s="148">
        <v>5.3</v>
      </c>
      <c r="M37" s="143"/>
      <c r="N37" s="143"/>
      <c r="O37" s="143"/>
    </row>
    <row r="38" spans="2:33" ht="15" customHeight="1" x14ac:dyDescent="0.3">
      <c r="B38" s="532"/>
      <c r="C38" s="48">
        <v>7312</v>
      </c>
      <c r="D38" s="48" t="s">
        <v>27</v>
      </c>
      <c r="E38" s="49">
        <v>44.7</v>
      </c>
      <c r="F38" s="50">
        <v>44.7</v>
      </c>
      <c r="G38" s="51">
        <v>48.1</v>
      </c>
      <c r="H38" s="51">
        <v>48.1</v>
      </c>
      <c r="I38" s="49">
        <v>38.5</v>
      </c>
      <c r="J38" s="50">
        <v>38.5</v>
      </c>
      <c r="K38" s="49">
        <v>4.8</v>
      </c>
      <c r="L38" s="144">
        <v>4.8</v>
      </c>
      <c r="M38" s="143"/>
      <c r="N38" s="143"/>
      <c r="O38" s="143"/>
    </row>
    <row r="39" spans="2:33" ht="15" customHeight="1" x14ac:dyDescent="0.3">
      <c r="B39" s="533"/>
      <c r="C39" s="48">
        <v>7313</v>
      </c>
      <c r="D39" s="48" t="s">
        <v>27</v>
      </c>
      <c r="E39" s="49">
        <v>36</v>
      </c>
      <c r="F39" s="50">
        <v>36</v>
      </c>
      <c r="G39" s="51">
        <v>38.799999999999997</v>
      </c>
      <c r="H39" s="51">
        <v>38.799999999999997</v>
      </c>
      <c r="I39" s="49">
        <v>31</v>
      </c>
      <c r="J39" s="50">
        <v>31</v>
      </c>
      <c r="K39" s="49">
        <v>3.9</v>
      </c>
      <c r="L39" s="144">
        <v>3.9</v>
      </c>
      <c r="M39" s="143"/>
      <c r="N39" s="143"/>
      <c r="O39" s="143"/>
    </row>
    <row r="40" spans="2:33" ht="15" customHeight="1" x14ac:dyDescent="0.3">
      <c r="B40" s="534">
        <v>4</v>
      </c>
      <c r="C40" s="58">
        <v>7411</v>
      </c>
      <c r="D40" s="58" t="s">
        <v>27</v>
      </c>
      <c r="E40" s="85">
        <v>41.5</v>
      </c>
      <c r="F40" s="86">
        <v>41.5</v>
      </c>
      <c r="G40" s="87">
        <v>44.7</v>
      </c>
      <c r="H40" s="87">
        <v>44.7</v>
      </c>
      <c r="I40" s="85">
        <v>35.799999999999997</v>
      </c>
      <c r="J40" s="86">
        <v>35.799999999999997</v>
      </c>
      <c r="K40" s="85">
        <v>4.5</v>
      </c>
      <c r="L40" s="148">
        <v>4.5</v>
      </c>
      <c r="M40" s="143"/>
      <c r="N40" s="143"/>
      <c r="O40" s="143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</row>
    <row r="41" spans="2:33" ht="15" customHeight="1" x14ac:dyDescent="0.3">
      <c r="B41" s="532"/>
      <c r="C41" s="48">
        <v>7412</v>
      </c>
      <c r="D41" s="48" t="s">
        <v>27</v>
      </c>
      <c r="E41" s="49">
        <v>36.4</v>
      </c>
      <c r="F41" s="50">
        <v>36.4</v>
      </c>
      <c r="G41" s="51">
        <v>39.200000000000003</v>
      </c>
      <c r="H41" s="51">
        <v>39.200000000000003</v>
      </c>
      <c r="I41" s="49">
        <v>31.3</v>
      </c>
      <c r="J41" s="50">
        <v>31.3</v>
      </c>
      <c r="K41" s="49">
        <v>3.9</v>
      </c>
      <c r="L41" s="144">
        <v>3.9</v>
      </c>
      <c r="M41" s="143"/>
      <c r="N41" s="143"/>
      <c r="O41" s="143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</row>
    <row r="42" spans="2:33" ht="15.75" customHeight="1" thickBot="1" x14ac:dyDescent="0.35">
      <c r="B42" s="541"/>
      <c r="C42" s="103">
        <v>7413</v>
      </c>
      <c r="D42" s="103" t="s">
        <v>27</v>
      </c>
      <c r="E42" s="104">
        <v>30.8</v>
      </c>
      <c r="F42" s="105">
        <v>30.8</v>
      </c>
      <c r="G42" s="106">
        <v>33.1</v>
      </c>
      <c r="H42" s="106">
        <v>33.1</v>
      </c>
      <c r="I42" s="104">
        <v>26.5</v>
      </c>
      <c r="J42" s="105">
        <v>26.5</v>
      </c>
      <c r="K42" s="104">
        <v>3.3</v>
      </c>
      <c r="L42" s="150">
        <v>3.3</v>
      </c>
      <c r="M42" s="143"/>
      <c r="N42" s="143"/>
      <c r="O42" s="143"/>
      <c r="Q42" s="125"/>
      <c r="R42" s="12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</row>
    <row r="43" spans="2:33" ht="14.4" thickBot="1" x14ac:dyDescent="0.3">
      <c r="B43" s="115"/>
      <c r="C43" s="48"/>
      <c r="D43" s="48"/>
      <c r="E43" s="151"/>
      <c r="F43" s="151"/>
      <c r="G43" s="151"/>
      <c r="H43" s="151"/>
      <c r="I43" s="152"/>
      <c r="J43" s="152"/>
      <c r="K43" s="152"/>
      <c r="L43" s="152"/>
      <c r="M43" s="70"/>
      <c r="N43" s="70"/>
      <c r="O43" s="70"/>
      <c r="Q43" s="125"/>
      <c r="R43" s="125"/>
      <c r="S43" s="146"/>
      <c r="T43" s="146"/>
      <c r="U43" s="146"/>
      <c r="V43" s="146"/>
      <c r="W43" s="147"/>
      <c r="X43" s="146"/>
      <c r="Y43" s="146"/>
      <c r="Z43" s="146"/>
      <c r="AA43" s="146"/>
      <c r="AB43" s="147"/>
      <c r="AC43" s="146"/>
      <c r="AD43" s="146"/>
      <c r="AE43" s="146"/>
      <c r="AF43" s="146"/>
      <c r="AG43" s="147"/>
    </row>
    <row r="44" spans="2:33" ht="16.2" thickBot="1" x14ac:dyDescent="0.35">
      <c r="B44" s="563" t="s">
        <v>287</v>
      </c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Q44" s="125"/>
      <c r="R44" s="125"/>
      <c r="S44" s="146"/>
      <c r="T44" s="146"/>
      <c r="U44" s="146"/>
      <c r="V44" s="146"/>
      <c r="W44" s="147"/>
      <c r="X44" s="146"/>
      <c r="Y44" s="146"/>
      <c r="Z44" s="146"/>
      <c r="AA44" s="146"/>
      <c r="AB44" s="147"/>
      <c r="AC44" s="146"/>
      <c r="AD44" s="146"/>
      <c r="AE44" s="146"/>
      <c r="AF44" s="146"/>
      <c r="AG44" s="147"/>
    </row>
    <row r="45" spans="2:33" x14ac:dyDescent="0.25">
      <c r="B45" s="566" t="s">
        <v>60</v>
      </c>
      <c r="C45" s="552" t="s">
        <v>32</v>
      </c>
      <c r="D45" s="552" t="s">
        <v>30</v>
      </c>
      <c r="E45" s="542" t="s">
        <v>371</v>
      </c>
      <c r="F45" s="544" t="s">
        <v>370</v>
      </c>
      <c r="G45" s="542" t="s">
        <v>369</v>
      </c>
      <c r="H45" s="544" t="s">
        <v>368</v>
      </c>
      <c r="I45" s="542" t="s">
        <v>367</v>
      </c>
      <c r="J45" s="544" t="s">
        <v>366</v>
      </c>
      <c r="K45" s="542" t="s">
        <v>365</v>
      </c>
      <c r="L45" s="544" t="s">
        <v>364</v>
      </c>
      <c r="M45" s="568" t="s">
        <v>306</v>
      </c>
      <c r="N45" s="535" t="s">
        <v>363</v>
      </c>
      <c r="O45" s="546" t="s">
        <v>362</v>
      </c>
    </row>
    <row r="46" spans="2:33" ht="14.4" thickBot="1" x14ac:dyDescent="0.3">
      <c r="B46" s="567"/>
      <c r="C46" s="561"/>
      <c r="D46" s="561"/>
      <c r="E46" s="543"/>
      <c r="F46" s="545"/>
      <c r="G46" s="543"/>
      <c r="H46" s="545"/>
      <c r="I46" s="543"/>
      <c r="J46" s="545"/>
      <c r="K46" s="543"/>
      <c r="L46" s="545"/>
      <c r="M46" s="569"/>
      <c r="N46" s="536"/>
      <c r="O46" s="547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</row>
    <row r="47" spans="2:33" ht="15" customHeight="1" x14ac:dyDescent="0.25">
      <c r="B47" s="531">
        <v>1</v>
      </c>
      <c r="C47" s="154">
        <v>7111</v>
      </c>
      <c r="D47" s="154" t="s">
        <v>27</v>
      </c>
      <c r="E47" s="155">
        <v>1.5699999999999999E-2</v>
      </c>
      <c r="F47" s="156">
        <v>1.5699999999999999E-2</v>
      </c>
      <c r="G47" s="157">
        <v>0.10829999999999999</v>
      </c>
      <c r="H47" s="157">
        <v>0.10829999999999999</v>
      </c>
      <c r="I47" s="155">
        <v>0.23719999999999999</v>
      </c>
      <c r="J47" s="156">
        <v>0.23719999999999999</v>
      </c>
      <c r="K47" s="155">
        <v>0.68859999999999999</v>
      </c>
      <c r="L47" s="156">
        <v>0.68859999999999999</v>
      </c>
      <c r="M47" s="158">
        <v>0.158</v>
      </c>
      <c r="N47" s="70">
        <f>G47/E47</f>
        <v>6.8980891719745223</v>
      </c>
      <c r="O47" s="74">
        <f>I47/E47</f>
        <v>15.108280254777071</v>
      </c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</row>
    <row r="48" spans="2:33" x14ac:dyDescent="0.25">
      <c r="B48" s="532"/>
      <c r="C48" s="428">
        <v>7112</v>
      </c>
      <c r="D48" s="428" t="s">
        <v>27</v>
      </c>
      <c r="E48" s="119">
        <v>1.5699999999999999E-2</v>
      </c>
      <c r="F48" s="120">
        <v>1.5699999999999999E-2</v>
      </c>
      <c r="G48" s="151">
        <v>9.3899999999999997E-2</v>
      </c>
      <c r="H48" s="151">
        <v>9.3899999999999997E-2</v>
      </c>
      <c r="I48" s="119">
        <v>0.2772</v>
      </c>
      <c r="J48" s="120">
        <v>0.2772</v>
      </c>
      <c r="K48" s="119">
        <v>0.91839999999999999</v>
      </c>
      <c r="L48" s="120">
        <v>0.91839999999999999</v>
      </c>
      <c r="M48" s="73">
        <v>0.104</v>
      </c>
      <c r="N48" s="70">
        <f>G48/E48</f>
        <v>5.9808917197452232</v>
      </c>
      <c r="O48" s="74">
        <f>I48/E48</f>
        <v>17.656050955414013</v>
      </c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</row>
    <row r="49" spans="1:31" x14ac:dyDescent="0.25">
      <c r="B49" s="533"/>
      <c r="C49" s="428">
        <v>7113</v>
      </c>
      <c r="D49" s="428" t="s">
        <v>27</v>
      </c>
      <c r="E49" s="119">
        <v>1.5699999999999999E-2</v>
      </c>
      <c r="F49" s="120">
        <v>1.5699999999999999E-2</v>
      </c>
      <c r="G49" s="151">
        <v>9.0700000000000003E-2</v>
      </c>
      <c r="H49" s="151">
        <v>9.0700000000000003E-2</v>
      </c>
      <c r="I49" s="119">
        <v>0.28039999999999998</v>
      </c>
      <c r="J49" s="120">
        <v>0.28039999999999998</v>
      </c>
      <c r="K49" s="119">
        <v>0.94440000000000002</v>
      </c>
      <c r="L49" s="120">
        <v>0.94440000000000002</v>
      </c>
      <c r="M49" s="73">
        <v>5.0999999999999997E-2</v>
      </c>
      <c r="N49" s="70">
        <f t="shared" ref="N49" si="11">G49/E49</f>
        <v>5.7770700636942678</v>
      </c>
      <c r="O49" s="74">
        <f t="shared" ref="O49" si="12">I49/E49</f>
        <v>17.859872611464969</v>
      </c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</row>
    <row r="50" spans="1:31" x14ac:dyDescent="0.25">
      <c r="B50" s="534">
        <v>2</v>
      </c>
      <c r="C50" s="427">
        <v>7211</v>
      </c>
      <c r="D50" s="427" t="s">
        <v>27</v>
      </c>
      <c r="E50" s="135">
        <v>1.5699999999999999E-2</v>
      </c>
      <c r="F50" s="136">
        <v>1.5699999999999999E-2</v>
      </c>
      <c r="G50" s="159">
        <v>0.1003</v>
      </c>
      <c r="H50" s="159">
        <v>0.1003</v>
      </c>
      <c r="I50" s="135">
        <v>0.16930000000000001</v>
      </c>
      <c r="J50" s="136">
        <v>0.16930000000000001</v>
      </c>
      <c r="K50" s="135">
        <v>0.41060000000000002</v>
      </c>
      <c r="L50" s="136">
        <v>0.41060000000000002</v>
      </c>
      <c r="M50" s="62">
        <v>0.317</v>
      </c>
      <c r="N50" s="61">
        <f>G50/E50</f>
        <v>6.3885350318471339</v>
      </c>
      <c r="O50" s="65">
        <f>I50/E50</f>
        <v>10.783439490445861</v>
      </c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</row>
    <row r="51" spans="1:31" x14ac:dyDescent="0.25">
      <c r="A51" s="20"/>
      <c r="B51" s="532"/>
      <c r="C51" s="428">
        <v>7212</v>
      </c>
      <c r="D51" s="428" t="s">
        <v>27</v>
      </c>
      <c r="E51" s="119">
        <v>1.5699999999999999E-2</v>
      </c>
      <c r="F51" s="120">
        <v>1.5699999999999999E-2</v>
      </c>
      <c r="G51" s="151">
        <v>9.8900000000000002E-2</v>
      </c>
      <c r="H51" s="151">
        <v>9.8900000000000002E-2</v>
      </c>
      <c r="I51" s="119">
        <v>0.19980000000000001</v>
      </c>
      <c r="J51" s="120">
        <v>0.19980000000000001</v>
      </c>
      <c r="K51" s="119">
        <v>0.55310000000000004</v>
      </c>
      <c r="L51" s="120">
        <v>0.55310000000000004</v>
      </c>
      <c r="M51" s="71">
        <v>0.20899999999999999</v>
      </c>
      <c r="N51" s="70">
        <f>G51/E51</f>
        <v>6.2993630573248414</v>
      </c>
      <c r="O51" s="74">
        <f>I51/E51</f>
        <v>12.726114649681531</v>
      </c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</row>
    <row r="52" spans="1:31" x14ac:dyDescent="0.25">
      <c r="A52" s="20"/>
      <c r="B52" s="533"/>
      <c r="C52" s="428">
        <v>7213</v>
      </c>
      <c r="D52" s="428" t="s">
        <v>27</v>
      </c>
      <c r="E52" s="119">
        <v>1.5699999999999999E-2</v>
      </c>
      <c r="F52" s="120">
        <v>1.5699999999999999E-2</v>
      </c>
      <c r="G52" s="151">
        <v>9.1499999999999998E-2</v>
      </c>
      <c r="H52" s="151">
        <v>9.1499999999999998E-2</v>
      </c>
      <c r="I52" s="119">
        <v>0.2797</v>
      </c>
      <c r="J52" s="120">
        <v>0.2797</v>
      </c>
      <c r="K52" s="119">
        <v>0.93820000000000003</v>
      </c>
      <c r="L52" s="120">
        <v>0.93820000000000003</v>
      </c>
      <c r="M52" s="94">
        <v>0.10100000000000001</v>
      </c>
      <c r="N52" s="93">
        <f t="shared" ref="N52" si="13">G52/E52</f>
        <v>5.8280254777070066</v>
      </c>
      <c r="O52" s="97">
        <f t="shared" ref="O52" si="14">I52/E52</f>
        <v>17.815286624203825</v>
      </c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</row>
    <row r="53" spans="1:31" x14ac:dyDescent="0.25">
      <c r="A53" s="20"/>
      <c r="B53" s="534">
        <v>3</v>
      </c>
      <c r="C53" s="427">
        <v>7311</v>
      </c>
      <c r="D53" s="427" t="s">
        <v>27</v>
      </c>
      <c r="E53" s="135">
        <v>1.5699999999999999E-2</v>
      </c>
      <c r="F53" s="136">
        <v>1.5699999999999999E-2</v>
      </c>
      <c r="G53" s="159">
        <v>0.1003</v>
      </c>
      <c r="H53" s="159">
        <v>0.1003</v>
      </c>
      <c r="I53" s="135">
        <v>0.16930000000000001</v>
      </c>
      <c r="J53" s="136">
        <v>0.16930000000000001</v>
      </c>
      <c r="K53" s="135">
        <v>0.41060000000000002</v>
      </c>
      <c r="L53" s="136">
        <v>0.41060000000000002</v>
      </c>
      <c r="M53" s="73">
        <v>0.317</v>
      </c>
      <c r="N53" s="70">
        <f>G53/E53</f>
        <v>6.3885350318471339</v>
      </c>
      <c r="O53" s="74">
        <f>I53/E53</f>
        <v>10.783439490445861</v>
      </c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</row>
    <row r="54" spans="1:31" x14ac:dyDescent="0.25">
      <c r="A54" s="20"/>
      <c r="B54" s="532"/>
      <c r="C54" s="428">
        <v>7312</v>
      </c>
      <c r="D54" s="428" t="s">
        <v>27</v>
      </c>
      <c r="E54" s="119">
        <v>1.5699999999999999E-2</v>
      </c>
      <c r="F54" s="120">
        <v>1.5699999999999999E-2</v>
      </c>
      <c r="G54" s="151">
        <v>9.8900000000000002E-2</v>
      </c>
      <c r="H54" s="151">
        <v>9.8900000000000002E-2</v>
      </c>
      <c r="I54" s="119">
        <v>0.19980000000000001</v>
      </c>
      <c r="J54" s="120">
        <v>0.19980000000000001</v>
      </c>
      <c r="K54" s="119">
        <v>0.55310000000000004</v>
      </c>
      <c r="L54" s="120">
        <v>0.55310000000000004</v>
      </c>
      <c r="M54" s="73">
        <v>0.20899999999999999</v>
      </c>
      <c r="N54" s="70">
        <f>G54/E54</f>
        <v>6.2993630573248414</v>
      </c>
      <c r="O54" s="74">
        <f>I54/E54</f>
        <v>12.726114649681531</v>
      </c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</row>
    <row r="55" spans="1:31" x14ac:dyDescent="0.25">
      <c r="A55" s="20"/>
      <c r="B55" s="533"/>
      <c r="C55" s="428">
        <v>7313</v>
      </c>
      <c r="D55" s="428" t="s">
        <v>27</v>
      </c>
      <c r="E55" s="119">
        <v>1.5699999999999999E-2</v>
      </c>
      <c r="F55" s="120">
        <v>1.5699999999999999E-2</v>
      </c>
      <c r="G55" s="151">
        <v>9.1499999999999998E-2</v>
      </c>
      <c r="H55" s="151">
        <v>9.1499999999999998E-2</v>
      </c>
      <c r="I55" s="119">
        <v>0.2797</v>
      </c>
      <c r="J55" s="120">
        <v>0.2797</v>
      </c>
      <c r="K55" s="119">
        <v>0.93820000000000003</v>
      </c>
      <c r="L55" s="120">
        <v>0.93820000000000003</v>
      </c>
      <c r="M55" s="73">
        <v>0.10100000000000001</v>
      </c>
      <c r="N55" s="70">
        <f t="shared" ref="N55" si="15">G55/E55</f>
        <v>5.8280254777070066</v>
      </c>
      <c r="O55" s="74">
        <f t="shared" ref="O55" si="16">I55/E55</f>
        <v>17.815286624203825</v>
      </c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</row>
    <row r="56" spans="1:31" x14ac:dyDescent="0.25">
      <c r="A56" s="20"/>
      <c r="B56" s="534">
        <v>4</v>
      </c>
      <c r="C56" s="427">
        <v>7411</v>
      </c>
      <c r="D56" s="427" t="s">
        <v>27</v>
      </c>
      <c r="E56" s="135">
        <v>1.5699999999999999E-2</v>
      </c>
      <c r="F56" s="136">
        <v>1.5699999999999999E-2</v>
      </c>
      <c r="G56" s="159">
        <v>0.10829999999999999</v>
      </c>
      <c r="H56" s="159">
        <v>0.10829999999999999</v>
      </c>
      <c r="I56" s="135">
        <v>0.23719999999999999</v>
      </c>
      <c r="J56" s="136">
        <v>0.23719999999999999</v>
      </c>
      <c r="K56" s="135">
        <v>0.68859999999999999</v>
      </c>
      <c r="L56" s="136">
        <v>0.68859999999999999</v>
      </c>
      <c r="M56" s="64">
        <v>0.158</v>
      </c>
      <c r="N56" s="61">
        <f>G56/E56</f>
        <v>6.8980891719745223</v>
      </c>
      <c r="O56" s="65">
        <f>I56/E56</f>
        <v>15.108280254777071</v>
      </c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</row>
    <row r="57" spans="1:31" x14ac:dyDescent="0.25">
      <c r="A57" s="20"/>
      <c r="B57" s="532"/>
      <c r="C57" s="428">
        <v>7412</v>
      </c>
      <c r="D57" s="428" t="s">
        <v>27</v>
      </c>
      <c r="E57" s="119">
        <v>1.5699999999999999E-2</v>
      </c>
      <c r="F57" s="120">
        <v>1.5699999999999999E-2</v>
      </c>
      <c r="G57" s="151">
        <v>9.3899999999999997E-2</v>
      </c>
      <c r="H57" s="151">
        <v>9.3899999999999997E-2</v>
      </c>
      <c r="I57" s="119">
        <v>0.2772</v>
      </c>
      <c r="J57" s="120">
        <v>0.2772</v>
      </c>
      <c r="K57" s="119">
        <v>0.91839999999999999</v>
      </c>
      <c r="L57" s="120">
        <v>0.91839999999999999</v>
      </c>
      <c r="M57" s="73">
        <v>0.104</v>
      </c>
      <c r="N57" s="70">
        <f>G57/E57</f>
        <v>5.9808917197452232</v>
      </c>
      <c r="O57" s="74">
        <f>I57/E57</f>
        <v>17.656050955414013</v>
      </c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</row>
    <row r="58" spans="1:31" ht="14.4" thickBot="1" x14ac:dyDescent="0.3">
      <c r="A58" s="20"/>
      <c r="B58" s="541"/>
      <c r="C58" s="103">
        <v>7413</v>
      </c>
      <c r="D58" s="103" t="s">
        <v>27</v>
      </c>
      <c r="E58" s="139">
        <v>1.5699999999999999E-2</v>
      </c>
      <c r="F58" s="140">
        <v>1.5699999999999999E-2</v>
      </c>
      <c r="G58" s="160">
        <v>9.0700000000000003E-2</v>
      </c>
      <c r="H58" s="160">
        <v>9.0700000000000003E-2</v>
      </c>
      <c r="I58" s="139">
        <v>0.28039999999999998</v>
      </c>
      <c r="J58" s="140">
        <v>0.28039999999999998</v>
      </c>
      <c r="K58" s="139">
        <v>0.94440000000000002</v>
      </c>
      <c r="L58" s="140">
        <v>0.94440000000000002</v>
      </c>
      <c r="M58" s="113">
        <v>5.0999999999999997E-2</v>
      </c>
      <c r="N58" s="131">
        <f t="shared" ref="N58" si="17">G58/E58</f>
        <v>5.7770700636942678</v>
      </c>
      <c r="O58" s="134">
        <f t="shared" ref="O58" si="18">I58/E58</f>
        <v>17.859872611464969</v>
      </c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</row>
    <row r="59" spans="1:31" x14ac:dyDescent="0.25">
      <c r="A59" s="20"/>
      <c r="B59" s="115"/>
      <c r="C59" s="48"/>
      <c r="D59" s="48"/>
      <c r="E59" s="51"/>
      <c r="F59" s="51"/>
      <c r="G59" s="51"/>
      <c r="H59" s="51"/>
      <c r="I59" s="51"/>
      <c r="J59" s="51"/>
      <c r="K59" s="51"/>
      <c r="L59" s="51"/>
      <c r="M59" s="151"/>
      <c r="N59" s="151"/>
      <c r="O59" s="152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</row>
    <row r="60" spans="1:31" x14ac:dyDescent="0.25">
      <c r="A60" s="20"/>
      <c r="B60" s="115"/>
      <c r="C60" s="48"/>
      <c r="D60" s="48"/>
      <c r="E60" s="51"/>
      <c r="F60" s="51"/>
      <c r="G60" s="51"/>
      <c r="H60" s="51"/>
      <c r="I60" s="51"/>
      <c r="J60" s="51"/>
      <c r="K60" s="51"/>
      <c r="L60" s="51"/>
      <c r="M60" s="151"/>
      <c r="N60" s="151"/>
      <c r="O60" s="152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</row>
    <row r="61" spans="1:3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</row>
    <row r="62" spans="1:3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</row>
    <row r="63" spans="1:3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</row>
    <row r="64" spans="1:31" x14ac:dyDescent="0.25">
      <c r="A64" s="20"/>
      <c r="B64" s="115"/>
      <c r="C64" s="48"/>
      <c r="D64" s="48"/>
      <c r="E64" s="51"/>
      <c r="F64" s="51"/>
      <c r="G64" s="51"/>
      <c r="H64" s="51"/>
      <c r="I64" s="51"/>
      <c r="J64" s="51"/>
      <c r="K64" s="51"/>
      <c r="L64" s="51"/>
      <c r="M64" s="151"/>
      <c r="N64" s="151"/>
      <c r="O64" s="152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</row>
    <row r="65" spans="1:31" x14ac:dyDescent="0.25">
      <c r="A65" s="20"/>
      <c r="B65" s="115"/>
      <c r="C65" s="48"/>
      <c r="D65" s="48"/>
      <c r="E65" s="51"/>
      <c r="F65" s="51"/>
      <c r="G65" s="51"/>
      <c r="H65" s="51"/>
      <c r="I65" s="51"/>
      <c r="J65" s="51"/>
      <c r="K65" s="51"/>
      <c r="L65" s="51"/>
      <c r="M65" s="151"/>
      <c r="N65" s="151"/>
      <c r="O65" s="152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</row>
    <row r="66" spans="1:31" x14ac:dyDescent="0.25">
      <c r="A66" s="20"/>
      <c r="B66" s="115"/>
      <c r="C66" s="48"/>
      <c r="D66" s="48"/>
      <c r="E66" s="51"/>
      <c r="F66" s="51"/>
      <c r="G66" s="51"/>
      <c r="H66" s="51"/>
      <c r="I66" s="51"/>
      <c r="J66" s="51"/>
      <c r="K66" s="51"/>
      <c r="L66" s="51"/>
      <c r="M66" s="151"/>
      <c r="N66" s="151"/>
      <c r="O66" s="152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</row>
    <row r="67" spans="1:3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</row>
    <row r="68" spans="1:3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</row>
    <row r="69" spans="1:3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</row>
    <row r="70" spans="1:31" x14ac:dyDescent="0.25">
      <c r="A70" s="20"/>
      <c r="B70" s="115"/>
      <c r="C70" s="48"/>
      <c r="D70" s="48"/>
      <c r="E70" s="51"/>
      <c r="F70" s="51"/>
      <c r="G70" s="51"/>
      <c r="H70" s="51"/>
      <c r="I70" s="51"/>
      <c r="J70" s="51"/>
      <c r="K70" s="51"/>
      <c r="L70" s="51"/>
      <c r="M70" s="151"/>
      <c r="N70" s="151"/>
      <c r="O70" s="152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</row>
    <row r="71" spans="1:31" x14ac:dyDescent="0.25">
      <c r="A71" s="20"/>
      <c r="B71" s="115"/>
      <c r="C71" s="48"/>
      <c r="D71" s="48"/>
      <c r="E71" s="51"/>
      <c r="F71" s="51"/>
      <c r="G71" s="51"/>
      <c r="H71" s="51"/>
      <c r="I71" s="51"/>
      <c r="J71" s="51"/>
      <c r="K71" s="51"/>
      <c r="L71" s="51"/>
      <c r="M71" s="151"/>
      <c r="N71" s="151"/>
      <c r="O71" s="152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</row>
    <row r="72" spans="1:31" x14ac:dyDescent="0.25">
      <c r="A72" s="20"/>
      <c r="B72" s="115"/>
      <c r="C72" s="48"/>
      <c r="D72" s="48"/>
      <c r="E72" s="51"/>
      <c r="F72" s="51"/>
      <c r="G72" s="51"/>
      <c r="H72" s="51"/>
      <c r="I72" s="51"/>
      <c r="J72" s="51"/>
      <c r="K72" s="51"/>
      <c r="L72" s="51"/>
      <c r="M72" s="151"/>
      <c r="N72" s="151"/>
      <c r="O72" s="152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</row>
    <row r="73" spans="1:31" x14ac:dyDescent="0.25"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</row>
    <row r="74" spans="1:31" x14ac:dyDescent="0.25"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</row>
    <row r="75" spans="1:31" ht="15" customHeight="1" x14ac:dyDescent="0.25"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</row>
    <row r="76" spans="1:31" ht="15.75" customHeight="1" x14ac:dyDescent="0.25"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</row>
    <row r="77" spans="1:31" x14ac:dyDescent="0.25"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</row>
    <row r="78" spans="1:31" x14ac:dyDescent="0.25"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</row>
    <row r="79" spans="1:3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</row>
    <row r="80" spans="1:31" x14ac:dyDescent="0.25">
      <c r="A80" s="20"/>
      <c r="B80" s="115"/>
      <c r="C80" s="48"/>
      <c r="D80" s="48"/>
      <c r="E80" s="151"/>
      <c r="F80" s="151"/>
      <c r="G80" s="151"/>
      <c r="H80" s="151"/>
      <c r="I80" s="151"/>
      <c r="J80" s="151"/>
      <c r="K80" s="151"/>
      <c r="L80" s="151"/>
      <c r="M80" s="73"/>
      <c r="N80" s="70"/>
      <c r="O80" s="70"/>
      <c r="P80" s="20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</row>
    <row r="81" spans="1:31" x14ac:dyDescent="0.25">
      <c r="A81" s="20"/>
      <c r="B81" s="115"/>
      <c r="C81" s="48"/>
      <c r="D81" s="48"/>
      <c r="E81" s="151"/>
      <c r="F81" s="151"/>
      <c r="G81" s="151"/>
      <c r="H81" s="151"/>
      <c r="I81" s="151"/>
      <c r="J81" s="151"/>
      <c r="K81" s="151"/>
      <c r="L81" s="151"/>
      <c r="M81" s="73"/>
      <c r="N81" s="70"/>
      <c r="O81" s="70"/>
      <c r="P81" s="20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 spans="1:31" x14ac:dyDescent="0.25">
      <c r="A82" s="20"/>
      <c r="B82" s="115"/>
      <c r="C82" s="48"/>
      <c r="D82" s="48"/>
      <c r="E82" s="151"/>
      <c r="F82" s="151"/>
      <c r="G82" s="151"/>
      <c r="H82" s="151"/>
      <c r="I82" s="151"/>
      <c r="J82" s="151"/>
      <c r="K82" s="151"/>
      <c r="L82" s="151"/>
      <c r="M82" s="73"/>
      <c r="N82" s="70"/>
      <c r="O82" s="70"/>
      <c r="P82" s="20"/>
    </row>
    <row r="83" spans="1:3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3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3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31" x14ac:dyDescent="0.25">
      <c r="A86" s="20"/>
      <c r="B86" s="115"/>
      <c r="C86" s="48"/>
      <c r="D86" s="48"/>
      <c r="E86" s="151"/>
      <c r="F86" s="151"/>
      <c r="G86" s="151"/>
      <c r="H86" s="151"/>
      <c r="I86" s="151"/>
      <c r="J86" s="151"/>
      <c r="K86" s="151"/>
      <c r="L86" s="151"/>
      <c r="M86" s="73"/>
      <c r="N86" s="70"/>
      <c r="O86" s="70"/>
      <c r="P86" s="20"/>
    </row>
    <row r="87" spans="1:31" x14ac:dyDescent="0.25">
      <c r="A87" s="20"/>
      <c r="B87" s="115"/>
      <c r="C87" s="48"/>
      <c r="D87" s="48"/>
      <c r="E87" s="151"/>
      <c r="F87" s="151"/>
      <c r="G87" s="151"/>
      <c r="H87" s="151"/>
      <c r="I87" s="151"/>
      <c r="J87" s="151"/>
      <c r="K87" s="151"/>
      <c r="L87" s="151"/>
      <c r="M87" s="73"/>
      <c r="N87" s="70"/>
      <c r="O87" s="70"/>
      <c r="P87" s="20"/>
    </row>
    <row r="88" spans="1:31" x14ac:dyDescent="0.25">
      <c r="A88" s="20"/>
      <c r="B88" s="115"/>
      <c r="C88" s="48"/>
      <c r="D88" s="48"/>
      <c r="E88" s="151"/>
      <c r="F88" s="151"/>
      <c r="G88" s="151"/>
      <c r="H88" s="151"/>
      <c r="I88" s="151"/>
      <c r="J88" s="151"/>
      <c r="K88" s="151"/>
      <c r="L88" s="151"/>
      <c r="M88" s="73"/>
      <c r="N88" s="70"/>
      <c r="O88" s="70"/>
      <c r="P88" s="20"/>
    </row>
    <row r="89" spans="1:3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3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3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31" x14ac:dyDescent="0.25">
      <c r="A92" s="20"/>
      <c r="B92" s="115"/>
      <c r="C92" s="48"/>
      <c r="D92" s="48"/>
      <c r="E92" s="151"/>
      <c r="F92" s="151"/>
      <c r="G92" s="151"/>
      <c r="H92" s="151"/>
      <c r="I92" s="151"/>
      <c r="J92" s="151"/>
      <c r="K92" s="151"/>
      <c r="L92" s="151"/>
      <c r="M92" s="73"/>
      <c r="N92" s="70"/>
      <c r="O92" s="70"/>
      <c r="P92" s="20"/>
    </row>
    <row r="93" spans="1:31" x14ac:dyDescent="0.25">
      <c r="A93" s="20"/>
      <c r="B93" s="115"/>
      <c r="C93" s="48"/>
      <c r="D93" s="48"/>
      <c r="E93" s="151"/>
      <c r="F93" s="151"/>
      <c r="G93" s="151"/>
      <c r="H93" s="151"/>
      <c r="I93" s="151"/>
      <c r="J93" s="151"/>
      <c r="K93" s="151"/>
      <c r="L93" s="151"/>
      <c r="M93" s="73"/>
      <c r="N93" s="70"/>
      <c r="O93" s="70"/>
      <c r="P93" s="20"/>
    </row>
    <row r="94" spans="1:31" x14ac:dyDescent="0.25">
      <c r="A94" s="20"/>
      <c r="B94" s="115"/>
      <c r="C94" s="48"/>
      <c r="D94" s="48"/>
      <c r="E94" s="151"/>
      <c r="F94" s="151"/>
      <c r="G94" s="151"/>
      <c r="H94" s="151"/>
      <c r="I94" s="151"/>
      <c r="J94" s="151"/>
      <c r="K94" s="151"/>
      <c r="L94" s="151"/>
      <c r="M94" s="73"/>
      <c r="N94" s="70"/>
      <c r="O94" s="70"/>
      <c r="P94" s="20"/>
      <c r="Q94" s="20"/>
      <c r="R94" s="20"/>
    </row>
    <row r="95" spans="1:3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3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x14ac:dyDescent="0.25">
      <c r="A98" s="20"/>
      <c r="B98" s="115"/>
      <c r="C98" s="48"/>
      <c r="D98" s="48"/>
      <c r="E98" s="151"/>
      <c r="F98" s="151"/>
      <c r="G98" s="151"/>
      <c r="H98" s="151"/>
      <c r="I98" s="151"/>
      <c r="J98" s="151"/>
      <c r="K98" s="151"/>
      <c r="L98" s="151"/>
      <c r="M98" s="73"/>
      <c r="N98" s="70"/>
      <c r="O98" s="70"/>
      <c r="P98" s="20"/>
      <c r="Q98" s="20"/>
      <c r="R98" s="20"/>
    </row>
    <row r="99" spans="1:18" x14ac:dyDescent="0.25">
      <c r="A99" s="20"/>
      <c r="B99" s="115"/>
      <c r="C99" s="48"/>
      <c r="D99" s="48"/>
      <c r="E99" s="151"/>
      <c r="F99" s="151"/>
      <c r="G99" s="151"/>
      <c r="H99" s="151"/>
      <c r="I99" s="151"/>
      <c r="J99" s="151"/>
      <c r="K99" s="151"/>
      <c r="L99" s="151"/>
      <c r="M99" s="73"/>
      <c r="N99" s="70"/>
      <c r="O99" s="70"/>
      <c r="P99" s="20"/>
      <c r="Q99" s="20"/>
      <c r="R99" s="20"/>
    </row>
    <row r="100" spans="1:18" x14ac:dyDescent="0.25">
      <c r="B100" s="115"/>
      <c r="C100" s="48"/>
      <c r="D100" s="48"/>
      <c r="E100" s="151"/>
      <c r="F100" s="151"/>
      <c r="G100" s="151"/>
      <c r="H100" s="151"/>
      <c r="I100" s="151"/>
      <c r="J100" s="151"/>
      <c r="K100" s="151"/>
      <c r="L100" s="151"/>
      <c r="M100" s="73"/>
      <c r="N100" s="70"/>
      <c r="O100" s="70"/>
      <c r="P100" s="20"/>
      <c r="Q100" s="20"/>
      <c r="R100" s="20"/>
    </row>
    <row r="101" spans="1:18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</sheetData>
  <mergeCells count="159">
    <mergeCell ref="BS9:BS10"/>
    <mergeCell ref="BS16:BS17"/>
    <mergeCell ref="BB2:BI2"/>
    <mergeCell ref="BH8:BM8"/>
    <mergeCell ref="BN8:BS8"/>
    <mergeCell ref="BN15:BS15"/>
    <mergeCell ref="Q2:AG2"/>
    <mergeCell ref="H29:H30"/>
    <mergeCell ref="I29:I30"/>
    <mergeCell ref="J29:J30"/>
    <mergeCell ref="B3:B4"/>
    <mergeCell ref="Q5:R5"/>
    <mergeCell ref="S3:W3"/>
    <mergeCell ref="K3:K4"/>
    <mergeCell ref="B2:L2"/>
    <mergeCell ref="L3:L4"/>
    <mergeCell ref="B5:B7"/>
    <mergeCell ref="B8:B10"/>
    <mergeCell ref="B11:B13"/>
    <mergeCell ref="B18:B20"/>
    <mergeCell ref="B15:O15"/>
    <mergeCell ref="B16:B17"/>
    <mergeCell ref="C16:C17"/>
    <mergeCell ref="D16:D17"/>
    <mergeCell ref="O16:O17"/>
    <mergeCell ref="E3:E4"/>
    <mergeCell ref="F3:F4"/>
    <mergeCell ref="X3:AB3"/>
    <mergeCell ref="AC3:AG3"/>
    <mergeCell ref="Q6:R6"/>
    <mergeCell ref="BN16:BN17"/>
    <mergeCell ref="BO16:BO17"/>
    <mergeCell ref="BP16:BP17"/>
    <mergeCell ref="BQ16:BQ17"/>
    <mergeCell ref="BR16:BR17"/>
    <mergeCell ref="Q20:AG20"/>
    <mergeCell ref="Q14:AG14"/>
    <mergeCell ref="Q15:R15"/>
    <mergeCell ref="S15:W15"/>
    <mergeCell ref="X15:AB15"/>
    <mergeCell ref="AC15:AG15"/>
    <mergeCell ref="Q18:R18"/>
    <mergeCell ref="AI13:AI16"/>
    <mergeCell ref="AI17:AI20"/>
    <mergeCell ref="AJ17:AK20"/>
    <mergeCell ref="BB9:BB10"/>
    <mergeCell ref="BC9:BC10"/>
    <mergeCell ref="BD9:BD10"/>
    <mergeCell ref="BE9:BE10"/>
    <mergeCell ref="BF9:BF10"/>
    <mergeCell ref="BH9:BH10"/>
    <mergeCell ref="BI9:BI10"/>
    <mergeCell ref="BK9:BK10"/>
    <mergeCell ref="BL9:BL10"/>
    <mergeCell ref="BN9:BN10"/>
    <mergeCell ref="BO9:BO10"/>
    <mergeCell ref="BP9:BP10"/>
    <mergeCell ref="BQ9:BQ10"/>
    <mergeCell ref="BR9:BR10"/>
    <mergeCell ref="BJ9:BJ10"/>
    <mergeCell ref="BG9:BG10"/>
    <mergeCell ref="BM9:BM10"/>
    <mergeCell ref="AT3:AT4"/>
    <mergeCell ref="BC3:BE3"/>
    <mergeCell ref="AV3:AV4"/>
    <mergeCell ref="AW3:AW4"/>
    <mergeCell ref="AX3:AX4"/>
    <mergeCell ref="AY3:AY4"/>
    <mergeCell ref="AZ3:AZ4"/>
    <mergeCell ref="AI2:AZ2"/>
    <mergeCell ref="AR3:AR4"/>
    <mergeCell ref="AQ3:AQ4"/>
    <mergeCell ref="AM3:AM4"/>
    <mergeCell ref="AN3:AN4"/>
    <mergeCell ref="AP3:AP4"/>
    <mergeCell ref="AO3:AO4"/>
    <mergeCell ref="AL3:AL4"/>
    <mergeCell ref="AJ3:AK4"/>
    <mergeCell ref="BC4:BE4"/>
    <mergeCell ref="BC5:BE5"/>
    <mergeCell ref="BC6:BE6"/>
    <mergeCell ref="AI5:AI8"/>
    <mergeCell ref="AJ5:AK8"/>
    <mergeCell ref="Q8:AG8"/>
    <mergeCell ref="Q9:R9"/>
    <mergeCell ref="S9:W9"/>
    <mergeCell ref="AJ13:AK16"/>
    <mergeCell ref="AC9:AG9"/>
    <mergeCell ref="Q10:R10"/>
    <mergeCell ref="Q11:R11"/>
    <mergeCell ref="Q12:R12"/>
    <mergeCell ref="AJ9:AK12"/>
    <mergeCell ref="AI9:AI12"/>
    <mergeCell ref="BB8:BF8"/>
    <mergeCell ref="B47:B49"/>
    <mergeCell ref="B50:B52"/>
    <mergeCell ref="B53:B55"/>
    <mergeCell ref="C3:C4"/>
    <mergeCell ref="D3:D4"/>
    <mergeCell ref="G3:G4"/>
    <mergeCell ref="H3:H4"/>
    <mergeCell ref="I3:I4"/>
    <mergeCell ref="J3:J4"/>
    <mergeCell ref="B44:O44"/>
    <mergeCell ref="B45:B46"/>
    <mergeCell ref="C45:C46"/>
    <mergeCell ref="D45:D46"/>
    <mergeCell ref="E45:E46"/>
    <mergeCell ref="F45:F46"/>
    <mergeCell ref="G45:G46"/>
    <mergeCell ref="H45:H46"/>
    <mergeCell ref="I45:I46"/>
    <mergeCell ref="M45:M46"/>
    <mergeCell ref="B29:B30"/>
    <mergeCell ref="E29:E30"/>
    <mergeCell ref="B40:B42"/>
    <mergeCell ref="B28:L28"/>
    <mergeCell ref="F29:F30"/>
    <mergeCell ref="B56:B58"/>
    <mergeCell ref="J45:J46"/>
    <mergeCell ref="O45:O46"/>
    <mergeCell ref="AU3:AU4"/>
    <mergeCell ref="Q16:R16"/>
    <mergeCell ref="Q17:R17"/>
    <mergeCell ref="Q4:R4"/>
    <mergeCell ref="Q3:R3"/>
    <mergeCell ref="AS3:AS4"/>
    <mergeCell ref="AI3:AI4"/>
    <mergeCell ref="Q21:R21"/>
    <mergeCell ref="S21:W21"/>
    <mergeCell ref="X21:AB21"/>
    <mergeCell ref="AC21:AG21"/>
    <mergeCell ref="Q22:R22"/>
    <mergeCell ref="Q23:R23"/>
    <mergeCell ref="Q24:R24"/>
    <mergeCell ref="X9:AB9"/>
    <mergeCell ref="K29:K30"/>
    <mergeCell ref="I16:I17"/>
    <mergeCell ref="J16:J17"/>
    <mergeCell ref="G29:G30"/>
    <mergeCell ref="D29:D30"/>
    <mergeCell ref="C29:C30"/>
    <mergeCell ref="L29:L30"/>
    <mergeCell ref="K16:K17"/>
    <mergeCell ref="B31:B33"/>
    <mergeCell ref="B34:B36"/>
    <mergeCell ref="B37:B39"/>
    <mergeCell ref="N45:N46"/>
    <mergeCell ref="M16:M17"/>
    <mergeCell ref="N16:N17"/>
    <mergeCell ref="B21:B23"/>
    <mergeCell ref="B24:B26"/>
    <mergeCell ref="L16:L17"/>
    <mergeCell ref="K45:K46"/>
    <mergeCell ref="L45:L46"/>
    <mergeCell ref="E16:E17"/>
    <mergeCell ref="F16:F17"/>
    <mergeCell ref="G16:G17"/>
    <mergeCell ref="H16:H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A85"/>
  <sheetViews>
    <sheetView topLeftCell="CC1" zoomScale="80" zoomScaleNormal="80" zoomScaleSheetLayoutView="50" workbookViewId="0">
      <selection activeCell="CD4" sqref="CD4:CD6"/>
    </sheetView>
  </sheetViews>
  <sheetFormatPr defaultColWidth="9.109375" defaultRowHeight="13.8" x14ac:dyDescent="0.25"/>
  <cols>
    <col min="1" max="1" width="9.109375" style="1"/>
    <col min="2" max="2" width="8.44140625" style="1" customWidth="1"/>
    <col min="3" max="3" width="9.33203125" style="1" customWidth="1"/>
    <col min="4" max="4" width="10.109375" style="1" customWidth="1"/>
    <col min="5" max="6" width="10.109375" style="1" bestFit="1" customWidth="1"/>
    <col min="7" max="7" width="13.88671875" style="1" bestFit="1" customWidth="1"/>
    <col min="8" max="8" width="15.109375" style="1" bestFit="1" customWidth="1"/>
    <col min="9" max="9" width="6.6640625" style="1" bestFit="1" customWidth="1"/>
    <col min="10" max="12" width="8.88671875" style="1" customWidth="1"/>
    <col min="13" max="13" width="10.109375" style="1" bestFit="1" customWidth="1"/>
    <col min="14" max="14" width="10.6640625" style="1" bestFit="1" customWidth="1"/>
    <col min="15" max="15" width="12.109375" style="1" bestFit="1" customWidth="1"/>
    <col min="16" max="16" width="13.44140625" style="1" bestFit="1" customWidth="1"/>
    <col min="17" max="17" width="9.88671875" style="1" customWidth="1"/>
    <col min="18" max="18" width="13.44140625" style="1" customWidth="1"/>
    <col min="19" max="22" width="9.109375" style="1"/>
    <col min="23" max="23" width="8.5546875" style="1" customWidth="1"/>
    <col min="24" max="24" width="11.44140625" style="1" bestFit="1" customWidth="1"/>
    <col min="25" max="25" width="12.109375" style="1" bestFit="1" customWidth="1"/>
    <col min="26" max="26" width="13.44140625" style="1" bestFit="1" customWidth="1"/>
    <col min="27" max="27" width="7.5546875" style="1" customWidth="1"/>
    <col min="28" max="28" width="8.109375" style="1" customWidth="1"/>
    <col min="29" max="29" width="7.44140625" style="1" bestFit="1" customWidth="1"/>
    <col min="30" max="30" width="11.33203125" style="1" bestFit="1" customWidth="1"/>
    <col min="31" max="33" width="10.5546875" style="1" bestFit="1" customWidth="1"/>
    <col min="34" max="34" width="11.6640625" style="1" bestFit="1" customWidth="1"/>
    <col min="35" max="35" width="10.5546875" style="1" bestFit="1" customWidth="1"/>
    <col min="36" max="36" width="11.6640625" style="1" bestFit="1" customWidth="1"/>
    <col min="37" max="37" width="10" style="1" bestFit="1" customWidth="1"/>
    <col min="38" max="38" width="10.6640625" style="1" bestFit="1" customWidth="1"/>
    <col min="39" max="39" width="7" style="1" bestFit="1" customWidth="1"/>
    <col min="40" max="40" width="4.5546875" style="1" bestFit="1" customWidth="1"/>
    <col min="41" max="41" width="4.44140625" style="1" bestFit="1" customWidth="1"/>
    <col min="42" max="42" width="8" style="1" bestFit="1" customWidth="1"/>
    <col min="43" max="43" width="8.44140625" style="1" bestFit="1" customWidth="1"/>
    <col min="44" max="44" width="7.109375" style="1" bestFit="1" customWidth="1"/>
    <col min="45" max="45" width="12.88671875" style="1" bestFit="1" customWidth="1"/>
    <col min="46" max="46" width="13.88671875" style="1" customWidth="1"/>
    <col min="47" max="47" width="10.6640625" style="1" bestFit="1" customWidth="1"/>
    <col min="48" max="48" width="7.109375" style="1" bestFit="1" customWidth="1"/>
    <col min="49" max="49" width="13.5546875" style="1" bestFit="1" customWidth="1"/>
    <col min="50" max="50" width="15.109375" style="1" bestFit="1" customWidth="1"/>
    <col min="51" max="51" width="17" style="1" bestFit="1" customWidth="1"/>
    <col min="52" max="52" width="9.109375" style="1" bestFit="1" customWidth="1"/>
    <col min="53" max="53" width="7.109375" style="1" bestFit="1" customWidth="1"/>
    <col min="54" max="54" width="13.88671875" style="1" customWidth="1"/>
    <col min="55" max="55" width="15.6640625" style="1" bestFit="1" customWidth="1"/>
    <col min="56" max="56" width="12.6640625" style="1" bestFit="1" customWidth="1"/>
    <col min="57" max="74" width="12.6640625" style="1" customWidth="1"/>
    <col min="75" max="75" width="11.109375" style="1" bestFit="1" customWidth="1"/>
    <col min="76" max="76" width="11.44140625" style="1" bestFit="1" customWidth="1"/>
    <col min="77" max="77" width="9.5546875" style="1" bestFit="1" customWidth="1"/>
    <col min="78" max="78" width="13" style="1" bestFit="1" customWidth="1"/>
    <col min="79" max="79" width="9.5546875" style="1" bestFit="1" customWidth="1"/>
    <col min="80" max="80" width="10.88671875" style="1" bestFit="1" customWidth="1"/>
    <col min="81" max="81" width="11" style="1" bestFit="1" customWidth="1"/>
    <col min="82" max="82" width="10" style="1" bestFit="1" customWidth="1"/>
    <col min="83" max="89" width="12.6640625" style="1" customWidth="1"/>
    <col min="90" max="90" width="11.44140625" style="1" bestFit="1" customWidth="1"/>
    <col min="91" max="91" width="11.5546875" style="1" bestFit="1" customWidth="1"/>
    <col min="92" max="93" width="10.6640625" style="1" customWidth="1"/>
    <col min="94" max="94" width="12.88671875" style="1" bestFit="1" customWidth="1"/>
    <col min="95" max="97" width="12.6640625" style="1" customWidth="1"/>
    <col min="98" max="98" width="12.5546875" style="1" customWidth="1"/>
    <col min="99" max="99" width="12.6640625" style="1" customWidth="1"/>
    <col min="100" max="100" width="11.44140625" style="1" bestFit="1" customWidth="1"/>
    <col min="101" max="102" width="10.6640625" style="1" customWidth="1"/>
    <col min="103" max="103" width="8.109375" style="1" bestFit="1" customWidth="1"/>
    <col min="104" max="104" width="10.6640625" style="1" customWidth="1"/>
    <col min="105" max="105" width="8.6640625" style="1" customWidth="1"/>
    <col min="106" max="16384" width="9.109375" style="1"/>
  </cols>
  <sheetData>
    <row r="1" spans="2:105" ht="14.4" thickBot="1" x14ac:dyDescent="0.3"/>
    <row r="2" spans="2:105" ht="16.5" customHeight="1" thickBot="1" x14ac:dyDescent="0.35">
      <c r="B2" s="677" t="s">
        <v>142</v>
      </c>
      <c r="C2" s="678"/>
      <c r="D2" s="678"/>
      <c r="E2" s="678"/>
      <c r="F2" s="678"/>
      <c r="G2" s="678"/>
      <c r="H2" s="678"/>
      <c r="I2" s="678"/>
      <c r="J2" s="678"/>
      <c r="K2" s="678"/>
      <c r="L2" s="678"/>
      <c r="M2" s="678"/>
      <c r="N2" s="679"/>
      <c r="P2" s="683" t="s">
        <v>156</v>
      </c>
      <c r="Q2" s="683"/>
      <c r="R2" s="683"/>
      <c r="S2" s="683"/>
      <c r="U2" s="707" t="s">
        <v>182</v>
      </c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9"/>
      <c r="AM2" s="680" t="s">
        <v>205</v>
      </c>
      <c r="AN2" s="681"/>
      <c r="AO2" s="681"/>
      <c r="AP2" s="681"/>
      <c r="AQ2" s="681"/>
      <c r="AR2" s="681"/>
      <c r="AS2" s="681"/>
      <c r="AT2" s="681"/>
      <c r="AU2" s="681"/>
      <c r="AV2" s="681"/>
      <c r="AW2" s="681"/>
      <c r="AX2" s="681"/>
      <c r="AY2" s="681"/>
      <c r="AZ2" s="681"/>
      <c r="BA2" s="681"/>
      <c r="BB2" s="681"/>
      <c r="BC2" s="682"/>
      <c r="BE2" s="674" t="s">
        <v>372</v>
      </c>
      <c r="BF2" s="675"/>
      <c r="BG2" s="675"/>
      <c r="BH2" s="675"/>
      <c r="BI2" s="675"/>
      <c r="BJ2" s="675"/>
      <c r="BK2" s="676"/>
      <c r="BM2" s="710" t="s">
        <v>375</v>
      </c>
      <c r="BN2" s="711"/>
      <c r="BO2" s="711"/>
      <c r="BP2" s="711"/>
      <c r="BQ2" s="711"/>
      <c r="BR2" s="712"/>
      <c r="BS2" s="41"/>
      <c r="BT2" s="695" t="s">
        <v>264</v>
      </c>
      <c r="BU2" s="696"/>
      <c r="BV2" s="696"/>
      <c r="BW2" s="696"/>
      <c r="BX2" s="697"/>
      <c r="BZ2" s="688" t="s">
        <v>293</v>
      </c>
      <c r="CA2" s="689"/>
      <c r="CB2" s="689"/>
      <c r="CC2" s="689"/>
      <c r="CD2" s="690"/>
      <c r="CF2" s="698" t="s">
        <v>387</v>
      </c>
      <c r="CG2" s="699"/>
      <c r="CH2" s="699"/>
      <c r="CI2" s="699"/>
      <c r="CJ2" s="699"/>
      <c r="CK2" s="699"/>
      <c r="CL2" s="699"/>
      <c r="CM2" s="700"/>
      <c r="CN2" s="42"/>
      <c r="CO2" s="42"/>
      <c r="CP2" s="42"/>
    </row>
    <row r="3" spans="2:105" ht="16.5" customHeight="1" thickBot="1" x14ac:dyDescent="0.35">
      <c r="B3" s="161" t="s">
        <v>9</v>
      </c>
      <c r="C3" s="162" t="s">
        <v>59</v>
      </c>
      <c r="D3" s="163" t="s">
        <v>32</v>
      </c>
      <c r="E3" s="163" t="s">
        <v>140</v>
      </c>
      <c r="F3" s="163" t="s">
        <v>141</v>
      </c>
      <c r="G3" s="163" t="s">
        <v>144</v>
      </c>
      <c r="H3" s="163" t="s">
        <v>143</v>
      </c>
      <c r="I3" s="163" t="s">
        <v>145</v>
      </c>
      <c r="J3" s="163" t="s">
        <v>167</v>
      </c>
      <c r="K3" s="163" t="s">
        <v>146</v>
      </c>
      <c r="L3" s="163" t="s">
        <v>147</v>
      </c>
      <c r="M3" s="163" t="s">
        <v>148</v>
      </c>
      <c r="N3" s="164" t="s">
        <v>149</v>
      </c>
      <c r="P3" s="165" t="s">
        <v>155</v>
      </c>
      <c r="Q3" s="166" t="s">
        <v>152</v>
      </c>
      <c r="R3" s="10" t="s">
        <v>153</v>
      </c>
      <c r="S3" s="166" t="s">
        <v>154</v>
      </c>
      <c r="U3" s="167" t="s">
        <v>9</v>
      </c>
      <c r="V3" s="162" t="s">
        <v>59</v>
      </c>
      <c r="W3" s="163" t="s">
        <v>32</v>
      </c>
      <c r="X3" s="163" t="s">
        <v>157</v>
      </c>
      <c r="Y3" s="163" t="s">
        <v>158</v>
      </c>
      <c r="Z3" s="163" t="s">
        <v>155</v>
      </c>
      <c r="AA3" s="163" t="s">
        <v>150</v>
      </c>
      <c r="AB3" s="163" t="s">
        <v>151</v>
      </c>
      <c r="AC3" s="163" t="s">
        <v>159</v>
      </c>
      <c r="AD3" s="163" t="s">
        <v>176</v>
      </c>
      <c r="AE3" s="163" t="s">
        <v>177</v>
      </c>
      <c r="AF3" s="163" t="s">
        <v>178</v>
      </c>
      <c r="AG3" s="163" t="s">
        <v>179</v>
      </c>
      <c r="AH3" s="163" t="s">
        <v>180</v>
      </c>
      <c r="AI3" s="163" t="s">
        <v>164</v>
      </c>
      <c r="AJ3" s="163" t="s">
        <v>165</v>
      </c>
      <c r="AK3" s="164" t="s">
        <v>166</v>
      </c>
      <c r="AM3" s="168" t="s">
        <v>9</v>
      </c>
      <c r="AN3" s="169" t="s">
        <v>59</v>
      </c>
      <c r="AO3" s="170" t="s">
        <v>32</v>
      </c>
      <c r="AP3" s="170" t="s">
        <v>73</v>
      </c>
      <c r="AQ3" s="171" t="s">
        <v>165</v>
      </c>
      <c r="AR3" s="172" t="s">
        <v>248</v>
      </c>
      <c r="AS3" s="172" t="s">
        <v>229</v>
      </c>
      <c r="AT3" s="171" t="s">
        <v>239</v>
      </c>
      <c r="AU3" s="173" t="s">
        <v>164</v>
      </c>
      <c r="AV3" s="174" t="s">
        <v>249</v>
      </c>
      <c r="AW3" s="173" t="s">
        <v>237</v>
      </c>
      <c r="AX3" s="174" t="s">
        <v>374</v>
      </c>
      <c r="AY3" s="174" t="s">
        <v>373</v>
      </c>
      <c r="AZ3" s="175" t="s">
        <v>166</v>
      </c>
      <c r="BA3" s="176" t="s">
        <v>250</v>
      </c>
      <c r="BB3" s="175" t="s">
        <v>241</v>
      </c>
      <c r="BC3" s="177" t="s">
        <v>240</v>
      </c>
      <c r="BE3" s="447" t="s">
        <v>9</v>
      </c>
      <c r="BF3" s="448" t="s">
        <v>59</v>
      </c>
      <c r="BG3" s="448" t="s">
        <v>32</v>
      </c>
      <c r="BH3" s="448" t="s">
        <v>30</v>
      </c>
      <c r="BI3" s="459" t="s">
        <v>73</v>
      </c>
      <c r="BJ3" s="477" t="s">
        <v>408</v>
      </c>
      <c r="BK3" s="478" t="s">
        <v>275</v>
      </c>
      <c r="BM3" s="553" t="s">
        <v>376</v>
      </c>
      <c r="BN3" s="554"/>
      <c r="BO3" s="170" t="s">
        <v>377</v>
      </c>
      <c r="BP3" s="14">
        <v>3</v>
      </c>
      <c r="BQ3" s="14">
        <v>2</v>
      </c>
      <c r="BR3" s="178">
        <v>1</v>
      </c>
      <c r="BT3" s="179" t="s">
        <v>24</v>
      </c>
      <c r="BU3" s="180" t="s">
        <v>9</v>
      </c>
      <c r="BV3" s="181">
        <v>3</v>
      </c>
      <c r="BW3" s="181">
        <v>2</v>
      </c>
      <c r="BX3" s="182">
        <v>1</v>
      </c>
      <c r="BZ3" s="168" t="s">
        <v>9</v>
      </c>
      <c r="CA3" s="170" t="s">
        <v>59</v>
      </c>
      <c r="CB3" s="163" t="s">
        <v>247</v>
      </c>
      <c r="CC3" s="163" t="s">
        <v>198</v>
      </c>
      <c r="CD3" s="164" t="s">
        <v>199</v>
      </c>
      <c r="CF3" s="183" t="str">
        <f>'System Capacities'!C18</f>
        <v>Storey</v>
      </c>
      <c r="CG3" s="701" t="str">
        <f>'System Capacities'!D18</f>
        <v>Mode of Failure</v>
      </c>
      <c r="CH3" s="586"/>
      <c r="CI3" s="586"/>
      <c r="CJ3" s="184" t="str">
        <f>'System Capacities'!G18</f>
        <v>VR,i [kN]</v>
      </c>
      <c r="CK3" s="43" t="str">
        <f>'System Capacities'!H18</f>
        <v>hs,i [m]</v>
      </c>
      <c r="CL3" s="184" t="str">
        <f>'System Capacities'!I18</f>
        <v>θsys,i [rad]</v>
      </c>
      <c r="CM3" s="185" t="str">
        <f>'System Capacities'!J18</f>
        <v>ky,i [kN/m]</v>
      </c>
      <c r="CR3" s="99"/>
    </row>
    <row r="4" spans="2:105" ht="14.4" x14ac:dyDescent="0.25">
      <c r="B4" s="664">
        <v>3</v>
      </c>
      <c r="C4" s="58">
        <v>1</v>
      </c>
      <c r="D4" s="186">
        <v>113</v>
      </c>
      <c r="E4" s="187">
        <f>'Structural Information'!$U$6</f>
        <v>3</v>
      </c>
      <c r="F4" s="59">
        <f>'Structural Information'!$AC$8</f>
        <v>4.5</v>
      </c>
      <c r="G4" s="59">
        <v>0.5</v>
      </c>
      <c r="H4" s="59">
        <v>0.25</v>
      </c>
      <c r="I4" s="188">
        <v>0.25</v>
      </c>
      <c r="J4" s="189">
        <f>I4*(H4^3)/12</f>
        <v>3.2552083333333332E-4</v>
      </c>
      <c r="K4" s="59">
        <f>F4-H4</f>
        <v>4.25</v>
      </c>
      <c r="L4" s="59">
        <f>E4-G4</f>
        <v>2.5</v>
      </c>
      <c r="M4" s="59">
        <f t="shared" ref="M4:M12" si="0">SQRT(K4^2+L4^2)</f>
        <v>4.9307707308290052</v>
      </c>
      <c r="N4" s="190">
        <f>ATAN(L4/K4)</f>
        <v>0.53172406725880561</v>
      </c>
      <c r="P4" s="10" t="s">
        <v>150</v>
      </c>
      <c r="Q4" s="191">
        <v>1.3</v>
      </c>
      <c r="R4" s="191">
        <v>0.70699999999999996</v>
      </c>
      <c r="S4" s="191">
        <v>0.47</v>
      </c>
      <c r="U4" s="664">
        <v>3</v>
      </c>
      <c r="V4" s="462">
        <v>1</v>
      </c>
      <c r="W4" s="463">
        <v>113</v>
      </c>
      <c r="X4" s="187">
        <f>1/((((COS(N4))^4)/'Structural Information'!$AH$17)+(((SIN(N4))^4)/'Structural Information'!$AH$18)+(((SIN(N4))^2)*((COS(N4))^2)*((1/'Structural Information'!$AH$19)-(2*'Structural Information'!$AL$19/'Structural Information'!$AH$18))))</f>
        <v>1375.8363758228218</v>
      </c>
      <c r="Y4" s="468">
        <f>((X4*('Structural Information'!$AL$17/1000)*SIN(2*N4))/(4*'Structural Information'!$AH$20*J4*L4))^(1/4)</f>
        <v>1.0803311717923612</v>
      </c>
      <c r="Z4" s="468">
        <f t="shared" ref="Z4:Z12" si="1">Y4*E4</f>
        <v>3.2409935153770837</v>
      </c>
      <c r="AA4" s="159">
        <f t="shared" ref="AA4:AA12" si="2">IF(Z4&lt;3.14,$Q$4,0)+IF(Z4&gt;3.14,1,0)*IF(Z4&lt;7.85,$R$4,0)+IF(Z4&gt;7.85,$S$4,0)</f>
        <v>0.70699999999999996</v>
      </c>
      <c r="AB4" s="159">
        <f t="shared" ref="AB4:AB12" si="3">IF(Z4&lt;3.14,$Q$5,0)+IF(Z4&gt;3.14,1,0)*IF(Z4&lt;7.85,$R$5,0)+IF(Z4&gt;7.85,$S$5,0)</f>
        <v>0.01</v>
      </c>
      <c r="AC4" s="188">
        <f t="shared" ref="AC4:AC12" si="4">((AA4/Z4)+AB4)*M4</f>
        <v>1.1249207531710215</v>
      </c>
      <c r="AD4" s="187">
        <f>((0.6*'Structural Information'!$AJ$17)+(0.3*'Structural Information'!$AL$18))/(AC4/M4)</f>
        <v>1.446461305462462</v>
      </c>
      <c r="AE4" s="468">
        <f>(((1.2*SIN(N4)+0.45*COS(N4))*'Structural Information'!$AJ$18)+(0.3*'Structural Information'!$AL$18))/(AC4/M4)</f>
        <v>1.9214686847113289</v>
      </c>
      <c r="AF4" s="468">
        <f>(1.12*'Structural Information'!$AJ$19*COS(N4)*SIN(N4))/((AA4*(Z4^(-0.12)))+(AB4*(Z4^(0.88))))</f>
        <v>1.5398017536539861</v>
      </c>
      <c r="AG4" s="468">
        <f>(1.16*'Structural Information'!$AJ$19*TAN(N4))/((AA4)+(AB4*Z4))</f>
        <v>1.8641255353024468</v>
      </c>
      <c r="AH4" s="188">
        <f t="shared" ref="AH4:AH12" si="5">MIN(AD4:AG4)</f>
        <v>1.446461305462462</v>
      </c>
      <c r="AI4" s="187">
        <f>AH4*AC4*'Structural Information'!$AL$17</f>
        <v>130.17234729388574</v>
      </c>
      <c r="AJ4" s="468">
        <f t="shared" ref="AJ4:AJ12" si="6">0.8*AI4</f>
        <v>104.1378778351086</v>
      </c>
      <c r="AK4" s="470">
        <f t="shared" ref="AK4:AK12" si="7">0.1*AI4</f>
        <v>13.017234729388575</v>
      </c>
      <c r="AM4" s="671">
        <v>3</v>
      </c>
      <c r="AN4" s="48">
        <v>1</v>
      </c>
      <c r="AO4" s="48">
        <v>113</v>
      </c>
      <c r="AP4" s="192">
        <v>3</v>
      </c>
      <c r="AQ4" s="55">
        <f>AJ4</f>
        <v>104.1378778351086</v>
      </c>
      <c r="AR4" s="73">
        <f t="shared" ref="AR4:AR12" si="8">0.08/100</f>
        <v>8.0000000000000004E-4</v>
      </c>
      <c r="AS4" s="13">
        <f>AQ4/(AR4*(SQRT(($F$4^2)+($E$4^2))))</f>
        <v>24068.875529005698</v>
      </c>
      <c r="AT4" s="193">
        <f>AS4*((COS($N$4))^2)</f>
        <v>17881.503927718884</v>
      </c>
      <c r="AU4" s="55">
        <f>AI4</f>
        <v>130.17234729388574</v>
      </c>
      <c r="AV4" s="73">
        <f t="shared" ref="AV4:AV12" si="9">0.22/100</f>
        <v>2.2000000000000001E-3</v>
      </c>
      <c r="AW4" s="13">
        <f>AU4/(AV4*(SQRT(($F$4^2)+($E$4^2))))</f>
        <v>10940.397967729861</v>
      </c>
      <c r="AX4" s="123">
        <f>(AU4-AQ4)/((AV4-AR4)*(SQRT(($F$4^2)+($E$4^2))))</f>
        <v>3438.410789857955</v>
      </c>
      <c r="AY4" s="193">
        <f>AX4*((COS($N$4))^2)</f>
        <v>2554.5005611026963</v>
      </c>
      <c r="AZ4" s="55">
        <f>AK4</f>
        <v>13.017234729388575</v>
      </c>
      <c r="BA4" s="73">
        <f t="shared" ref="BA4:BA12" si="10">0.89/100</f>
        <v>8.8999999999999999E-3</v>
      </c>
      <c r="BB4" s="13">
        <f>BC4/((COS($N$4))^2)</f>
        <v>-6762.2475856014062</v>
      </c>
      <c r="BC4" s="100">
        <f>((AZ4*COS($N$4))-(AU4*COS($N$4)))/((BA4-AV4)*AP4)</f>
        <v>-5023.880597014926</v>
      </c>
      <c r="BE4" s="670">
        <v>3</v>
      </c>
      <c r="BF4" s="449">
        <v>1</v>
      </c>
      <c r="BG4" s="449">
        <v>7113</v>
      </c>
      <c r="BH4" s="449" t="s">
        <v>27</v>
      </c>
      <c r="BI4" s="455">
        <f>'Structural Information'!$U$6</f>
        <v>3</v>
      </c>
      <c r="BJ4" s="460">
        <f>('Structural Information'!$X$24)*(200)/$BI4</f>
        <v>53616.514621265807</v>
      </c>
      <c r="BK4" s="453">
        <f>'Structural Information'!$T$23*'Structural Information'!$T$24*(4700*SQRT('Structural Information'!$AC$23))/(BI4*1000)</f>
        <v>433495.56258141535</v>
      </c>
      <c r="BM4" s="24" t="s">
        <v>378</v>
      </c>
      <c r="BN4" s="10" t="s">
        <v>379</v>
      </c>
      <c r="BO4" s="10" t="s">
        <v>380</v>
      </c>
      <c r="BP4" s="195">
        <f>'Structural Information'!U6</f>
        <v>3</v>
      </c>
      <c r="BQ4" s="195">
        <f>'Structural Information'!U7</f>
        <v>3</v>
      </c>
      <c r="BR4" s="196">
        <f>'Structural Information'!U8</f>
        <v>2.75</v>
      </c>
      <c r="BT4" s="706">
        <v>1</v>
      </c>
      <c r="BU4" s="197" t="s">
        <v>27</v>
      </c>
      <c r="BV4" s="198">
        <f>(BP5*BP5)/$BK$4</f>
        <v>1.0252571947861007E-6</v>
      </c>
      <c r="BW4" s="198">
        <f>((BQ5*BQ5)/$BK$8)</f>
        <v>1.0252571947861007E-6</v>
      </c>
      <c r="BX4" s="199">
        <f>(BR5*BR5)/$BK$12</f>
        <v>7.8970910084508108E-7</v>
      </c>
      <c r="BZ4" s="553">
        <v>3</v>
      </c>
      <c r="CA4" s="200">
        <v>1</v>
      </c>
      <c r="CB4" s="691">
        <f>1/(BV5+BV4+BW4+BX4+BW8+BX8)+1/(BV10+BV9+BW9+BX9+BW13+BX13)+1/(BV15+BV14+BW14+BX14+BW18+BX18)</f>
        <v>39278.245576726214</v>
      </c>
      <c r="CC4" s="691">
        <f>1/(BV6+BV4+BW4+BX4+BW8+BX8)+1/(BV11+BV9+BW9+BX9+BW13+BX13)+1/(BV16+BV14+BW14+BX14+BW18+BX18)</f>
        <v>6073.3472467133324</v>
      </c>
      <c r="CD4" s="693">
        <f>1/(BV7+BV4+BW4+BX4+BW8+BX8)+1/(BV12+BV9+BW9+BX9+BW13+BX13)+1/(BV17+BV14+BW14+BX14+BW18+BX18)</f>
        <v>-12463.052811067762</v>
      </c>
      <c r="CF4" s="201">
        <f>'System Capacities'!C19</f>
        <v>3</v>
      </c>
      <c r="CG4" s="702" t="str">
        <f>'System Capacities'!D19</f>
        <v>Diagonal failure / Column</v>
      </c>
      <c r="CH4" s="570"/>
      <c r="CI4" s="570"/>
      <c r="CJ4" s="202">
        <f>'System Capacities'!G19</f>
        <v>216.48000000000002</v>
      </c>
      <c r="CK4" s="25">
        <f>'Structural Information'!U6</f>
        <v>3</v>
      </c>
      <c r="CL4" s="203">
        <f>'System Capacities'!I19</f>
        <v>1.8371492652094782E-3</v>
      </c>
      <c r="CM4" s="28">
        <f>'System Capacities'!J19</f>
        <v>39278.245576726214</v>
      </c>
      <c r="CR4" s="99"/>
    </row>
    <row r="5" spans="2:105" ht="14.4" x14ac:dyDescent="0.25">
      <c r="B5" s="665"/>
      <c r="C5" s="48">
        <v>2</v>
      </c>
      <c r="D5" s="204">
        <v>213</v>
      </c>
      <c r="E5" s="55">
        <f>'Structural Information'!$U$6</f>
        <v>3</v>
      </c>
      <c r="F5" s="13">
        <f>'Structural Information'!$AC$7</f>
        <v>2</v>
      </c>
      <c r="G5" s="13">
        <v>0.5</v>
      </c>
      <c r="H5" s="13">
        <v>0.25</v>
      </c>
      <c r="I5" s="192">
        <v>0.25</v>
      </c>
      <c r="J5" s="205">
        <f t="shared" ref="J5:J12" si="11">I5*(H5^3)/12</f>
        <v>3.2552083333333332E-4</v>
      </c>
      <c r="K5" s="13">
        <f t="shared" ref="K5:K12" si="12">F5-H5</f>
        <v>1.75</v>
      </c>
      <c r="L5" s="13">
        <f t="shared" ref="L5:L12" si="13">E5-G5</f>
        <v>2.5</v>
      </c>
      <c r="M5" s="13">
        <f t="shared" si="0"/>
        <v>3.0516389039334255</v>
      </c>
      <c r="N5" s="100">
        <f t="shared" ref="N5:N12" si="14">ATAN(L5/K5)</f>
        <v>0.96007036240568799</v>
      </c>
      <c r="P5" s="10" t="s">
        <v>151</v>
      </c>
      <c r="Q5" s="191">
        <v>-0.17799999999999999</v>
      </c>
      <c r="R5" s="191">
        <v>0.01</v>
      </c>
      <c r="S5" s="191">
        <v>0.04</v>
      </c>
      <c r="U5" s="665"/>
      <c r="V5" s="464">
        <v>2</v>
      </c>
      <c r="W5" s="465">
        <v>213</v>
      </c>
      <c r="X5" s="475">
        <f>1/((((COS(N5))^4)/'Structural Information'!$AH$17)+(((SIN(N5))^4)/'Structural Information'!$AH$18)+(((SIN(N5))^2)*((COS(N5))^2)*((1/'Structural Information'!$AH$19)-(2*'Structural Information'!$AL$19/'Structural Information'!$AH$18))))</f>
        <v>1979.5941814167948</v>
      </c>
      <c r="Y5" s="13">
        <f>((X5*('Structural Information'!$AL$17/1000)*SIN(2*N5))/(4*'Structural Information'!$AH$20*J5*L5))^(1/4)</f>
        <v>1.2047928056896782</v>
      </c>
      <c r="Z5" s="13">
        <f t="shared" si="1"/>
        <v>3.6143784170690347</v>
      </c>
      <c r="AA5" s="151">
        <f t="shared" si="2"/>
        <v>0.70699999999999996</v>
      </c>
      <c r="AB5" s="151">
        <f t="shared" si="3"/>
        <v>0.01</v>
      </c>
      <c r="AC5" s="476">
        <f t="shared" si="4"/>
        <v>0.62744024595813885</v>
      </c>
      <c r="AD5" s="475">
        <f>((0.6*'Structural Information'!$AJ$17)+(0.3*'Structural Information'!$AL$18))/(AC5/M5)</f>
        <v>1.604998794363627</v>
      </c>
      <c r="AE5" s="13">
        <f>(((1.2*SIN(N5)+0.45*COS(N5))*'Structural Information'!$AJ$18)+(0.3*'Structural Information'!$AL$18))/(AC5/M5)</f>
        <v>2.6560298143692624</v>
      </c>
      <c r="AF5" s="13">
        <f>(1.12*'Structural Information'!$AJ$19*COS(N5)*SIN(N5))/((AA5*(Z5^(-0.12)))+(AB5*(Z5^(0.88))))</f>
        <v>1.6686772635859319</v>
      </c>
      <c r="AG5" s="13">
        <f>(1.16*'Structural Information'!$AJ$19*TAN(N5))/((AA5)+(AB5*Z5))</f>
        <v>4.5044157573949528</v>
      </c>
      <c r="AH5" s="476">
        <f t="shared" si="5"/>
        <v>1.604998794363627</v>
      </c>
      <c r="AI5" s="475">
        <f>AH5*AC5*'Structural Information'!$AL$17</f>
        <v>80.563267063842432</v>
      </c>
      <c r="AJ5" s="13">
        <f t="shared" si="6"/>
        <v>64.450613651073951</v>
      </c>
      <c r="AK5" s="471">
        <f t="shared" si="7"/>
        <v>8.0563267063842439</v>
      </c>
      <c r="AM5" s="671"/>
      <c r="AN5" s="48">
        <v>2</v>
      </c>
      <c r="AO5" s="48">
        <v>213</v>
      </c>
      <c r="AP5" s="192">
        <v>3</v>
      </c>
      <c r="AQ5" s="55">
        <f>AJ5</f>
        <v>64.450613651073951</v>
      </c>
      <c r="AR5" s="73">
        <f t="shared" si="8"/>
        <v>8.0000000000000004E-4</v>
      </c>
      <c r="AS5" s="13">
        <f>AQ5/(AR5*(SQRT(($F$5^2)+($E$5^2))))</f>
        <v>22344.230024429471</v>
      </c>
      <c r="AT5" s="193">
        <f>AS5*((COS($N$5))^2)</f>
        <v>7348.1024912553303</v>
      </c>
      <c r="AU5" s="55">
        <f>AI5</f>
        <v>80.563267063842432</v>
      </c>
      <c r="AV5" s="73">
        <f t="shared" si="9"/>
        <v>2.2000000000000001E-3</v>
      </c>
      <c r="AW5" s="13">
        <f>AU5/(AV5*(SQRT(($F$5^2)+($E$5^2))))</f>
        <v>10156.468192922484</v>
      </c>
      <c r="AX5" s="123">
        <f>(AU5-AQ5)/((AV5-AR5)*(SQRT(($F$5^2)+($E$5^2))))</f>
        <v>3192.0328606327794</v>
      </c>
      <c r="AY5" s="193">
        <f>AX5*((COS($N$5))^2)</f>
        <v>1049.7289273221893</v>
      </c>
      <c r="AZ5" s="55">
        <f>AK5</f>
        <v>8.0563267063842439</v>
      </c>
      <c r="BA5" s="73">
        <f t="shared" si="10"/>
        <v>8.8999999999999999E-3</v>
      </c>
      <c r="BB5" s="13">
        <f>BC5/((COS($N$5))^2)</f>
        <v>-6290.4051172707887</v>
      </c>
      <c r="BC5" s="100">
        <f>((AZ5*COS($N$5))-(AU5*COS($N$5)))/((BA5-AV5)*AP5)</f>
        <v>-2068.6567164179105</v>
      </c>
      <c r="BE5" s="671"/>
      <c r="BF5" s="450">
        <v>2</v>
      </c>
      <c r="BG5" s="450">
        <v>7213</v>
      </c>
      <c r="BH5" s="450" t="s">
        <v>27</v>
      </c>
      <c r="BI5" s="13">
        <f>'Structural Information'!$U$6</f>
        <v>3</v>
      </c>
      <c r="BJ5" s="460">
        <f>('Structural Information'!$X$24)*(200)/$BI5</f>
        <v>53616.514621265807</v>
      </c>
      <c r="BK5" s="453">
        <f>'Structural Information'!$T$23*'Structural Information'!$T$24*(4700*SQRT('Structural Information'!$AC$23))/(BI5*1000)</f>
        <v>433495.56258141535</v>
      </c>
      <c r="BM5" s="550">
        <v>1</v>
      </c>
      <c r="BN5" s="207">
        <v>1</v>
      </c>
      <c r="BO5" s="208">
        <f>'Structural Information'!$AC$8</f>
        <v>4.5</v>
      </c>
      <c r="BP5" s="59">
        <f>(BP$4/$BO5)</f>
        <v>0.66666666666666663</v>
      </c>
      <c r="BQ5" s="59">
        <f>(BQ$4/$BO5)</f>
        <v>0.66666666666666663</v>
      </c>
      <c r="BR5" s="190">
        <f>(BR$4/$BO5)</f>
        <v>0.61111111111111116</v>
      </c>
      <c r="BT5" s="686"/>
      <c r="BU5" s="209" t="s">
        <v>257</v>
      </c>
      <c r="BV5" s="198">
        <f>1/($AT$4)</f>
        <v>5.5923707762066768E-5</v>
      </c>
      <c r="BW5" s="198">
        <f>1/($AT$7)</f>
        <v>5.5923707762066768E-5</v>
      </c>
      <c r="BX5" s="199">
        <f>1/($AT$10)</f>
        <v>5.3183767341075503E-5</v>
      </c>
      <c r="BZ5" s="550"/>
      <c r="CA5" s="200">
        <v>2</v>
      </c>
      <c r="CB5" s="691"/>
      <c r="CC5" s="691"/>
      <c r="CD5" s="693"/>
      <c r="CF5" s="201">
        <f>'System Capacities'!C20</f>
        <v>2</v>
      </c>
      <c r="CG5" s="702" t="str">
        <f>'System Capacities'!D20</f>
        <v>Diagonal failure / Mixed</v>
      </c>
      <c r="CH5" s="570"/>
      <c r="CI5" s="570"/>
      <c r="CJ5" s="202">
        <f>'System Capacities'!G20</f>
        <v>216.48000000000002</v>
      </c>
      <c r="CK5" s="25">
        <f>'Structural Information'!U7</f>
        <v>3</v>
      </c>
      <c r="CL5" s="203">
        <f>'System Capacities'!I20</f>
        <v>1.7655780345468453E-3</v>
      </c>
      <c r="CM5" s="28">
        <f>'System Capacities'!J20</f>
        <v>40870.467681435926</v>
      </c>
      <c r="CR5" s="99"/>
    </row>
    <row r="6" spans="2:105" ht="15" thickBot="1" x14ac:dyDescent="0.3">
      <c r="B6" s="666"/>
      <c r="C6" s="77">
        <v>3</v>
      </c>
      <c r="D6" s="210">
        <v>313</v>
      </c>
      <c r="E6" s="211">
        <f>'Structural Information'!$U$6</f>
        <v>3</v>
      </c>
      <c r="F6" s="91">
        <f>'Structural Information'!$AC$6</f>
        <v>4.5</v>
      </c>
      <c r="G6" s="91">
        <v>0.5</v>
      </c>
      <c r="H6" s="91">
        <v>0.25</v>
      </c>
      <c r="I6" s="212">
        <v>0.25</v>
      </c>
      <c r="J6" s="213">
        <f t="shared" si="11"/>
        <v>3.2552083333333332E-4</v>
      </c>
      <c r="K6" s="91">
        <f t="shared" si="12"/>
        <v>4.25</v>
      </c>
      <c r="L6" s="91">
        <f t="shared" si="13"/>
        <v>2.5</v>
      </c>
      <c r="M6" s="91">
        <f t="shared" si="0"/>
        <v>4.9307707308290052</v>
      </c>
      <c r="N6" s="214">
        <f t="shared" si="14"/>
        <v>0.53172406725880561</v>
      </c>
      <c r="U6" s="666"/>
      <c r="V6" s="466">
        <v>3</v>
      </c>
      <c r="W6" s="467">
        <v>313</v>
      </c>
      <c r="X6" s="211">
        <f>1/((((COS(N6))^4)/'Structural Information'!$AH$17)+(((SIN(N6))^4)/'Structural Information'!$AH$18)+(((SIN(N6))^2)*((COS(N6))^2)*((1/'Structural Information'!$AH$19)-(2*'Structural Information'!$AL$19/'Structural Information'!$AH$18))))</f>
        <v>1375.8363758228218</v>
      </c>
      <c r="Y6" s="469">
        <f>((X6*('Structural Information'!$AL$17/1000)*SIN(2*N6))/(4*'Structural Information'!$AH$20*J6*L6))^(1/4)</f>
        <v>1.0803311717923612</v>
      </c>
      <c r="Z6" s="469">
        <f t="shared" si="1"/>
        <v>3.2409935153770837</v>
      </c>
      <c r="AA6" s="215">
        <f t="shared" si="2"/>
        <v>0.70699999999999996</v>
      </c>
      <c r="AB6" s="215">
        <f t="shared" si="3"/>
        <v>0.01</v>
      </c>
      <c r="AC6" s="212">
        <f t="shared" si="4"/>
        <v>1.1249207531710215</v>
      </c>
      <c r="AD6" s="211">
        <f>((0.6*'Structural Information'!$AJ$17)+(0.3*'Structural Information'!$AL$18))/(AC6/M6)</f>
        <v>1.446461305462462</v>
      </c>
      <c r="AE6" s="469">
        <f>(((1.2*SIN(N6)+0.45*COS(N6))*'Structural Information'!$AJ$18)+(0.3*'Structural Information'!$AL$18))/(AC6/M6)</f>
        <v>1.9214686847113289</v>
      </c>
      <c r="AF6" s="469">
        <f>(1.12*'Structural Information'!$AJ$19*COS(N6)*SIN(N6))/((AA6*(Z6^(-0.12)))+(AB6*(Z6^(0.88))))</f>
        <v>1.5398017536539861</v>
      </c>
      <c r="AG6" s="469">
        <f>(1.16*'Structural Information'!$AJ$19*TAN(N6))/((AA6)+(AB6*Z6))</f>
        <v>1.8641255353024468</v>
      </c>
      <c r="AH6" s="212">
        <f t="shared" si="5"/>
        <v>1.446461305462462</v>
      </c>
      <c r="AI6" s="211">
        <f>AH6*AC6*'Structural Information'!$AL$17</f>
        <v>130.17234729388574</v>
      </c>
      <c r="AJ6" s="469">
        <f t="shared" si="6"/>
        <v>104.1378778351086</v>
      </c>
      <c r="AK6" s="472">
        <f t="shared" si="7"/>
        <v>13.017234729388575</v>
      </c>
      <c r="AM6" s="671"/>
      <c r="AN6" s="48">
        <v>3</v>
      </c>
      <c r="AO6" s="48">
        <v>313</v>
      </c>
      <c r="AP6" s="192">
        <v>3</v>
      </c>
      <c r="AQ6" s="55">
        <f>AJ6</f>
        <v>104.1378778351086</v>
      </c>
      <c r="AR6" s="73">
        <f t="shared" si="8"/>
        <v>8.0000000000000004E-4</v>
      </c>
      <c r="AS6" s="13">
        <f>AQ6/(AR6*(SQRT(($F$6^2)+($E$6^2))))</f>
        <v>24068.875529005698</v>
      </c>
      <c r="AT6" s="193">
        <f>AS6*((COS($N$6))^2)</f>
        <v>17881.503927718884</v>
      </c>
      <c r="AU6" s="55">
        <f>AI6</f>
        <v>130.17234729388574</v>
      </c>
      <c r="AV6" s="73">
        <f t="shared" si="9"/>
        <v>2.2000000000000001E-3</v>
      </c>
      <c r="AW6" s="13">
        <f>AU6/(AV6*(SQRT(($F$6^2)+($E$6^2))))</f>
        <v>10940.397967729861</v>
      </c>
      <c r="AX6" s="123">
        <f>(AU6-AQ6)/((AV6-AR6)*(SQRT(($F$6^2)+($E$6^2))))</f>
        <v>3438.410789857955</v>
      </c>
      <c r="AY6" s="193">
        <f>AX6*((COS($N$6))^2)</f>
        <v>2554.5005611026963</v>
      </c>
      <c r="AZ6" s="55">
        <f>AK6</f>
        <v>13.017234729388575</v>
      </c>
      <c r="BA6" s="73">
        <f t="shared" si="10"/>
        <v>8.8999999999999999E-3</v>
      </c>
      <c r="BB6" s="13">
        <f>BC6/((COS($N$6))^2)</f>
        <v>-6762.2475856014062</v>
      </c>
      <c r="BC6" s="100">
        <f>((AZ6*COS($N$6))-(AU6*COS($N$6)))/((BA6-AV6)*AP6)</f>
        <v>-5023.880597014926</v>
      </c>
      <c r="BE6" s="671"/>
      <c r="BF6" s="450">
        <v>3</v>
      </c>
      <c r="BG6" s="450">
        <v>7313</v>
      </c>
      <c r="BH6" s="450" t="s">
        <v>27</v>
      </c>
      <c r="BI6" s="13">
        <f>'Structural Information'!$U$6</f>
        <v>3</v>
      </c>
      <c r="BJ6" s="460">
        <f>('Structural Information'!$X$24)*(200)/$BI6</f>
        <v>53616.514621265807</v>
      </c>
      <c r="BK6" s="453">
        <f>'Structural Information'!$T$23*'Structural Information'!$T$24*(4700*SQRT('Structural Information'!$AC$23))/(BI6*1000)</f>
        <v>433495.56258141535</v>
      </c>
      <c r="BM6" s="550"/>
      <c r="BN6" s="216" t="s">
        <v>381</v>
      </c>
      <c r="BO6" s="217">
        <f>'Structural Information'!$AC$8</f>
        <v>4.5</v>
      </c>
      <c r="BP6" s="218">
        <f>BQ6+BP5</f>
        <v>1.9444444444444442</v>
      </c>
      <c r="BQ6" s="218">
        <f>BR6+BQ5</f>
        <v>1.2777777777777777</v>
      </c>
      <c r="BR6" s="219">
        <f>BR5</f>
        <v>0.61111111111111116</v>
      </c>
      <c r="BT6" s="686"/>
      <c r="BU6" s="220" t="s">
        <v>257</v>
      </c>
      <c r="BV6" s="198">
        <f>1/($AY$4)</f>
        <v>3.9146595433446759E-4</v>
      </c>
      <c r="BW6" s="198">
        <f>1/($AY$7)</f>
        <v>3.9146595433446759E-4</v>
      </c>
      <c r="BX6" s="199">
        <f>1/($AY$10)</f>
        <v>3.7228637138752869E-4</v>
      </c>
      <c r="BZ6" s="703"/>
      <c r="CA6" s="200">
        <v>3</v>
      </c>
      <c r="CB6" s="691"/>
      <c r="CC6" s="691"/>
      <c r="CD6" s="693"/>
      <c r="CF6" s="221">
        <f>'System Capacities'!C21</f>
        <v>1</v>
      </c>
      <c r="CG6" s="713" t="str">
        <f>'System Capacities'!D21</f>
        <v>Diagonal failure / Mixed</v>
      </c>
      <c r="CH6" s="571"/>
      <c r="CI6" s="571"/>
      <c r="CJ6" s="222">
        <f>'System Capacities'!G21</f>
        <v>216.48000000000002</v>
      </c>
      <c r="CK6" s="38">
        <f>'Structural Information'!U8</f>
        <v>2.75</v>
      </c>
      <c r="CL6" s="223">
        <f>'System Capacities'!I21</f>
        <v>1.7443905747548442E-3</v>
      </c>
      <c r="CM6" s="40">
        <f>'System Capacities'!J21</f>
        <v>45127.508219346622</v>
      </c>
      <c r="CR6" s="99"/>
    </row>
    <row r="7" spans="2:105" ht="16.2" thickBot="1" x14ac:dyDescent="0.35">
      <c r="B7" s="664">
        <v>2</v>
      </c>
      <c r="C7" s="58">
        <v>1</v>
      </c>
      <c r="D7" s="186">
        <v>112</v>
      </c>
      <c r="E7" s="187">
        <f>'Structural Information'!$U$7</f>
        <v>3</v>
      </c>
      <c r="F7" s="59">
        <f>'Structural Information'!$AC$8</f>
        <v>4.5</v>
      </c>
      <c r="G7" s="59">
        <v>0.5</v>
      </c>
      <c r="H7" s="59">
        <v>0.25</v>
      </c>
      <c r="I7" s="188">
        <v>0.25</v>
      </c>
      <c r="J7" s="189">
        <f t="shared" si="11"/>
        <v>3.2552083333333332E-4</v>
      </c>
      <c r="K7" s="59">
        <f t="shared" si="12"/>
        <v>4.25</v>
      </c>
      <c r="L7" s="59">
        <f t="shared" si="13"/>
        <v>2.5</v>
      </c>
      <c r="M7" s="59">
        <f t="shared" si="0"/>
        <v>4.9307707308290052</v>
      </c>
      <c r="N7" s="190">
        <f t="shared" si="14"/>
        <v>0.53172406725880561</v>
      </c>
      <c r="P7" s="684" t="s">
        <v>175</v>
      </c>
      <c r="Q7" s="684"/>
      <c r="R7" s="684"/>
      <c r="S7" s="684"/>
      <c r="U7" s="664">
        <v>2</v>
      </c>
      <c r="V7" s="462">
        <v>1</v>
      </c>
      <c r="W7" s="463">
        <v>112</v>
      </c>
      <c r="X7" s="187">
        <f>1/((((COS(N7))^4)/'Structural Information'!$AH$17)+(((SIN(N7))^4)/'Structural Information'!$AH$18)+(((SIN(N7))^2)*((COS(N7))^2)*((1/'Structural Information'!$AH$19)-(2*'Structural Information'!$AL$19/'Structural Information'!$AH$18))))</f>
        <v>1375.8363758228218</v>
      </c>
      <c r="Y7" s="468">
        <f>((X7*('Structural Information'!$AL$17/1000)*SIN(2*N7))/(4*'Structural Information'!$AH$20*J7*L7))^(1/4)</f>
        <v>1.0803311717923612</v>
      </c>
      <c r="Z7" s="468">
        <f t="shared" si="1"/>
        <v>3.2409935153770837</v>
      </c>
      <c r="AA7" s="159">
        <f t="shared" si="2"/>
        <v>0.70699999999999996</v>
      </c>
      <c r="AB7" s="159">
        <f t="shared" si="3"/>
        <v>0.01</v>
      </c>
      <c r="AC7" s="188">
        <f t="shared" si="4"/>
        <v>1.1249207531710215</v>
      </c>
      <c r="AD7" s="187">
        <f>((0.6*'Structural Information'!$AJ$17)+(0.3*'Structural Information'!$AL$18))/(AC7/M7)</f>
        <v>1.446461305462462</v>
      </c>
      <c r="AE7" s="468">
        <f>(((1.2*SIN(N7)+0.45*COS(N7))*'Structural Information'!$AJ$18)+(0.3*'Structural Information'!$AL$18))/(AC7/M7)</f>
        <v>1.9214686847113289</v>
      </c>
      <c r="AF7" s="468">
        <f>(1.12*'Structural Information'!$AJ$19*COS(N7)*SIN(N7))/((AA7*(Z7^(-0.12)))+(AB7*(Z7^(0.88))))</f>
        <v>1.5398017536539861</v>
      </c>
      <c r="AG7" s="468">
        <f>(1.16*'Structural Information'!$AJ$19*TAN(N7))/((AA7)+(AB7*Z7))</f>
        <v>1.8641255353024468</v>
      </c>
      <c r="AH7" s="188">
        <f t="shared" si="5"/>
        <v>1.446461305462462</v>
      </c>
      <c r="AI7" s="187">
        <f>AH7*AC7*'Structural Information'!$AL$17</f>
        <v>130.17234729388574</v>
      </c>
      <c r="AJ7" s="468">
        <f t="shared" si="6"/>
        <v>104.1378778351086</v>
      </c>
      <c r="AK7" s="470">
        <f t="shared" si="7"/>
        <v>13.017234729388575</v>
      </c>
      <c r="AM7" s="670">
        <v>2</v>
      </c>
      <c r="AN7" s="58">
        <v>1</v>
      </c>
      <c r="AO7" s="58">
        <v>112</v>
      </c>
      <c r="AP7" s="188">
        <v>3</v>
      </c>
      <c r="AQ7" s="187">
        <f>AJ7</f>
        <v>104.1378778351086</v>
      </c>
      <c r="AR7" s="64">
        <f t="shared" si="8"/>
        <v>8.0000000000000004E-4</v>
      </c>
      <c r="AS7" s="59">
        <f>AQ7/(AR7*(SQRT(($F$7^2)+($E$7^2))))</f>
        <v>24068.875529005698</v>
      </c>
      <c r="AT7" s="224">
        <f>AS7*((COS($N$7))^2)</f>
        <v>17881.503927718884</v>
      </c>
      <c r="AU7" s="187">
        <f>AI7</f>
        <v>130.17234729388574</v>
      </c>
      <c r="AV7" s="64">
        <f t="shared" si="9"/>
        <v>2.2000000000000001E-3</v>
      </c>
      <c r="AW7" s="59">
        <f>AU7/(AV7*(SQRT(($F$7^2)+($E$7^2))))</f>
        <v>10940.397967729861</v>
      </c>
      <c r="AX7" s="118">
        <f>(AU7-AQ7)/((AV7-AR7)*(SQRT(($F$7^2)+($E$7^2))))</f>
        <v>3438.410789857955</v>
      </c>
      <c r="AY7" s="224">
        <f>AX7*((COS($N$7))^2)</f>
        <v>2554.5005611026963</v>
      </c>
      <c r="AZ7" s="187">
        <f>AK7</f>
        <v>13.017234729388575</v>
      </c>
      <c r="BA7" s="64">
        <f t="shared" si="10"/>
        <v>8.8999999999999999E-3</v>
      </c>
      <c r="BB7" s="59">
        <f>BC7/((COS($N$7))^2)</f>
        <v>-6762.2475856014062</v>
      </c>
      <c r="BC7" s="190">
        <f>((AZ7*COS($N$7))-(AU7*COS($N$7)))/((BA7-AV7)*AP7)</f>
        <v>-5023.880597014926</v>
      </c>
      <c r="BE7" s="672"/>
      <c r="BF7" s="451">
        <v>4</v>
      </c>
      <c r="BG7" s="451">
        <v>7413</v>
      </c>
      <c r="BH7" s="451" t="s">
        <v>27</v>
      </c>
      <c r="BI7" s="456">
        <f>'Structural Information'!$U$6</f>
        <v>3</v>
      </c>
      <c r="BJ7" s="211">
        <f>('Structural Information'!$X$24)*(200)/$BI7</f>
        <v>53616.514621265807</v>
      </c>
      <c r="BK7" s="458">
        <f>'Structural Information'!$T$23*'Structural Information'!$T$24*(4700*SQRT('Structural Information'!$AC$23))/(BI7*1000)</f>
        <v>433495.56258141535</v>
      </c>
      <c r="BM7" s="550"/>
      <c r="BN7" s="225" t="s">
        <v>382</v>
      </c>
      <c r="BO7" s="226">
        <f>'Structural Information'!$AC$8</f>
        <v>4.5</v>
      </c>
      <c r="BP7" s="13">
        <f>(BP$4/$BO7)</f>
        <v>0.66666666666666663</v>
      </c>
      <c r="BQ7" s="13">
        <f>(BQ$4/$BO7)</f>
        <v>0.66666666666666663</v>
      </c>
      <c r="BR7" s="100">
        <f>(BR$4/$BO7)</f>
        <v>0.61111111111111116</v>
      </c>
      <c r="BT7" s="686"/>
      <c r="BU7" s="227" t="s">
        <v>257</v>
      </c>
      <c r="BV7" s="198">
        <f>1/($BC$4)</f>
        <v>-1.990493166963755E-4</v>
      </c>
      <c r="BW7" s="198">
        <f>1/($BC$7)</f>
        <v>-1.990493166963755E-4</v>
      </c>
      <c r="BX7" s="199">
        <f>1/($BC$10)</f>
        <v>-1.8246187363834418E-4</v>
      </c>
      <c r="BZ7" s="550">
        <v>2</v>
      </c>
      <c r="CA7" s="228">
        <v>1</v>
      </c>
      <c r="CB7" s="704">
        <f>(1/(BW5+BW4+BX8+BX4)+1/(BW10+BW9+BX13+BX9)+1/(BW15+BW14+BX18+BX14))</f>
        <v>40870.467681435926</v>
      </c>
      <c r="CC7" s="704">
        <f>(1/(BW6+BW4+BX8+BX4)+1/(BW11+BW9+BX13+BX9)+1/(BW16+BW14+BX18+BX14))</f>
        <v>6110.6293905825751</v>
      </c>
      <c r="CD7" s="717">
        <f>(1/(BW7+BW4+BX8+BX4)+1/(BW12+BW9+BX13+BX9)+1/(BW17+BW14+BX18+BX14))</f>
        <v>-12307.652489119853</v>
      </c>
      <c r="CR7" s="99"/>
    </row>
    <row r="8" spans="2:105" ht="16.5" customHeight="1" thickBot="1" x14ac:dyDescent="0.3">
      <c r="B8" s="665"/>
      <c r="C8" s="48">
        <v>2</v>
      </c>
      <c r="D8" s="204">
        <v>212</v>
      </c>
      <c r="E8" s="55">
        <f>'Structural Information'!$U$7</f>
        <v>3</v>
      </c>
      <c r="F8" s="13">
        <f>'Structural Information'!$AC$7</f>
        <v>2</v>
      </c>
      <c r="G8" s="13">
        <v>0.5</v>
      </c>
      <c r="H8" s="13">
        <v>0.25</v>
      </c>
      <c r="I8" s="192">
        <v>0.25</v>
      </c>
      <c r="J8" s="205">
        <f t="shared" si="11"/>
        <v>3.2552083333333332E-4</v>
      </c>
      <c r="K8" s="13">
        <f t="shared" si="12"/>
        <v>1.75</v>
      </c>
      <c r="L8" s="13">
        <f t="shared" si="13"/>
        <v>2.5</v>
      </c>
      <c r="M8" s="13">
        <f t="shared" si="0"/>
        <v>3.0516389039334255</v>
      </c>
      <c r="N8" s="100">
        <f t="shared" si="14"/>
        <v>0.96007036240568799</v>
      </c>
      <c r="P8" s="685" t="s">
        <v>173</v>
      </c>
      <c r="Q8" s="685"/>
      <c r="R8" s="685"/>
      <c r="S8" s="166" t="s">
        <v>174</v>
      </c>
      <c r="U8" s="665"/>
      <c r="V8" s="464">
        <v>2</v>
      </c>
      <c r="W8" s="465">
        <v>212</v>
      </c>
      <c r="X8" s="475">
        <f>1/((((COS(N8))^4)/'Structural Information'!$AH$17)+(((SIN(N8))^4)/'Structural Information'!$AH$18)+(((SIN(N8))^2)*((COS(N8))^2)*((1/'Structural Information'!$AH$19)-(2*'Structural Information'!$AL$19/'Structural Information'!$AH$18))))</f>
        <v>1979.5941814167948</v>
      </c>
      <c r="Y8" s="13">
        <f>((X8*('Structural Information'!$AL$17/1000)*SIN(2*N8))/(4*'Structural Information'!$AH$20*J8*L8))^(1/4)</f>
        <v>1.2047928056896782</v>
      </c>
      <c r="Z8" s="13">
        <f t="shared" si="1"/>
        <v>3.6143784170690347</v>
      </c>
      <c r="AA8" s="151">
        <f t="shared" si="2"/>
        <v>0.70699999999999996</v>
      </c>
      <c r="AB8" s="151">
        <f t="shared" si="3"/>
        <v>0.01</v>
      </c>
      <c r="AC8" s="476">
        <f t="shared" si="4"/>
        <v>0.62744024595813885</v>
      </c>
      <c r="AD8" s="475">
        <f>((0.6*'Structural Information'!$AJ$17)+(0.3*'Structural Information'!$AL$18))/(AC8/M8)</f>
        <v>1.604998794363627</v>
      </c>
      <c r="AE8" s="13">
        <f>(((1.2*SIN(N8)+0.45*COS(N8))*'Structural Information'!$AJ$18)+(0.3*'Structural Information'!$AL$18))/(AC8/M8)</f>
        <v>2.6560298143692624</v>
      </c>
      <c r="AF8" s="13">
        <f>(1.12*'Structural Information'!$AJ$19*COS(N8)*SIN(N8))/((AA8*(Z8^(-0.12)))+(AB8*(Z8^(0.88))))</f>
        <v>1.6686772635859319</v>
      </c>
      <c r="AG8" s="13">
        <f>(1.16*'Structural Information'!$AJ$19*TAN(N8))/((AA8)+(AB8*Z8))</f>
        <v>4.5044157573949528</v>
      </c>
      <c r="AH8" s="476">
        <f t="shared" si="5"/>
        <v>1.604998794363627</v>
      </c>
      <c r="AI8" s="475">
        <f>AH8*AC8*'Structural Information'!$AL$17</f>
        <v>80.563267063842432</v>
      </c>
      <c r="AJ8" s="13">
        <f t="shared" si="6"/>
        <v>64.450613651073951</v>
      </c>
      <c r="AK8" s="471">
        <f t="shared" si="7"/>
        <v>8.0563267063842439</v>
      </c>
      <c r="AM8" s="671"/>
      <c r="AN8" s="48">
        <v>2</v>
      </c>
      <c r="AO8" s="48">
        <v>212</v>
      </c>
      <c r="AP8" s="192">
        <v>3</v>
      </c>
      <c r="AQ8" s="55">
        <f>AJ8</f>
        <v>64.450613651073951</v>
      </c>
      <c r="AR8" s="73">
        <f t="shared" si="8"/>
        <v>8.0000000000000004E-4</v>
      </c>
      <c r="AS8" s="13">
        <f>AQ8/(AR8*(SQRT(($F$8^2)+($E$8^2))))</f>
        <v>22344.230024429471</v>
      </c>
      <c r="AT8" s="193">
        <f>AS8*((COS($N$8))^2)</f>
        <v>7348.1024912553303</v>
      </c>
      <c r="AU8" s="55">
        <f>AI8</f>
        <v>80.563267063842432</v>
      </c>
      <c r="AV8" s="73">
        <f t="shared" si="9"/>
        <v>2.2000000000000001E-3</v>
      </c>
      <c r="AW8" s="13">
        <f>AU8/(AV8*(SQRT(($F$8^2)+($E$8^2))))</f>
        <v>10156.468192922484</v>
      </c>
      <c r="AX8" s="123">
        <f>(AU8-AQ8)/((AV8-AR8)*(SQRT(($F$8^2)+($E$8^2))))</f>
        <v>3192.0328606327794</v>
      </c>
      <c r="AY8" s="193">
        <f>AX8*((COS($N$8))^2)</f>
        <v>1049.7289273221893</v>
      </c>
      <c r="AZ8" s="55">
        <f>AK8</f>
        <v>8.0563267063842439</v>
      </c>
      <c r="BA8" s="73">
        <f t="shared" si="10"/>
        <v>8.8999999999999999E-3</v>
      </c>
      <c r="BB8" s="13">
        <f>BC8/((COS($N$8))^2)</f>
        <v>-6290.4051172707887</v>
      </c>
      <c r="BC8" s="100">
        <f>((AZ8*COS($N$8))-(AU8*COS($N$8)))/((BA8-AV8)*AP8)</f>
        <v>-2068.6567164179105</v>
      </c>
      <c r="BE8" s="670">
        <v>2</v>
      </c>
      <c r="BF8" s="449">
        <v>1</v>
      </c>
      <c r="BG8" s="449">
        <v>7112</v>
      </c>
      <c r="BH8" s="449" t="s">
        <v>27</v>
      </c>
      <c r="BI8" s="455">
        <f>'Structural Information'!$U$7</f>
        <v>3</v>
      </c>
      <c r="BJ8" s="187">
        <f>('Structural Information'!$X$24)*(200)/$BI8</f>
        <v>53616.514621265807</v>
      </c>
      <c r="BK8" s="457">
        <f>'Structural Information'!$T$23*'Structural Information'!$T$24*(4700*SQRT('Structural Information'!$AC$23))/(BI8*1000)</f>
        <v>433495.56258141535</v>
      </c>
      <c r="BM8" s="550"/>
      <c r="BN8" s="229" t="s">
        <v>381</v>
      </c>
      <c r="BO8" s="230">
        <f>'Structural Information'!$AC$8</f>
        <v>4.5</v>
      </c>
      <c r="BP8" s="231">
        <f>BQ8+BP7</f>
        <v>1.9444444444444442</v>
      </c>
      <c r="BQ8" s="231">
        <f>BR8+BQ7</f>
        <v>1.2777777777777777</v>
      </c>
      <c r="BR8" s="232">
        <f>BR7</f>
        <v>0.61111111111111116</v>
      </c>
      <c r="BT8" s="686"/>
      <c r="BU8" s="233" t="s">
        <v>260</v>
      </c>
      <c r="BV8" s="234">
        <f>(BP7*BP7)/$BK$5</f>
        <v>1.0252571947861007E-6</v>
      </c>
      <c r="BW8" s="234">
        <f>(BQ7*BQ7)/$BK$9</f>
        <v>1.0252571947861007E-6</v>
      </c>
      <c r="BX8" s="235">
        <f>(BR7*BR7)/$BK$13</f>
        <v>7.8970910084508108E-7</v>
      </c>
      <c r="BZ8" s="550"/>
      <c r="CA8" s="200">
        <v>2</v>
      </c>
      <c r="CB8" s="691"/>
      <c r="CC8" s="691"/>
      <c r="CD8" s="693"/>
      <c r="CF8" s="584" t="s">
        <v>298</v>
      </c>
      <c r="CG8" s="585"/>
      <c r="CH8" s="585"/>
      <c r="CI8" s="585"/>
      <c r="CJ8" s="721"/>
      <c r="CK8" s="714" t="s">
        <v>299</v>
      </c>
      <c r="CL8" s="715"/>
      <c r="CM8" s="715"/>
      <c r="CN8" s="715"/>
      <c r="CO8" s="716"/>
      <c r="CP8" s="600" t="s">
        <v>300</v>
      </c>
      <c r="CQ8" s="601"/>
      <c r="CR8" s="601"/>
      <c r="CS8" s="601"/>
      <c r="CT8" s="602"/>
    </row>
    <row r="9" spans="2:105" ht="14.4" x14ac:dyDescent="0.25">
      <c r="B9" s="666"/>
      <c r="C9" s="77">
        <v>3</v>
      </c>
      <c r="D9" s="210">
        <v>312</v>
      </c>
      <c r="E9" s="211">
        <f>'Structural Information'!$U$7</f>
        <v>3</v>
      </c>
      <c r="F9" s="91">
        <f>'Structural Information'!$AC$6</f>
        <v>4.5</v>
      </c>
      <c r="G9" s="91">
        <v>0.5</v>
      </c>
      <c r="H9" s="91">
        <v>0.25</v>
      </c>
      <c r="I9" s="212">
        <v>0.25</v>
      </c>
      <c r="J9" s="213">
        <f t="shared" si="11"/>
        <v>3.2552083333333332E-4</v>
      </c>
      <c r="K9" s="91">
        <f t="shared" si="12"/>
        <v>4.25</v>
      </c>
      <c r="L9" s="91">
        <f t="shared" si="13"/>
        <v>2.5</v>
      </c>
      <c r="M9" s="91">
        <f t="shared" si="0"/>
        <v>4.9307707308290052</v>
      </c>
      <c r="N9" s="214">
        <f t="shared" si="14"/>
        <v>0.53172406725880561</v>
      </c>
      <c r="P9" s="570" t="s">
        <v>169</v>
      </c>
      <c r="Q9" s="570"/>
      <c r="R9" s="570"/>
      <c r="S9" s="236" t="s">
        <v>160</v>
      </c>
      <c r="U9" s="666"/>
      <c r="V9" s="466">
        <v>3</v>
      </c>
      <c r="W9" s="467">
        <v>312</v>
      </c>
      <c r="X9" s="211">
        <f>1/((((COS(N9))^4)/'Structural Information'!$AH$17)+(((SIN(N9))^4)/'Structural Information'!$AH$18)+(((SIN(N9))^2)*((COS(N9))^2)*((1/'Structural Information'!$AH$19)-(2*'Structural Information'!$AL$19/'Structural Information'!$AH$18))))</f>
        <v>1375.8363758228218</v>
      </c>
      <c r="Y9" s="469">
        <f>((X9*('Structural Information'!$AL$17/1000)*SIN(2*N9))/(4*'Structural Information'!$AH$20*J9*L9))^(1/4)</f>
        <v>1.0803311717923612</v>
      </c>
      <c r="Z9" s="469">
        <f t="shared" si="1"/>
        <v>3.2409935153770837</v>
      </c>
      <c r="AA9" s="215">
        <f t="shared" si="2"/>
        <v>0.70699999999999996</v>
      </c>
      <c r="AB9" s="215">
        <f t="shared" si="3"/>
        <v>0.01</v>
      </c>
      <c r="AC9" s="212">
        <f t="shared" si="4"/>
        <v>1.1249207531710215</v>
      </c>
      <c r="AD9" s="211">
        <f>((0.6*'Structural Information'!$AJ$17)+(0.3*'Structural Information'!$AL$18))/(AC9/M9)</f>
        <v>1.446461305462462</v>
      </c>
      <c r="AE9" s="469">
        <f>(((1.2*SIN(N9)+0.45*COS(N9))*'Structural Information'!$AJ$18)+(0.3*'Structural Information'!$AL$18))/(AC9/M9)</f>
        <v>1.9214686847113289</v>
      </c>
      <c r="AF9" s="469">
        <f>(1.12*'Structural Information'!$AJ$19*COS(N9)*SIN(N9))/((AA9*(Z9^(-0.12)))+(AB9*(Z9^(0.88))))</f>
        <v>1.5398017536539861</v>
      </c>
      <c r="AG9" s="469">
        <f>(1.16*'Structural Information'!$AJ$19*TAN(N9))/((AA9)+(AB9*Z9))</f>
        <v>1.8641255353024468</v>
      </c>
      <c r="AH9" s="212">
        <f t="shared" si="5"/>
        <v>1.446461305462462</v>
      </c>
      <c r="AI9" s="211">
        <f>AH9*AC9*'Structural Information'!$AL$17</f>
        <v>130.17234729388574</v>
      </c>
      <c r="AJ9" s="469">
        <f t="shared" si="6"/>
        <v>104.1378778351086</v>
      </c>
      <c r="AK9" s="472">
        <f t="shared" si="7"/>
        <v>13.017234729388575</v>
      </c>
      <c r="AM9" s="672"/>
      <c r="AN9" s="77">
        <v>3</v>
      </c>
      <c r="AO9" s="77">
        <v>312</v>
      </c>
      <c r="AP9" s="212">
        <v>3</v>
      </c>
      <c r="AQ9" s="211">
        <f>AJ9</f>
        <v>104.1378778351086</v>
      </c>
      <c r="AR9" s="96">
        <f t="shared" si="8"/>
        <v>8.0000000000000004E-4</v>
      </c>
      <c r="AS9" s="91">
        <f>AQ9/(AR9*(SQRT(($F$9^2)+($E$9^2))))</f>
        <v>24068.875529005698</v>
      </c>
      <c r="AT9" s="237">
        <f>AS9*((COS($N$9))^2)</f>
        <v>17881.503927718884</v>
      </c>
      <c r="AU9" s="211">
        <f>AI9</f>
        <v>130.17234729388574</v>
      </c>
      <c r="AV9" s="96">
        <f t="shared" si="9"/>
        <v>2.2000000000000001E-3</v>
      </c>
      <c r="AW9" s="91">
        <f>AU9/(AV9*(SQRT(($F$9^2)+($E$9^2))))</f>
        <v>10940.397967729861</v>
      </c>
      <c r="AX9" s="238">
        <f>(AU9-AQ9)/((AV9-AR9)*(SQRT(($F$9^2)+($E$9^2))))</f>
        <v>3438.410789857955</v>
      </c>
      <c r="AY9" s="237">
        <f>AX9*((COS($N$9))^2)</f>
        <v>2554.5005611026963</v>
      </c>
      <c r="AZ9" s="211">
        <f>AK9</f>
        <v>13.017234729388575</v>
      </c>
      <c r="BA9" s="96">
        <f t="shared" si="10"/>
        <v>8.8999999999999999E-3</v>
      </c>
      <c r="BB9" s="91">
        <f>BC9/((COS($N$9))^2)</f>
        <v>-6762.2475856014062</v>
      </c>
      <c r="BC9" s="214">
        <f>((AZ9*COS($N$9))-(AU9*COS($N$9)))/((BA9-AV9)*AP9)</f>
        <v>-5023.880597014926</v>
      </c>
      <c r="BE9" s="671"/>
      <c r="BF9" s="450">
        <v>2</v>
      </c>
      <c r="BG9" s="450">
        <v>7212</v>
      </c>
      <c r="BH9" s="450" t="s">
        <v>27</v>
      </c>
      <c r="BI9" s="13">
        <f>'Structural Information'!$U$7</f>
        <v>3</v>
      </c>
      <c r="BJ9" s="460">
        <f>('Structural Information'!$X$24)*(200)/$BI9</f>
        <v>53616.514621265807</v>
      </c>
      <c r="BK9" s="453">
        <f>'Structural Information'!$T$23*'Structural Information'!$T$24*(4700*SQRT('Structural Information'!$AC$23))/(BI9*1000)</f>
        <v>433495.56258141535</v>
      </c>
      <c r="BM9" s="668">
        <v>2</v>
      </c>
      <c r="BN9" s="207" t="s">
        <v>383</v>
      </c>
      <c r="BO9" s="208">
        <f>'Structural Information'!$AC$7</f>
        <v>2</v>
      </c>
      <c r="BP9" s="59">
        <f>(BP$4/$BO9)</f>
        <v>1.5</v>
      </c>
      <c r="BQ9" s="59">
        <f>(BQ$4/$BO9)</f>
        <v>1.5</v>
      </c>
      <c r="BR9" s="190">
        <f>(BR$4/$BO9)</f>
        <v>1.375</v>
      </c>
      <c r="BT9" s="686">
        <v>2</v>
      </c>
      <c r="BU9" s="239" t="s">
        <v>261</v>
      </c>
      <c r="BV9" s="240">
        <f>(BP9*BP9)/$BK$5</f>
        <v>5.190364548604635E-6</v>
      </c>
      <c r="BW9" s="240">
        <f>(BQ9*BQ9)/$BK$9</f>
        <v>5.190364548604635E-6</v>
      </c>
      <c r="BX9" s="241">
        <f>(BR9*BR9)/$BK$13</f>
        <v>3.9979023230282226E-6</v>
      </c>
      <c r="BZ9" s="550"/>
      <c r="CA9" s="242">
        <v>3</v>
      </c>
      <c r="CB9" s="705"/>
      <c r="CC9" s="705"/>
      <c r="CD9" s="718"/>
      <c r="CF9" s="603" t="s">
        <v>201</v>
      </c>
      <c r="CG9" s="605" t="s">
        <v>197</v>
      </c>
      <c r="CH9" s="607" t="s">
        <v>198</v>
      </c>
      <c r="CI9" s="607" t="s">
        <v>199</v>
      </c>
      <c r="CJ9" s="719" t="s">
        <v>200</v>
      </c>
      <c r="CK9" s="609" t="s">
        <v>231</v>
      </c>
      <c r="CL9" s="611" t="s">
        <v>197</v>
      </c>
      <c r="CM9" s="625" t="s">
        <v>198</v>
      </c>
      <c r="CN9" s="613" t="s">
        <v>199</v>
      </c>
      <c r="CO9" s="615" t="s">
        <v>200</v>
      </c>
      <c r="CP9" s="617" t="s">
        <v>304</v>
      </c>
      <c r="CQ9" s="619" t="s">
        <v>197</v>
      </c>
      <c r="CR9" s="621" t="s">
        <v>198</v>
      </c>
      <c r="CS9" s="621" t="s">
        <v>199</v>
      </c>
      <c r="CT9" s="623" t="s">
        <v>200</v>
      </c>
    </row>
    <row r="10" spans="2:105" ht="14.4" x14ac:dyDescent="0.25">
      <c r="B10" s="664">
        <v>1</v>
      </c>
      <c r="C10" s="58">
        <v>1</v>
      </c>
      <c r="D10" s="186">
        <v>111</v>
      </c>
      <c r="E10" s="187">
        <f>'Structural Information'!$U$8</f>
        <v>2.75</v>
      </c>
      <c r="F10" s="59">
        <f>'Structural Information'!$AC$8</f>
        <v>4.5</v>
      </c>
      <c r="G10" s="59">
        <v>0.5</v>
      </c>
      <c r="H10" s="59">
        <v>0.25</v>
      </c>
      <c r="I10" s="188">
        <v>0.25</v>
      </c>
      <c r="J10" s="189">
        <f t="shared" si="11"/>
        <v>3.2552083333333332E-4</v>
      </c>
      <c r="K10" s="59">
        <f t="shared" si="12"/>
        <v>4.25</v>
      </c>
      <c r="L10" s="59">
        <f t="shared" si="13"/>
        <v>2.25</v>
      </c>
      <c r="M10" s="59">
        <f t="shared" si="0"/>
        <v>4.8088460154178359</v>
      </c>
      <c r="N10" s="190">
        <f t="shared" si="14"/>
        <v>0.48689923181126904</v>
      </c>
      <c r="P10" s="570" t="s">
        <v>171</v>
      </c>
      <c r="Q10" s="570"/>
      <c r="R10" s="570"/>
      <c r="S10" s="236" t="s">
        <v>161</v>
      </c>
      <c r="U10" s="664">
        <v>1</v>
      </c>
      <c r="V10" s="462">
        <v>1</v>
      </c>
      <c r="W10" s="463">
        <v>111</v>
      </c>
      <c r="X10" s="187">
        <f>1/((((COS(N10))^4)/'Structural Information'!$AH$17)+(((SIN(N10))^4)/'Structural Information'!$AH$18)+(((SIN(N10))^2)*((COS(N10))^2)*((1/'Structural Information'!$AH$19)-(2*'Structural Information'!$AL$19/'Structural Information'!$AH$18))))</f>
        <v>1312.8234025636375</v>
      </c>
      <c r="Y10" s="468">
        <f>((X10*('Structural Information'!$AL$17/1000)*SIN(2*N10))/(4*'Structural Information'!$AH$20*J10*L10))^(1/4)</f>
        <v>1.0811943244132181</v>
      </c>
      <c r="Z10" s="468">
        <f t="shared" si="1"/>
        <v>2.9732843921363497</v>
      </c>
      <c r="AA10" s="159">
        <f t="shared" si="2"/>
        <v>1.3</v>
      </c>
      <c r="AB10" s="159">
        <f t="shared" si="3"/>
        <v>-0.17799999999999999</v>
      </c>
      <c r="AC10" s="188">
        <f t="shared" si="4"/>
        <v>1.2465823784365617</v>
      </c>
      <c r="AD10" s="187">
        <f>((0.6*'Structural Information'!$AJ$17)+(0.3*'Structural Information'!$AL$18))/(AC10/M10)</f>
        <v>1.2730158973353751</v>
      </c>
      <c r="AE10" s="468">
        <f>(((1.2*SIN(N10)+0.45*COS(N10))*'Structural Information'!$AJ$18)+(0.3*'Structural Information'!$AL$18))/(AC10/M10)</f>
        <v>1.6280512504479305</v>
      </c>
      <c r="AF10" s="468">
        <f>(1.12*'Structural Information'!$AJ$19*COS(N10)*SIN(N10))/((AA10*(Z10^(-0.12)))+(AB10*(Z10^(0.88))))</f>
        <v>1.3833462882982244</v>
      </c>
      <c r="AG10" s="468">
        <f>(1.16*'Structural Information'!$AJ$19*TAN(N10))/((AA10)+(AB10*Z10))</f>
        <v>1.6094829593746431</v>
      </c>
      <c r="AH10" s="188">
        <f t="shared" si="5"/>
        <v>1.2730158973353751</v>
      </c>
      <c r="AI10" s="187">
        <f>AH10*AC10*'Structural Information'!$AL$17</f>
        <v>126.95353480703088</v>
      </c>
      <c r="AJ10" s="468">
        <f t="shared" si="6"/>
        <v>101.56282784562471</v>
      </c>
      <c r="AK10" s="470">
        <f t="shared" si="7"/>
        <v>12.695353480703089</v>
      </c>
      <c r="AM10" s="671">
        <v>1</v>
      </c>
      <c r="AN10" s="48">
        <v>1</v>
      </c>
      <c r="AO10" s="48">
        <v>111</v>
      </c>
      <c r="AP10" s="192">
        <v>2.75</v>
      </c>
      <c r="AQ10" s="55">
        <f>AJ10</f>
        <v>101.56282784562471</v>
      </c>
      <c r="AR10" s="73">
        <f t="shared" si="8"/>
        <v>8.0000000000000004E-4</v>
      </c>
      <c r="AS10" s="13">
        <f>AQ10/(AR10*(SQRT(($F$10^2)+($E$10^2))))</f>
        <v>24072.698881942466</v>
      </c>
      <c r="AT10" s="193">
        <f>AS10*((COS($N$10))^2)</f>
        <v>18802.729667246953</v>
      </c>
      <c r="AU10" s="55">
        <f>AI10</f>
        <v>126.95353480703088</v>
      </c>
      <c r="AV10" s="73">
        <f t="shared" si="9"/>
        <v>2.2000000000000001E-3</v>
      </c>
      <c r="AW10" s="13">
        <f>AU10/(AV10*(SQRT(($F$10^2)+($E$10^2))))</f>
        <v>10942.135855428394</v>
      </c>
      <c r="AX10" s="123">
        <f>(AU10-AQ10)/((AV10-AR10)*(SQRT(($F$10^2)+($E$10^2))))</f>
        <v>3438.9569831346362</v>
      </c>
      <c r="AY10" s="193">
        <f>AX10*((COS($N$10))^2)</f>
        <v>2686.1042381781349</v>
      </c>
      <c r="AZ10" s="55">
        <f>AK10</f>
        <v>12.695353480703089</v>
      </c>
      <c r="BA10" s="73">
        <f t="shared" si="10"/>
        <v>8.8999999999999999E-3</v>
      </c>
      <c r="BB10" s="13">
        <f>BC10/((COS($N$10))^2)</f>
        <v>-7016.6812993854273</v>
      </c>
      <c r="BC10" s="100">
        <f>((AZ10*COS($N$10))-(AU10*COS($N$10)))/((BA10-AV10)*AP10)</f>
        <v>-5480.5970149253744</v>
      </c>
      <c r="BE10" s="671"/>
      <c r="BF10" s="450">
        <v>3</v>
      </c>
      <c r="BG10" s="450">
        <v>7312</v>
      </c>
      <c r="BH10" s="450" t="s">
        <v>27</v>
      </c>
      <c r="BI10" s="13">
        <f>'Structural Information'!$U$7</f>
        <v>3</v>
      </c>
      <c r="BJ10" s="460">
        <f>('Structural Information'!$X$24)*(200)/$BI10</f>
        <v>53616.514621265807</v>
      </c>
      <c r="BK10" s="453">
        <f>'Structural Information'!$T$23*'Structural Information'!$T$24*(4700*SQRT('Structural Information'!$AC$23))/(BI10*1000)</f>
        <v>433495.56258141535</v>
      </c>
      <c r="BM10" s="668"/>
      <c r="BN10" s="216" t="s">
        <v>381</v>
      </c>
      <c r="BO10" s="217">
        <f>'Structural Information'!$AC$8</f>
        <v>4.5</v>
      </c>
      <c r="BP10" s="218">
        <f>BQ10+BP9</f>
        <v>4.375</v>
      </c>
      <c r="BQ10" s="218">
        <f>BR10+BQ9</f>
        <v>2.875</v>
      </c>
      <c r="BR10" s="219">
        <f>BR9</f>
        <v>1.375</v>
      </c>
      <c r="BT10" s="686"/>
      <c r="BU10" s="209" t="s">
        <v>258</v>
      </c>
      <c r="BV10" s="198">
        <f>1/($AT$5)</f>
        <v>1.3608955525457874E-4</v>
      </c>
      <c r="BW10" s="198">
        <f>1/($AT$8)</f>
        <v>1.3608955525457874E-4</v>
      </c>
      <c r="BX10" s="199">
        <f>1/($AT$11)</f>
        <v>1.198829809776656E-4</v>
      </c>
      <c r="BZ10" s="553">
        <v>1</v>
      </c>
      <c r="CA10" s="200">
        <v>1</v>
      </c>
      <c r="CB10" s="691">
        <f>1/(BX5+BX4)+1/(BX10+BX9)+1/(BX15+BX14)</f>
        <v>45127.508219346622</v>
      </c>
      <c r="CC10" s="691">
        <f>1/(BX6+BX4)+1/(BX11+BX9)+1/(BX16+BX14)</f>
        <v>6546.8249657607212</v>
      </c>
      <c r="CD10" s="693">
        <f>1/(BX7+BX4)+1/(BX12+BX9)+1/(BX17+BX14)</f>
        <v>-13286.103323201933</v>
      </c>
      <c r="CF10" s="604"/>
      <c r="CG10" s="606"/>
      <c r="CH10" s="608"/>
      <c r="CI10" s="608"/>
      <c r="CJ10" s="720"/>
      <c r="CK10" s="610"/>
      <c r="CL10" s="612"/>
      <c r="CM10" s="626"/>
      <c r="CN10" s="614"/>
      <c r="CO10" s="616"/>
      <c r="CP10" s="618"/>
      <c r="CQ10" s="620"/>
      <c r="CR10" s="622"/>
      <c r="CS10" s="622"/>
      <c r="CT10" s="624"/>
    </row>
    <row r="11" spans="2:105" ht="15" customHeight="1" x14ac:dyDescent="0.25">
      <c r="B11" s="665"/>
      <c r="C11" s="48">
        <v>2</v>
      </c>
      <c r="D11" s="204">
        <v>211</v>
      </c>
      <c r="E11" s="55">
        <f>'Structural Information'!$U$8</f>
        <v>2.75</v>
      </c>
      <c r="F11" s="13">
        <f>'Structural Information'!$AC$7</f>
        <v>2</v>
      </c>
      <c r="G11" s="13">
        <v>0.5</v>
      </c>
      <c r="H11" s="13">
        <v>0.25</v>
      </c>
      <c r="I11" s="192">
        <v>0.25</v>
      </c>
      <c r="J11" s="205">
        <f t="shared" si="11"/>
        <v>3.2552083333333332E-4</v>
      </c>
      <c r="K11" s="13">
        <f t="shared" si="12"/>
        <v>1.75</v>
      </c>
      <c r="L11" s="13">
        <f t="shared" si="13"/>
        <v>2.25</v>
      </c>
      <c r="M11" s="13">
        <f t="shared" si="0"/>
        <v>2.8504385627478448</v>
      </c>
      <c r="N11" s="100">
        <f t="shared" si="14"/>
        <v>0.90975315794420974</v>
      </c>
      <c r="P11" s="570" t="s">
        <v>170</v>
      </c>
      <c r="Q11" s="570"/>
      <c r="R11" s="570"/>
      <c r="S11" s="236" t="s">
        <v>162</v>
      </c>
      <c r="U11" s="665"/>
      <c r="V11" s="464">
        <v>2</v>
      </c>
      <c r="W11" s="465">
        <v>211</v>
      </c>
      <c r="X11" s="475">
        <f>1/((((COS(N11))^4)/'Structural Information'!$AH$17)+(((SIN(N11))^4)/'Structural Information'!$AH$18)+(((SIN(N11))^2)*((COS(N11))^2)*((1/'Structural Information'!$AH$19)-(2*'Structural Information'!$AL$19/'Structural Information'!$AH$18))))</f>
        <v>1937.4633424901383</v>
      </c>
      <c r="Y11" s="13">
        <f>((X11*('Structural Information'!$AL$17/1000)*SIN(2*N11))/(4*'Structural Information'!$AH$20*J11*L11))^(1/4)</f>
        <v>1.2399021867539348</v>
      </c>
      <c r="Z11" s="13">
        <f t="shared" si="1"/>
        <v>3.409731013573321</v>
      </c>
      <c r="AA11" s="151">
        <f t="shared" si="2"/>
        <v>0.70699999999999996</v>
      </c>
      <c r="AB11" s="151">
        <f t="shared" si="3"/>
        <v>0.01</v>
      </c>
      <c r="AC11" s="476">
        <f t="shared" si="4"/>
        <v>0.61953636317657523</v>
      </c>
      <c r="AD11" s="475">
        <f>((0.6*'Structural Information'!$AJ$17)+(0.3*'Structural Information'!$AL$18))/(AC11/M11)</f>
        <v>1.518304302404109</v>
      </c>
      <c r="AE11" s="13">
        <f>(((1.2*SIN(N11)+0.45*COS(N11))*'Structural Information'!$AJ$18)+(0.3*'Structural Information'!$AL$18))/(AC11/M11)</f>
        <v>2.4768521933597127</v>
      </c>
      <c r="AF11" s="13">
        <f>(1.12*'Structural Information'!$AJ$19*COS(N11)*SIN(N11))/((AA11*(Z11^(-0.12)))+(AB11*(Z11^(0.88))))</f>
        <v>1.7140274256804329</v>
      </c>
      <c r="AG11" s="13">
        <f>(1.16*'Structural Information'!$AJ$19*TAN(N11))/((AA11)+(AB11*Z11))</f>
        <v>4.0651688692999519</v>
      </c>
      <c r="AH11" s="476">
        <f t="shared" si="5"/>
        <v>1.518304302404109</v>
      </c>
      <c r="AI11" s="475">
        <f>AH11*AC11*'Structural Information'!$AL$17</f>
        <v>75.25157805654311</v>
      </c>
      <c r="AJ11" s="13">
        <f t="shared" si="6"/>
        <v>60.201262445234491</v>
      </c>
      <c r="AK11" s="471">
        <f t="shared" si="7"/>
        <v>7.5251578056543114</v>
      </c>
      <c r="AM11" s="671"/>
      <c r="AN11" s="48">
        <v>2</v>
      </c>
      <c r="AO11" s="48">
        <v>211</v>
      </c>
      <c r="AP11" s="192">
        <v>2.75</v>
      </c>
      <c r="AQ11" s="55">
        <f>AJ11</f>
        <v>60.201262445234491</v>
      </c>
      <c r="AR11" s="73">
        <f t="shared" si="8"/>
        <v>8.0000000000000004E-4</v>
      </c>
      <c r="AS11" s="13">
        <f>AQ11/(AR11*(SQRT(($F$11^2)+($E$11^2))))</f>
        <v>22130.424209121607</v>
      </c>
      <c r="AT11" s="193">
        <f>AS11*((COS($N$11))^2)</f>
        <v>8341.4675865150675</v>
      </c>
      <c r="AU11" s="55">
        <f>AI11</f>
        <v>75.25157805654311</v>
      </c>
      <c r="AV11" s="73">
        <f t="shared" si="9"/>
        <v>2.2000000000000001E-3</v>
      </c>
      <c r="AW11" s="13">
        <f>AU11/(AV11*(SQRT(($F$11^2)+($E$11^2))))</f>
        <v>10059.283731418911</v>
      </c>
      <c r="AX11" s="123">
        <f>(AU11-AQ11)/((AV11-AR11)*(SQRT(($F$11^2)+($E$11^2))))</f>
        <v>3161.4891727316572</v>
      </c>
      <c r="AY11" s="193">
        <f>AX11*((COS($N$11))^2)</f>
        <v>1191.6382266450091</v>
      </c>
      <c r="AZ11" s="55">
        <f>AK11</f>
        <v>7.5251578056543114</v>
      </c>
      <c r="BA11" s="73">
        <f t="shared" si="10"/>
        <v>8.8999999999999999E-3</v>
      </c>
      <c r="BB11" s="13">
        <f>BC11/((COS($N$11))^2)</f>
        <v>-5987.20682302772</v>
      </c>
      <c r="BC11" s="100">
        <f>((AZ11*COS($N$11))-(AU11*COS($N$11)))/((BA11-AV11)*AP11)</f>
        <v>-2256.7164179104484</v>
      </c>
      <c r="BE11" s="672"/>
      <c r="BF11" s="451">
        <v>4</v>
      </c>
      <c r="BG11" s="451">
        <v>7412</v>
      </c>
      <c r="BH11" s="451" t="s">
        <v>27</v>
      </c>
      <c r="BI11" s="456">
        <f>'Structural Information'!$U$7</f>
        <v>3</v>
      </c>
      <c r="BJ11" s="211">
        <f>('Structural Information'!$X$24)*(200)/$BI11</f>
        <v>53616.514621265807</v>
      </c>
      <c r="BK11" s="458">
        <f>'Structural Information'!$T$23*'Structural Information'!$T$24*(4700*SQRT('Structural Information'!$AC$23))/(BI11*1000)</f>
        <v>433495.56258141535</v>
      </c>
      <c r="BM11" s="668"/>
      <c r="BN11" s="225" t="s">
        <v>384</v>
      </c>
      <c r="BO11" s="226">
        <f>'Structural Information'!$AC$7</f>
        <v>2</v>
      </c>
      <c r="BP11" s="13">
        <f>(BP$4/$BO11)</f>
        <v>1.5</v>
      </c>
      <c r="BQ11" s="13">
        <f>(BQ$4/$BO11)</f>
        <v>1.5</v>
      </c>
      <c r="BR11" s="100">
        <f>(BR$4/$BO11)</f>
        <v>1.375</v>
      </c>
      <c r="BT11" s="686"/>
      <c r="BU11" s="220" t="s">
        <v>258</v>
      </c>
      <c r="BV11" s="198">
        <f>1/($AY$5)</f>
        <v>9.5262688678205191E-4</v>
      </c>
      <c r="BW11" s="198">
        <f>1/($AY$8)</f>
        <v>9.5262688678205191E-4</v>
      </c>
      <c r="BX11" s="199">
        <f>1/($AY$11)</f>
        <v>8.391808668436596E-4</v>
      </c>
      <c r="BZ11" s="550"/>
      <c r="CA11" s="200">
        <v>2</v>
      </c>
      <c r="CB11" s="691"/>
      <c r="CC11" s="691"/>
      <c r="CD11" s="693"/>
      <c r="CF11" s="98" t="s">
        <v>186</v>
      </c>
      <c r="CG11" s="99">
        <f>AQ4*COS($N4)+AQ5*COS($N5)+AQ6*COS($N6)</f>
        <v>216.48000000000002</v>
      </c>
      <c r="CH11" s="99">
        <f>AU4*COS($N4)+AU5*COS($N5)+AU6*COS($N6)</f>
        <v>270.60000000000002</v>
      </c>
      <c r="CI11" s="99">
        <f>AZ4*COS($N4)+AZ5*COS($N5)+AZ6*COS($N6)</f>
        <v>27.060000000000002</v>
      </c>
      <c r="CJ11" s="243">
        <f>AZ4*COS($N4)+AZ5*COS($N5)+AZ6*COS($N6)</f>
        <v>27.060000000000002</v>
      </c>
      <c r="CK11" s="98" t="s">
        <v>232</v>
      </c>
      <c r="CL11" s="13">
        <f>CB4</f>
        <v>39278.245576726214</v>
      </c>
      <c r="CM11" s="13">
        <f>CC4</f>
        <v>6073.3472467133324</v>
      </c>
      <c r="CN11" s="13">
        <f>CD4</f>
        <v>-12463.052811067762</v>
      </c>
      <c r="CO11" s="100">
        <v>0</v>
      </c>
      <c r="CP11" s="98" t="s">
        <v>312</v>
      </c>
      <c r="CQ11" s="73">
        <f>CG11/(CL11*'Structural Information'!$U$6)</f>
        <v>1.8371492652094782E-3</v>
      </c>
      <c r="CR11" s="73">
        <f>CQ11+(((1/CM11)*(CH11-CG11))/'Structural Information'!$U$6)</f>
        <v>4.8075046997291451E-3</v>
      </c>
      <c r="CS11" s="73">
        <f>CR11+(((1/CN11)*(CI11-CH11))/'Structural Information'!$U$6)</f>
        <v>1.1321157592855655E-2</v>
      </c>
      <c r="CT11" s="102">
        <f t="shared" ref="CT11:CT13" si="15">0.08</f>
        <v>0.08</v>
      </c>
    </row>
    <row r="12" spans="2:105" ht="15" thickBot="1" x14ac:dyDescent="0.3">
      <c r="B12" s="667"/>
      <c r="C12" s="103">
        <v>3</v>
      </c>
      <c r="D12" s="244">
        <v>311</v>
      </c>
      <c r="E12" s="66">
        <f>'Structural Information'!$U$8</f>
        <v>2.75</v>
      </c>
      <c r="F12" s="17">
        <f>'Structural Information'!$AC$6</f>
        <v>4.5</v>
      </c>
      <c r="G12" s="17">
        <v>0.5</v>
      </c>
      <c r="H12" s="17">
        <v>0.25</v>
      </c>
      <c r="I12" s="245">
        <v>0.25</v>
      </c>
      <c r="J12" s="246">
        <f t="shared" si="11"/>
        <v>3.2552083333333332E-4</v>
      </c>
      <c r="K12" s="17">
        <f t="shared" si="12"/>
        <v>4.25</v>
      </c>
      <c r="L12" s="17">
        <f t="shared" si="13"/>
        <v>2.25</v>
      </c>
      <c r="M12" s="17">
        <f t="shared" si="0"/>
        <v>4.8088460154178359</v>
      </c>
      <c r="N12" s="112">
        <f t="shared" si="14"/>
        <v>0.48689923181126904</v>
      </c>
      <c r="P12" s="570" t="s">
        <v>172</v>
      </c>
      <c r="Q12" s="570"/>
      <c r="R12" s="570"/>
      <c r="S12" s="236" t="s">
        <v>163</v>
      </c>
      <c r="U12" s="667"/>
      <c r="V12" s="103">
        <v>3</v>
      </c>
      <c r="W12" s="244">
        <v>311</v>
      </c>
      <c r="X12" s="66">
        <f>1/((((COS(N12))^4)/'Structural Information'!$AH$17)+(((SIN(N12))^4)/'Structural Information'!$AH$18)+(((SIN(N12))^2)*((COS(N12))^2)*((1/'Structural Information'!$AH$19)-(2*'Structural Information'!$AL$19/'Structural Information'!$AH$18))))</f>
        <v>1312.8234025636375</v>
      </c>
      <c r="Y12" s="473">
        <f>((X12*('Structural Information'!$AL$17/1000)*SIN(2*N12))/(4*'Structural Information'!$AH$20*J12*L12))^(1/4)</f>
        <v>1.0811943244132181</v>
      </c>
      <c r="Z12" s="473">
        <f t="shared" si="1"/>
        <v>2.9732843921363497</v>
      </c>
      <c r="AA12" s="160">
        <f t="shared" si="2"/>
        <v>1.3</v>
      </c>
      <c r="AB12" s="160">
        <f t="shared" si="3"/>
        <v>-0.17799999999999999</v>
      </c>
      <c r="AC12" s="245">
        <f t="shared" si="4"/>
        <v>1.2465823784365617</v>
      </c>
      <c r="AD12" s="66">
        <f>((0.6*'Structural Information'!$AJ$17)+(0.3*'Structural Information'!$AL$18))/(AC12/M12)</f>
        <v>1.2730158973353751</v>
      </c>
      <c r="AE12" s="473">
        <f>(((1.2*SIN(N12)+0.45*COS(N12))*'Structural Information'!$AJ$18)+(0.3*'Structural Information'!$AL$18))/(AC12/M12)</f>
        <v>1.6280512504479305</v>
      </c>
      <c r="AF12" s="473">
        <f>(1.12*'Structural Information'!$AJ$19*COS(N12)*SIN(N12))/((AA12*(Z12^(-0.12)))+(AB12*(Z12^(0.88))))</f>
        <v>1.3833462882982244</v>
      </c>
      <c r="AG12" s="473">
        <f>(1.16*'Structural Information'!$AJ$19*TAN(N12))/((AA12)+(AB12*Z12))</f>
        <v>1.6094829593746431</v>
      </c>
      <c r="AH12" s="245">
        <f t="shared" si="5"/>
        <v>1.2730158973353751</v>
      </c>
      <c r="AI12" s="66">
        <f>AH12*AC12*'Structural Information'!$AL$17</f>
        <v>126.95353480703088</v>
      </c>
      <c r="AJ12" s="473">
        <f t="shared" si="6"/>
        <v>101.56282784562471</v>
      </c>
      <c r="AK12" s="474">
        <f t="shared" si="7"/>
        <v>12.695353480703089</v>
      </c>
      <c r="AM12" s="673"/>
      <c r="AN12" s="103">
        <v>3</v>
      </c>
      <c r="AO12" s="103">
        <v>311</v>
      </c>
      <c r="AP12" s="245">
        <v>2.75</v>
      </c>
      <c r="AQ12" s="66">
        <f>AJ12</f>
        <v>101.56282784562471</v>
      </c>
      <c r="AR12" s="113">
        <f t="shared" si="8"/>
        <v>8.0000000000000004E-4</v>
      </c>
      <c r="AS12" s="17">
        <f>AQ12/(AR12*(SQRT(($F$12^2)+($E$12^2))))</f>
        <v>24072.698881942466</v>
      </c>
      <c r="AT12" s="247">
        <f>AS12*((COS($N$12))^2)</f>
        <v>18802.729667246953</v>
      </c>
      <c r="AU12" s="66">
        <f>AI12</f>
        <v>126.95353480703088</v>
      </c>
      <c r="AV12" s="113">
        <f t="shared" si="9"/>
        <v>2.2000000000000001E-3</v>
      </c>
      <c r="AW12" s="17">
        <f>AU12/(AV12*(SQRT(($F$12^2)+($E$12^2))))</f>
        <v>10942.135855428394</v>
      </c>
      <c r="AX12" s="130">
        <f>(AU12-AQ12)/((AV12-AR12)*(SQRT(($F$12^2)+($E$12^2))))</f>
        <v>3438.9569831346362</v>
      </c>
      <c r="AY12" s="247">
        <f>AX12*((COS($N$12))^2)</f>
        <v>2686.1042381781349</v>
      </c>
      <c r="AZ12" s="66">
        <f>AK12</f>
        <v>12.695353480703089</v>
      </c>
      <c r="BA12" s="113">
        <f t="shared" si="10"/>
        <v>8.8999999999999999E-3</v>
      </c>
      <c r="BB12" s="17">
        <f>BC12/((COS($N$12))^2)</f>
        <v>-7016.6812993854273</v>
      </c>
      <c r="BC12" s="112">
        <f>((AZ12*COS($N$12))-(AU12*COS($N$12)))/((BA12-AV12)*AP12)</f>
        <v>-5480.5970149253744</v>
      </c>
      <c r="BE12" s="670">
        <v>1</v>
      </c>
      <c r="BF12" s="449">
        <v>1</v>
      </c>
      <c r="BG12" s="449">
        <v>7111</v>
      </c>
      <c r="BH12" s="449" t="s">
        <v>27</v>
      </c>
      <c r="BI12" s="455">
        <f>'Structural Information'!$U$8</f>
        <v>2.75</v>
      </c>
      <c r="BJ12" s="187">
        <f>('Structural Information'!$X$24)*(200)/$BI12</f>
        <v>58490.743223199061</v>
      </c>
      <c r="BK12" s="457">
        <f>'Structural Information'!$T$23*'Structural Information'!$T$24*(4700*SQRT('Structural Information'!$AC$23))/(BI12*1000)</f>
        <v>472904.25008881674</v>
      </c>
      <c r="BM12" s="668"/>
      <c r="BN12" s="229" t="s">
        <v>381</v>
      </c>
      <c r="BO12" s="230">
        <f>'Structural Information'!$AC$8</f>
        <v>4.5</v>
      </c>
      <c r="BP12" s="231">
        <f>BQ12+BP11</f>
        <v>4.375</v>
      </c>
      <c r="BQ12" s="231">
        <f>BR12+BQ11</f>
        <v>2.875</v>
      </c>
      <c r="BR12" s="232">
        <f>BR11</f>
        <v>1.375</v>
      </c>
      <c r="BT12" s="686"/>
      <c r="BU12" s="227" t="s">
        <v>258</v>
      </c>
      <c r="BV12" s="198">
        <f>1/($BC$5)</f>
        <v>-4.8340548340548341E-4</v>
      </c>
      <c r="BW12" s="198">
        <f>1/($BC$8)</f>
        <v>-4.8340548340548341E-4</v>
      </c>
      <c r="BX12" s="199">
        <f>1/($BC$11)</f>
        <v>-4.43121693121693E-4</v>
      </c>
      <c r="BZ12" s="669"/>
      <c r="CA12" s="248">
        <v>3</v>
      </c>
      <c r="CB12" s="692"/>
      <c r="CC12" s="692"/>
      <c r="CD12" s="694"/>
      <c r="CF12" s="98" t="s">
        <v>187</v>
      </c>
      <c r="CG12" s="99">
        <f>AQ7*COS($N7)+AQ8*COS($N8)+AQ9*COS($N9)</f>
        <v>216.48000000000002</v>
      </c>
      <c r="CH12" s="99">
        <f>AU7*COS($N7)+AU8*COS($N8)+AU9*COS($N9)</f>
        <v>270.60000000000002</v>
      </c>
      <c r="CI12" s="99">
        <f>AZ7*COS($N7)+AZ8*COS($N8)+AZ9*COS($N9)</f>
        <v>27.060000000000002</v>
      </c>
      <c r="CJ12" s="243">
        <f>AZ7*COS($N7)+AZ8*COS($N8)+AZ9*COS($N9)</f>
        <v>27.060000000000002</v>
      </c>
      <c r="CK12" s="98" t="s">
        <v>233</v>
      </c>
      <c r="CL12" s="13">
        <f>CB7</f>
        <v>40870.467681435926</v>
      </c>
      <c r="CM12" s="13">
        <f>CC7</f>
        <v>6110.6293905825751</v>
      </c>
      <c r="CN12" s="13">
        <f>CD7</f>
        <v>-12307.652489119853</v>
      </c>
      <c r="CO12" s="100">
        <v>0</v>
      </c>
      <c r="CP12" s="98" t="s">
        <v>311</v>
      </c>
      <c r="CQ12" s="73">
        <f>CG12/(CL12*'Structural Information'!$U$7)</f>
        <v>1.7655780345468453E-3</v>
      </c>
      <c r="CR12" s="73">
        <f>CQ12+(((1/CM12)*(CH12-CG12))/'Structural Information'!$U$7)</f>
        <v>4.7178107501820677E-3</v>
      </c>
      <c r="CS12" s="73">
        <f>CR12+(((1/CN12)*(CI12-CH12))/'Structural Information'!$U$7)</f>
        <v>1.1313707089615143E-2</v>
      </c>
      <c r="CT12" s="102">
        <f t="shared" si="15"/>
        <v>0.08</v>
      </c>
      <c r="DA12" s="249"/>
    </row>
    <row r="13" spans="2:105" ht="15" thickBot="1" x14ac:dyDescent="0.3">
      <c r="BE13" s="671"/>
      <c r="BF13" s="450">
        <v>2</v>
      </c>
      <c r="BG13" s="450">
        <v>7211</v>
      </c>
      <c r="BH13" s="450" t="s">
        <v>27</v>
      </c>
      <c r="BI13" s="13">
        <f>'Structural Information'!$U$8</f>
        <v>2.75</v>
      </c>
      <c r="BJ13" s="460">
        <f>('Structural Information'!$X$24)*(200)/$BI13</f>
        <v>58490.743223199061</v>
      </c>
      <c r="BK13" s="453">
        <f>'Structural Information'!$T$23*'Structural Information'!$T$24*(4700*SQRT('Structural Information'!$AC$23))/(BI13*1000)</f>
        <v>472904.25008881674</v>
      </c>
      <c r="BM13" s="550">
        <v>3</v>
      </c>
      <c r="BN13" s="207" t="s">
        <v>385</v>
      </c>
      <c r="BO13" s="208">
        <f>'Structural Information'!$AC$6</f>
        <v>4.5</v>
      </c>
      <c r="BP13" s="59">
        <f>(BP$4/$BO13)</f>
        <v>0.66666666666666663</v>
      </c>
      <c r="BQ13" s="59">
        <f>(BQ$4/$BO13)</f>
        <v>0.66666666666666663</v>
      </c>
      <c r="BR13" s="190">
        <f>(BR$4/$BO13)</f>
        <v>0.61111111111111116</v>
      </c>
      <c r="BT13" s="686"/>
      <c r="BU13" s="239" t="s">
        <v>262</v>
      </c>
      <c r="BV13" s="234">
        <f>(BP11*BP11)/$BK$6</f>
        <v>5.190364548604635E-6</v>
      </c>
      <c r="BW13" s="234">
        <f>(BQ11*BQ11)/$BK$10</f>
        <v>5.190364548604635E-6</v>
      </c>
      <c r="BX13" s="235">
        <f>(BR11*BR11)/$BK$14</f>
        <v>3.9979023230282226E-6</v>
      </c>
      <c r="CF13" s="111" t="s">
        <v>188</v>
      </c>
      <c r="CG13" s="17">
        <f>AQ10*COS($N10)+AQ11*COS($N11)+AQ12*COS($N12)</f>
        <v>216.48000000000002</v>
      </c>
      <c r="CH13" s="17">
        <f>AU10*COS($N10)+AU11*COS($N11)+AU12*COS($N12)</f>
        <v>270.60000000000002</v>
      </c>
      <c r="CI13" s="17">
        <f>AZ10*COS($N10)+AZ11*COS($N11)+AZ12*COS($N12)</f>
        <v>27.060000000000002</v>
      </c>
      <c r="CJ13" s="130">
        <f>AZ10*COS($N10)+AZ11*COS($N11)+AZ12*COS($N12)</f>
        <v>27.060000000000002</v>
      </c>
      <c r="CK13" s="111" t="s">
        <v>234</v>
      </c>
      <c r="CL13" s="17">
        <f>CB10</f>
        <v>45127.508219346622</v>
      </c>
      <c r="CM13" s="17">
        <f>CC10</f>
        <v>6546.8249657607212</v>
      </c>
      <c r="CN13" s="17">
        <f>CD10</f>
        <v>-13286.103323201933</v>
      </c>
      <c r="CO13" s="112">
        <v>0</v>
      </c>
      <c r="CP13" s="111" t="s">
        <v>310</v>
      </c>
      <c r="CQ13" s="113">
        <f>CG13/(CL13*'Structural Information'!$U$8)</f>
        <v>1.7443905747548442E-3</v>
      </c>
      <c r="CR13" s="113">
        <f>CQ13+(((1/CM13)*(CH13-CG13))/'Structural Information'!$U$8)</f>
        <v>4.7504278680878037E-3</v>
      </c>
      <c r="CS13" s="113">
        <f>CR13+(((1/CN13)*(CI13-CH13))/'Structural Information'!$U$8)</f>
        <v>1.1416039134661724E-2</v>
      </c>
      <c r="CT13" s="114">
        <f t="shared" si="15"/>
        <v>0.08</v>
      </c>
      <c r="DA13" s="243"/>
    </row>
    <row r="14" spans="2:105" ht="15" thickBot="1" x14ac:dyDescent="0.3">
      <c r="BE14" s="671"/>
      <c r="BF14" s="450">
        <v>3</v>
      </c>
      <c r="BG14" s="450">
        <v>7311</v>
      </c>
      <c r="BH14" s="450" t="s">
        <v>27</v>
      </c>
      <c r="BI14" s="13">
        <f>'Structural Information'!$U$8</f>
        <v>2.75</v>
      </c>
      <c r="BJ14" s="460">
        <f>('Structural Information'!$X$24)*(200)/$BI14</f>
        <v>58490.743223199061</v>
      </c>
      <c r="BK14" s="453">
        <f>'Structural Information'!$T$23*'Structural Information'!$T$24*(4700*SQRT('Structural Information'!$AC$23))/(BI14*1000)</f>
        <v>472904.25008881674</v>
      </c>
      <c r="BM14" s="550"/>
      <c r="BN14" s="216" t="s">
        <v>381</v>
      </c>
      <c r="BO14" s="217">
        <f>'Structural Information'!$AC$8</f>
        <v>4.5</v>
      </c>
      <c r="BP14" s="218">
        <f>BQ14+BP13</f>
        <v>1.9444444444444442</v>
      </c>
      <c r="BQ14" s="218">
        <f>BR14+BQ13</f>
        <v>1.2777777777777777</v>
      </c>
      <c r="BR14" s="219">
        <f>BR13</f>
        <v>0.61111111111111116</v>
      </c>
      <c r="BT14" s="686">
        <v>3</v>
      </c>
      <c r="BU14" s="250" t="s">
        <v>263</v>
      </c>
      <c r="BV14" s="240">
        <f>(BP13*BP13)/$BK$6</f>
        <v>1.0252571947861007E-6</v>
      </c>
      <c r="BW14" s="240">
        <f>(BQ13*BQ13)/$BK$10</f>
        <v>1.0252571947861007E-6</v>
      </c>
      <c r="BX14" s="241">
        <f>(BR13*BR13)/$BK$14</f>
        <v>7.8970910084508108E-7</v>
      </c>
      <c r="DA14" s="243"/>
    </row>
    <row r="15" spans="2:105" ht="16.2" thickBot="1" x14ac:dyDescent="0.3">
      <c r="BE15" s="673"/>
      <c r="BF15" s="103">
        <v>4</v>
      </c>
      <c r="BG15" s="103">
        <v>7411</v>
      </c>
      <c r="BH15" s="103" t="s">
        <v>27</v>
      </c>
      <c r="BI15" s="452">
        <f>'Structural Information'!$U$8</f>
        <v>2.75</v>
      </c>
      <c r="BJ15" s="66">
        <f>('Structural Information'!$X$24)*(200)/$BI15</f>
        <v>58490.743223199061</v>
      </c>
      <c r="BK15" s="454">
        <f>'Structural Information'!$T$23*'Structural Information'!$T$24*(4700*SQRT('Structural Information'!$AC$23))/(BI15*1000)</f>
        <v>472904.25008881674</v>
      </c>
      <c r="BM15" s="550"/>
      <c r="BN15" s="225">
        <v>4</v>
      </c>
      <c r="BO15" s="226">
        <f>'Structural Information'!$AC$6</f>
        <v>4.5</v>
      </c>
      <c r="BP15" s="13">
        <f>(BP$4/$BO15)</f>
        <v>0.66666666666666663</v>
      </c>
      <c r="BQ15" s="13">
        <f>(BQ$4/$BO15)</f>
        <v>0.66666666666666663</v>
      </c>
      <c r="BR15" s="100">
        <f>(BR$4/$BO15)</f>
        <v>0.61111111111111116</v>
      </c>
      <c r="BT15" s="686"/>
      <c r="BU15" s="209" t="s">
        <v>259</v>
      </c>
      <c r="BV15" s="198">
        <f>1/($AT$6)</f>
        <v>5.5923707762066768E-5</v>
      </c>
      <c r="BW15" s="198">
        <f>1/($AT$9)</f>
        <v>5.5923707762066768E-5</v>
      </c>
      <c r="BX15" s="199">
        <f>1/($AT$12)</f>
        <v>5.3183767341075503E-5</v>
      </c>
      <c r="CP15" s="627" t="s">
        <v>309</v>
      </c>
      <c r="CQ15" s="628"/>
      <c r="CR15" s="628"/>
      <c r="CS15" s="628"/>
      <c r="CT15" s="629"/>
      <c r="DA15" s="243"/>
    </row>
    <row r="16" spans="2:105" ht="15" thickBot="1" x14ac:dyDescent="0.3">
      <c r="BM16" s="669"/>
      <c r="BN16" s="251" t="s">
        <v>381</v>
      </c>
      <c r="BO16" s="252">
        <f>'Structural Information'!$AC$8</f>
        <v>4.5</v>
      </c>
      <c r="BP16" s="253">
        <f>BQ16+BP15</f>
        <v>1.9444444444444442</v>
      </c>
      <c r="BQ16" s="253">
        <f>BR16+BQ15</f>
        <v>1.2777777777777777</v>
      </c>
      <c r="BR16" s="254">
        <f>BR15</f>
        <v>0.61111111111111116</v>
      </c>
      <c r="BT16" s="686"/>
      <c r="BU16" s="220" t="s">
        <v>259</v>
      </c>
      <c r="BV16" s="198">
        <f>1/($AY$6)</f>
        <v>3.9146595433446759E-4</v>
      </c>
      <c r="BW16" s="198">
        <f>1/($AY$9)</f>
        <v>3.9146595433446759E-4</v>
      </c>
      <c r="BX16" s="199">
        <f>1/($AY$12)</f>
        <v>3.7228637138752869E-4</v>
      </c>
      <c r="CP16" s="630" t="s">
        <v>307</v>
      </c>
      <c r="CQ16" s="632" t="s">
        <v>197</v>
      </c>
      <c r="CR16" s="634" t="s">
        <v>198</v>
      </c>
      <c r="CS16" s="634" t="s">
        <v>199</v>
      </c>
      <c r="CT16" s="636" t="s">
        <v>200</v>
      </c>
      <c r="DA16" s="243"/>
    </row>
    <row r="17" spans="1:105" ht="16.2" thickBot="1" x14ac:dyDescent="0.35">
      <c r="U17" s="674" t="s">
        <v>236</v>
      </c>
      <c r="V17" s="675"/>
      <c r="W17" s="675"/>
      <c r="X17" s="675"/>
      <c r="Y17" s="675"/>
      <c r="Z17" s="676"/>
      <c r="AA17" s="143"/>
      <c r="BT17" s="686"/>
      <c r="BU17" s="227" t="s">
        <v>259</v>
      </c>
      <c r="BV17" s="198">
        <f>1/($BC$6)</f>
        <v>-1.990493166963755E-4</v>
      </c>
      <c r="BW17" s="198">
        <f>1/($BC$9)</f>
        <v>-1.990493166963755E-4</v>
      </c>
      <c r="BX17" s="199">
        <f>1/($BC$12)</f>
        <v>-1.8246187363834418E-4</v>
      </c>
      <c r="CP17" s="631"/>
      <c r="CQ17" s="633"/>
      <c r="CR17" s="635"/>
      <c r="CS17" s="635"/>
      <c r="CT17" s="637"/>
      <c r="DA17" s="243"/>
    </row>
    <row r="18" spans="1:105" ht="14.4" thickBot="1" x14ac:dyDescent="0.3">
      <c r="U18" s="255" t="s">
        <v>9</v>
      </c>
      <c r="V18" s="169" t="s">
        <v>59</v>
      </c>
      <c r="W18" s="170" t="s">
        <v>32</v>
      </c>
      <c r="X18" s="170" t="s">
        <v>30</v>
      </c>
      <c r="Y18" s="256" t="s">
        <v>235</v>
      </c>
      <c r="Z18" s="257" t="s">
        <v>230</v>
      </c>
      <c r="AA18" s="258"/>
      <c r="BT18" s="687"/>
      <c r="BU18" s="259" t="s">
        <v>256</v>
      </c>
      <c r="BV18" s="260">
        <f>(BP15*BP15)/$BK$7</f>
        <v>1.0252571947861007E-6</v>
      </c>
      <c r="BW18" s="260">
        <f>(BQ15*BQ15)/$BK$11</f>
        <v>1.0252571947861007E-6</v>
      </c>
      <c r="BX18" s="261">
        <f>(BR15*BR15)/$BK$15</f>
        <v>7.8970910084508108E-7</v>
      </c>
      <c r="CP18" s="124" t="s">
        <v>399</v>
      </c>
      <c r="CQ18" s="101">
        <f t="shared" ref="CQ18:CT20" si="16">CQ11/$CQ11</f>
        <v>1</v>
      </c>
      <c r="CR18" s="101">
        <f t="shared" si="16"/>
        <v>2.6168285782597946</v>
      </c>
      <c r="CS18" s="101">
        <f t="shared" si="16"/>
        <v>6.1623504454684452</v>
      </c>
      <c r="CT18" s="102">
        <f t="shared" si="16"/>
        <v>43.545726803465868</v>
      </c>
      <c r="DA18" s="243"/>
    </row>
    <row r="19" spans="1:105" x14ac:dyDescent="0.25">
      <c r="U19" s="664">
        <v>3</v>
      </c>
      <c r="V19" s="58">
        <v>1</v>
      </c>
      <c r="W19" s="58">
        <v>7113</v>
      </c>
      <c r="X19" s="186" t="s">
        <v>12</v>
      </c>
      <c r="Y19" s="59">
        <f>'Structural Information'!$AC$8</f>
        <v>4.5</v>
      </c>
      <c r="Z19" s="194">
        <f>2*(SUM('Structural Information'!$X$19:$X$20))*(200)/$Y19</f>
        <v>107233.0292425316</v>
      </c>
      <c r="AA19" s="146"/>
      <c r="AL19" s="262"/>
      <c r="CP19" s="124" t="s">
        <v>400</v>
      </c>
      <c r="CQ19" s="101">
        <f t="shared" si="16"/>
        <v>1</v>
      </c>
      <c r="CR19" s="101">
        <f t="shared" si="16"/>
        <v>2.6721054849285917</v>
      </c>
      <c r="CS19" s="101">
        <f t="shared" si="16"/>
        <v>6.4079337578069318</v>
      </c>
      <c r="CT19" s="102">
        <f t="shared" si="16"/>
        <v>45.310939779862444</v>
      </c>
    </row>
    <row r="20" spans="1:105" ht="14.4" thickBot="1" x14ac:dyDescent="0.3">
      <c r="U20" s="665"/>
      <c r="V20" s="48">
        <v>2</v>
      </c>
      <c r="W20" s="48">
        <v>7213</v>
      </c>
      <c r="X20" s="204" t="s">
        <v>12</v>
      </c>
      <c r="Y20" s="13">
        <f>'Structural Information'!$AC$7</f>
        <v>2</v>
      </c>
      <c r="Z20" s="206">
        <f>2*(SUM('Structural Information'!$X$19:$X$20))*(200)/$Y20</f>
        <v>241274.31579569611</v>
      </c>
      <c r="AA20" s="146"/>
      <c r="AL20" s="262"/>
      <c r="BX20" s="263"/>
      <c r="BY20" s="264"/>
      <c r="BZ20" s="264"/>
      <c r="CA20" s="264"/>
      <c r="CB20" s="264"/>
      <c r="CC20" s="264"/>
      <c r="CD20" s="264"/>
      <c r="CJ20" s="265"/>
      <c r="CP20" s="75" t="s">
        <v>401</v>
      </c>
      <c r="CQ20" s="113">
        <f t="shared" si="16"/>
        <v>1</v>
      </c>
      <c r="CR20" s="113">
        <f t="shared" si="16"/>
        <v>2.7232593071969715</v>
      </c>
      <c r="CS20" s="113">
        <f t="shared" si="16"/>
        <v>6.5444283521573885</v>
      </c>
      <c r="CT20" s="114">
        <f t="shared" si="16"/>
        <v>45.861288840799411</v>
      </c>
    </row>
    <row r="21" spans="1:105" x14ac:dyDescent="0.25">
      <c r="U21" s="666"/>
      <c r="V21" s="77">
        <v>3</v>
      </c>
      <c r="W21" s="77">
        <v>7313</v>
      </c>
      <c r="X21" s="210" t="s">
        <v>12</v>
      </c>
      <c r="Y21" s="91">
        <f>'Structural Information'!$AC$6</f>
        <v>4.5</v>
      </c>
      <c r="Z21" s="47">
        <f>2*(SUM('Structural Information'!$X$19:$X$20))*(200)/$Y21</f>
        <v>107233.0292425316</v>
      </c>
      <c r="AA21" s="146"/>
      <c r="AL21" s="262"/>
      <c r="BX21" s="264"/>
      <c r="BY21" s="264"/>
      <c r="BZ21" s="264"/>
      <c r="CA21" s="264"/>
      <c r="CB21" s="264"/>
      <c r="CC21" s="264"/>
      <c r="CD21" s="266"/>
    </row>
    <row r="22" spans="1:105" x14ac:dyDescent="0.25">
      <c r="B22" s="48"/>
      <c r="C22" s="48"/>
      <c r="D22" s="48"/>
      <c r="E22" s="13"/>
      <c r="F22" s="13"/>
      <c r="G22" s="13"/>
      <c r="H22" s="13"/>
      <c r="I22" s="13"/>
      <c r="J22" s="267"/>
      <c r="K22" s="13"/>
      <c r="L22" s="13"/>
      <c r="M22" s="13"/>
      <c r="N22" s="13"/>
      <c r="U22" s="664">
        <v>2</v>
      </c>
      <c r="V22" s="58">
        <v>1</v>
      </c>
      <c r="W22" s="58">
        <v>7112</v>
      </c>
      <c r="X22" s="186" t="s">
        <v>12</v>
      </c>
      <c r="Y22" s="59">
        <f>'Structural Information'!$AC$8</f>
        <v>4.5</v>
      </c>
      <c r="Z22" s="194">
        <f>2*(SUM('Structural Information'!$X$19:$X$20))*(200)/$Y22</f>
        <v>107233.0292425316</v>
      </c>
      <c r="AA22" s="146"/>
      <c r="AB22" s="151"/>
      <c r="AC22" s="13"/>
      <c r="AD22" s="13"/>
      <c r="AE22" s="13"/>
      <c r="AF22" s="13"/>
      <c r="AG22" s="13"/>
      <c r="AH22" s="13"/>
      <c r="AI22" s="13"/>
      <c r="AJ22" s="13"/>
      <c r="AK22" s="13"/>
      <c r="AL22" s="262"/>
      <c r="AM22" s="48"/>
      <c r="AN22" s="48"/>
      <c r="AO22" s="48"/>
      <c r="AP22" s="13"/>
      <c r="AQ22" s="13"/>
      <c r="AR22" s="73"/>
      <c r="AS22" s="268"/>
      <c r="AT22" s="13"/>
      <c r="AU22" s="13"/>
      <c r="AV22" s="73"/>
      <c r="AW22" s="73"/>
      <c r="AX22" s="268"/>
      <c r="AY22" s="13"/>
      <c r="AZ22" s="13"/>
      <c r="BA22" s="73"/>
      <c r="BB22" s="73"/>
      <c r="BC22" s="13"/>
      <c r="BX22" s="264"/>
      <c r="BY22" s="264"/>
      <c r="BZ22" s="264"/>
      <c r="CA22" s="264"/>
      <c r="CB22" s="264"/>
      <c r="CC22" s="264"/>
      <c r="CD22" s="266"/>
      <c r="CF22" s="14"/>
      <c r="CG22" s="48"/>
      <c r="CH22" s="13"/>
      <c r="CI22" s="13"/>
      <c r="CJ22" s="13"/>
    </row>
    <row r="23" spans="1:105" x14ac:dyDescent="0.25">
      <c r="B23" s="48"/>
      <c r="C23" s="48"/>
      <c r="D23" s="48"/>
      <c r="E23" s="13"/>
      <c r="F23" s="13"/>
      <c r="G23" s="13"/>
      <c r="H23" s="13"/>
      <c r="I23" s="13"/>
      <c r="J23" s="267"/>
      <c r="K23" s="13"/>
      <c r="L23" s="13"/>
      <c r="M23" s="13"/>
      <c r="N23" s="13"/>
      <c r="U23" s="665"/>
      <c r="V23" s="48">
        <v>2</v>
      </c>
      <c r="W23" s="48">
        <v>7212</v>
      </c>
      <c r="X23" s="204" t="s">
        <v>12</v>
      </c>
      <c r="Y23" s="13">
        <f>'Structural Information'!$AC$7</f>
        <v>2</v>
      </c>
      <c r="Z23" s="206">
        <f>2*(SUM('Structural Information'!$X$19:$X$20))*(200)/$Y23</f>
        <v>241274.31579569611</v>
      </c>
      <c r="AA23" s="146"/>
      <c r="AB23" s="151"/>
      <c r="AC23" s="13"/>
      <c r="AD23" s="13"/>
      <c r="AE23" s="13"/>
      <c r="AF23" s="13"/>
      <c r="AG23" s="13"/>
      <c r="AH23" s="13"/>
      <c r="AI23" s="13"/>
      <c r="AJ23" s="13"/>
      <c r="AK23" s="13"/>
      <c r="AL23" s="262"/>
      <c r="AM23" s="48"/>
      <c r="AN23" s="48"/>
      <c r="AO23" s="48"/>
      <c r="AP23" s="13"/>
      <c r="AQ23" s="13"/>
      <c r="AR23" s="73"/>
      <c r="AS23" s="268"/>
      <c r="AT23" s="13"/>
      <c r="AU23" s="13"/>
      <c r="AV23" s="73"/>
      <c r="AW23" s="73"/>
      <c r="AX23" s="268"/>
      <c r="AY23" s="13"/>
      <c r="AZ23" s="13"/>
      <c r="BA23" s="73"/>
      <c r="BB23" s="73"/>
      <c r="BC23" s="13"/>
      <c r="CB23" s="264"/>
      <c r="CC23" s="264"/>
      <c r="CD23" s="266"/>
      <c r="CF23" s="14"/>
      <c r="CG23" s="48"/>
      <c r="CH23" s="13"/>
      <c r="CI23" s="13"/>
      <c r="CJ23" s="13"/>
    </row>
    <row r="24" spans="1:105" x14ac:dyDescent="0.25">
      <c r="B24" s="48"/>
      <c r="C24" s="48"/>
      <c r="D24" s="48"/>
      <c r="E24" s="13"/>
      <c r="F24" s="13"/>
      <c r="G24" s="13"/>
      <c r="H24" s="13"/>
      <c r="I24" s="13"/>
      <c r="J24" s="267"/>
      <c r="K24" s="13"/>
      <c r="L24" s="13"/>
      <c r="M24" s="13"/>
      <c r="N24" s="13"/>
      <c r="U24" s="666"/>
      <c r="V24" s="77">
        <v>3</v>
      </c>
      <c r="W24" s="77">
        <v>7312</v>
      </c>
      <c r="X24" s="210" t="s">
        <v>12</v>
      </c>
      <c r="Y24" s="91">
        <f>'Structural Information'!$AC$6</f>
        <v>4.5</v>
      </c>
      <c r="Z24" s="47">
        <f>2*(SUM('Structural Information'!$X$19:$X$20))*(200)/$Y24</f>
        <v>107233.0292425316</v>
      </c>
      <c r="AA24" s="146"/>
      <c r="AB24" s="151"/>
      <c r="AC24" s="13"/>
      <c r="AD24" s="13"/>
      <c r="AE24" s="13"/>
      <c r="AF24" s="13"/>
      <c r="AG24" s="13"/>
      <c r="AH24" s="13"/>
      <c r="AI24" s="13"/>
      <c r="AJ24" s="13"/>
      <c r="AK24" s="13"/>
      <c r="AL24" s="262"/>
      <c r="AM24" s="48"/>
      <c r="AN24" s="48"/>
      <c r="AO24" s="48"/>
      <c r="AP24" s="13"/>
      <c r="AQ24" s="13"/>
      <c r="AR24" s="73"/>
      <c r="AS24" s="268"/>
      <c r="AT24" s="13"/>
      <c r="AU24" s="13"/>
      <c r="AV24" s="73"/>
      <c r="AW24" s="73"/>
      <c r="AX24" s="268"/>
      <c r="AY24" s="13"/>
      <c r="AZ24" s="13"/>
      <c r="BA24" s="73"/>
      <c r="BB24" s="73"/>
      <c r="BC24" s="13"/>
      <c r="CB24" s="264"/>
      <c r="CC24" s="264"/>
      <c r="CD24" s="266"/>
      <c r="CF24" s="14"/>
      <c r="CG24" s="48"/>
      <c r="CH24" s="13"/>
      <c r="CI24" s="13"/>
      <c r="CJ24" s="13"/>
    </row>
    <row r="25" spans="1:105" x14ac:dyDescent="0.25">
      <c r="A25" s="20"/>
      <c r="B25" s="48"/>
      <c r="C25" s="48"/>
      <c r="D25" s="48"/>
      <c r="E25" s="13"/>
      <c r="F25" s="13"/>
      <c r="G25" s="13"/>
      <c r="H25" s="13"/>
      <c r="I25" s="13"/>
      <c r="J25" s="267"/>
      <c r="K25" s="13"/>
      <c r="L25" s="13"/>
      <c r="M25" s="13"/>
      <c r="N25" s="13"/>
      <c r="O25" s="20"/>
      <c r="P25" s="20"/>
      <c r="Q25" s="20"/>
      <c r="R25" s="20"/>
      <c r="U25" s="664">
        <v>1</v>
      </c>
      <c r="V25" s="58">
        <v>1</v>
      </c>
      <c r="W25" s="58">
        <v>7111</v>
      </c>
      <c r="X25" s="186" t="s">
        <v>12</v>
      </c>
      <c r="Y25" s="59">
        <f>'Structural Information'!$AC$8</f>
        <v>4.5</v>
      </c>
      <c r="Z25" s="194">
        <f>2*(SUM('Structural Information'!$X$19:$X$20))*(200)/$Y25</f>
        <v>107233.0292425316</v>
      </c>
      <c r="AA25" s="146"/>
      <c r="AB25" s="151"/>
      <c r="AC25" s="13"/>
      <c r="AD25" s="13"/>
      <c r="AE25" s="13"/>
      <c r="AF25" s="13"/>
      <c r="AG25" s="13"/>
      <c r="AH25" s="13"/>
      <c r="AI25" s="13"/>
      <c r="AJ25" s="13"/>
      <c r="AK25" s="13"/>
      <c r="AL25" s="262"/>
      <c r="AM25" s="48"/>
      <c r="AN25" s="48"/>
      <c r="AO25" s="48"/>
      <c r="AP25" s="13"/>
      <c r="AQ25" s="13"/>
      <c r="AR25" s="73"/>
      <c r="AS25" s="268"/>
      <c r="AT25" s="13"/>
      <c r="AU25" s="13"/>
      <c r="AV25" s="73"/>
      <c r="AW25" s="73"/>
      <c r="AX25" s="268"/>
      <c r="AY25" s="13"/>
      <c r="AZ25" s="13"/>
      <c r="BA25" s="73"/>
      <c r="BB25" s="73"/>
      <c r="BC25" s="13"/>
      <c r="CB25" s="264"/>
      <c r="CC25" s="264"/>
      <c r="CD25" s="266"/>
      <c r="CF25" s="14"/>
      <c r="CG25" s="48"/>
      <c r="CH25" s="13"/>
      <c r="CI25" s="13"/>
      <c r="CJ25" s="13"/>
    </row>
    <row r="26" spans="1:105" x14ac:dyDescent="0.25">
      <c r="A26" s="20"/>
      <c r="B26" s="48"/>
      <c r="C26" s="48"/>
      <c r="D26" s="48"/>
      <c r="E26" s="13"/>
      <c r="F26" s="13"/>
      <c r="G26" s="13"/>
      <c r="H26" s="13"/>
      <c r="I26" s="13"/>
      <c r="J26" s="267"/>
      <c r="K26" s="13"/>
      <c r="L26" s="13"/>
      <c r="M26" s="13"/>
      <c r="N26" s="13"/>
      <c r="O26" s="20"/>
      <c r="P26" s="20"/>
      <c r="Q26" s="20"/>
      <c r="R26" s="20"/>
      <c r="U26" s="665"/>
      <c r="V26" s="48">
        <v>2</v>
      </c>
      <c r="W26" s="48">
        <v>7211</v>
      </c>
      <c r="X26" s="204" t="s">
        <v>12</v>
      </c>
      <c r="Y26" s="13">
        <f>'Structural Information'!$AC$7</f>
        <v>2</v>
      </c>
      <c r="Z26" s="206">
        <f>2*(SUM('Structural Information'!$X$19:$X$20))*(200)/$Y26</f>
        <v>241274.31579569611</v>
      </c>
      <c r="AA26" s="146"/>
      <c r="AB26" s="151"/>
      <c r="AC26" s="13"/>
      <c r="AD26" s="13"/>
      <c r="AE26" s="13"/>
      <c r="AF26" s="13"/>
      <c r="AG26" s="13"/>
      <c r="AH26" s="13"/>
      <c r="AI26" s="13"/>
      <c r="AJ26" s="13"/>
      <c r="AK26" s="13"/>
      <c r="AL26" s="262"/>
      <c r="AM26" s="48"/>
      <c r="AN26" s="48"/>
      <c r="AO26" s="48"/>
      <c r="AP26" s="13"/>
      <c r="AQ26" s="13"/>
      <c r="AR26" s="73"/>
      <c r="AS26" s="268"/>
      <c r="AT26" s="13"/>
      <c r="AU26" s="13"/>
      <c r="AV26" s="73"/>
      <c r="AW26" s="73"/>
      <c r="AX26" s="268"/>
      <c r="AY26" s="13"/>
      <c r="AZ26" s="13"/>
      <c r="BA26" s="73"/>
      <c r="BB26" s="73"/>
      <c r="BC26" s="13"/>
      <c r="CB26" s="264"/>
      <c r="CC26" s="264"/>
      <c r="CD26" s="266"/>
      <c r="CF26" s="14"/>
      <c r="CG26" s="48"/>
      <c r="CH26" s="13"/>
      <c r="CI26" s="13"/>
      <c r="CJ26" s="13"/>
    </row>
    <row r="27" spans="1:105" ht="14.4" thickBot="1" x14ac:dyDescent="0.3">
      <c r="A27" s="20"/>
      <c r="B27" s="48"/>
      <c r="C27" s="48"/>
      <c r="D27" s="48"/>
      <c r="E27" s="13"/>
      <c r="F27" s="13"/>
      <c r="G27" s="13"/>
      <c r="H27" s="13"/>
      <c r="I27" s="13"/>
      <c r="J27" s="267"/>
      <c r="K27" s="13"/>
      <c r="L27" s="13"/>
      <c r="M27" s="13"/>
      <c r="N27" s="13"/>
      <c r="O27" s="20"/>
      <c r="P27" s="20"/>
      <c r="Q27" s="20"/>
      <c r="R27" s="20"/>
      <c r="U27" s="667"/>
      <c r="V27" s="103">
        <v>3</v>
      </c>
      <c r="W27" s="103">
        <v>7311</v>
      </c>
      <c r="X27" s="244" t="s">
        <v>12</v>
      </c>
      <c r="Y27" s="17">
        <f>'Structural Information'!$AC$6</f>
        <v>4.5</v>
      </c>
      <c r="Z27" s="76">
        <f>2*(SUM('Structural Information'!$X$19:$X$20))*(200)/$Y27</f>
        <v>107233.0292425316</v>
      </c>
      <c r="AA27" s="146"/>
      <c r="AB27" s="151"/>
      <c r="AC27" s="13"/>
      <c r="AD27" s="13"/>
      <c r="AE27" s="13"/>
      <c r="AF27" s="13"/>
      <c r="AG27" s="13"/>
      <c r="AH27" s="13"/>
      <c r="AI27" s="13"/>
      <c r="AJ27" s="13"/>
      <c r="AK27" s="13"/>
      <c r="AL27" s="262"/>
      <c r="AM27" s="48"/>
      <c r="AN27" s="48"/>
      <c r="AO27" s="48"/>
      <c r="AP27" s="13"/>
      <c r="AQ27" s="13"/>
      <c r="AR27" s="73"/>
      <c r="AS27" s="268"/>
      <c r="AT27" s="13"/>
      <c r="AU27" s="13"/>
      <c r="AV27" s="73"/>
      <c r="AW27" s="73"/>
      <c r="AX27" s="268"/>
      <c r="AY27" s="13"/>
      <c r="AZ27" s="13"/>
      <c r="BA27" s="73"/>
      <c r="BB27" s="73"/>
      <c r="BC27" s="13"/>
      <c r="CB27" s="264"/>
      <c r="CC27" s="264"/>
      <c r="CD27" s="266"/>
      <c r="CF27" s="14"/>
      <c r="CG27" s="48"/>
      <c r="CH27" s="13"/>
      <c r="CI27" s="13"/>
      <c r="CJ27" s="13"/>
    </row>
    <row r="28" spans="1:105" x14ac:dyDescent="0.25">
      <c r="A28" s="20"/>
      <c r="B28" s="48"/>
      <c r="C28" s="48"/>
      <c r="D28" s="48"/>
      <c r="E28" s="13"/>
      <c r="F28" s="13"/>
      <c r="G28" s="13"/>
      <c r="H28" s="13"/>
      <c r="I28" s="13"/>
      <c r="J28" s="267"/>
      <c r="K28" s="13"/>
      <c r="L28" s="13"/>
      <c r="M28" s="13"/>
      <c r="N28" s="13"/>
      <c r="O28" s="20"/>
      <c r="P28" s="20"/>
      <c r="Q28" s="20"/>
      <c r="R28" s="20"/>
      <c r="AA28" s="153"/>
      <c r="AB28" s="151"/>
      <c r="AC28" s="13"/>
      <c r="AD28" s="13"/>
      <c r="AE28" s="13"/>
      <c r="AF28" s="13"/>
      <c r="AG28" s="13"/>
      <c r="AH28" s="13"/>
      <c r="AI28" s="13"/>
      <c r="AJ28" s="13"/>
      <c r="AK28" s="13"/>
      <c r="AL28" s="262"/>
      <c r="AM28" s="48"/>
      <c r="AN28" s="48"/>
      <c r="AO28" s="48"/>
      <c r="AP28" s="13"/>
      <c r="AQ28" s="13"/>
      <c r="AR28" s="73"/>
      <c r="AS28" s="268"/>
      <c r="AT28" s="13"/>
      <c r="AU28" s="13"/>
      <c r="AV28" s="73"/>
      <c r="AW28" s="73"/>
      <c r="AX28" s="268"/>
      <c r="AY28" s="13"/>
      <c r="AZ28" s="13"/>
      <c r="BA28" s="73"/>
      <c r="BB28" s="73"/>
      <c r="BC28" s="13"/>
      <c r="CB28" s="264"/>
      <c r="CC28" s="264"/>
      <c r="CD28" s="266"/>
      <c r="CF28" s="14"/>
      <c r="CG28" s="48"/>
      <c r="CH28" s="13"/>
      <c r="CI28" s="13"/>
      <c r="CJ28" s="13"/>
    </row>
    <row r="29" spans="1:105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CB29" s="264"/>
      <c r="CC29" s="264"/>
      <c r="CD29" s="266"/>
      <c r="CH29" s="262"/>
    </row>
    <row r="30" spans="1:105" ht="16.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AB30" s="269"/>
      <c r="AJ30" s="269"/>
      <c r="AK30" s="269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CB30" s="270"/>
      <c r="CC30" s="270"/>
      <c r="CD30" s="270"/>
      <c r="CE30" s="270"/>
      <c r="CF30" s="270"/>
      <c r="CG30" s="270"/>
      <c r="CH30" s="270"/>
      <c r="CI30" s="270"/>
      <c r="CJ30" s="270"/>
    </row>
    <row r="31" spans="1:105" ht="16.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AB31" s="269"/>
      <c r="AJ31" s="269"/>
      <c r="AK31" s="269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CB31" s="270"/>
      <c r="CC31" s="270"/>
      <c r="CD31" s="270"/>
      <c r="CE31" s="270"/>
      <c r="CF31" s="270"/>
      <c r="CG31" s="270"/>
      <c r="CH31" s="270"/>
      <c r="CI31" s="270"/>
      <c r="CJ31" s="270"/>
    </row>
    <row r="32" spans="1:105" ht="1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AB32" s="269"/>
      <c r="AJ32" s="269"/>
      <c r="AK32" s="269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CB32" s="270"/>
      <c r="CC32" s="270"/>
      <c r="CD32" s="270"/>
      <c r="CE32" s="270"/>
      <c r="CF32" s="270"/>
      <c r="CG32" s="270"/>
      <c r="CH32" s="270"/>
      <c r="CI32" s="270"/>
      <c r="CJ32" s="270"/>
    </row>
    <row r="33" spans="1:104" ht="1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AB33" s="269"/>
      <c r="AJ33" s="269"/>
      <c r="AK33" s="269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CB33" s="270"/>
      <c r="CC33" s="270"/>
      <c r="CD33" s="270"/>
      <c r="CE33" s="270"/>
      <c r="CF33" s="270"/>
      <c r="CG33" s="270"/>
      <c r="CH33" s="270"/>
      <c r="CI33" s="270"/>
      <c r="CJ33" s="270"/>
    </row>
    <row r="34" spans="1:104" ht="1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AB34" s="269"/>
      <c r="AJ34" s="269"/>
      <c r="AK34" s="269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CB34" s="270"/>
      <c r="CC34" s="270"/>
      <c r="CD34" s="270"/>
      <c r="CE34" s="270"/>
      <c r="CF34" s="270"/>
      <c r="CG34" s="270"/>
      <c r="CH34" s="270"/>
      <c r="CI34" s="270"/>
      <c r="CJ34" s="270"/>
    </row>
    <row r="35" spans="1:104" ht="1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B35" s="269"/>
      <c r="AJ35" s="269"/>
      <c r="AK35" s="269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CB35" s="270"/>
      <c r="CC35" s="270"/>
      <c r="CD35" s="270"/>
      <c r="CE35" s="270"/>
      <c r="CF35" s="270"/>
      <c r="CG35" s="270"/>
      <c r="CH35" s="270"/>
      <c r="CI35" s="270"/>
      <c r="CJ35" s="270"/>
    </row>
    <row r="36" spans="1:104" ht="1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AB36" s="269"/>
      <c r="AJ36" s="269"/>
      <c r="AK36" s="269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CB36" s="270"/>
      <c r="CC36" s="270"/>
      <c r="CD36" s="270"/>
      <c r="CE36" s="270"/>
      <c r="CF36" s="270"/>
      <c r="CG36" s="270"/>
      <c r="CH36" s="270"/>
      <c r="CI36" s="270"/>
      <c r="CJ36" s="270"/>
    </row>
    <row r="37" spans="1:104" ht="1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AA37" s="269"/>
      <c r="AB37" s="269"/>
      <c r="AJ37" s="269"/>
      <c r="AK37" s="269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CB37" s="270"/>
      <c r="CC37" s="270"/>
      <c r="CD37" s="270"/>
      <c r="CE37" s="270"/>
      <c r="CF37" s="270"/>
      <c r="CG37" s="270"/>
      <c r="CH37" s="270"/>
      <c r="CI37" s="270"/>
      <c r="CJ37" s="270"/>
    </row>
    <row r="38" spans="1:104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AA38" s="269"/>
      <c r="AB38" s="269"/>
      <c r="AJ38" s="269"/>
      <c r="AK38" s="269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CB38" s="270"/>
      <c r="CC38" s="270"/>
      <c r="CD38" s="270"/>
      <c r="CE38" s="270"/>
      <c r="CF38" s="270"/>
      <c r="CG38" s="270"/>
      <c r="CH38" s="270"/>
      <c r="CI38" s="270"/>
      <c r="CJ38" s="270"/>
    </row>
    <row r="39" spans="1:104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AA39" s="269"/>
      <c r="AB39" s="269"/>
      <c r="AJ39" s="269"/>
      <c r="AK39" s="269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CB39" s="270"/>
      <c r="CC39" s="270"/>
      <c r="CD39" s="270"/>
      <c r="CE39" s="270"/>
      <c r="CF39" s="270"/>
      <c r="CG39" s="270"/>
      <c r="CH39" s="270"/>
      <c r="CI39" s="270"/>
      <c r="CJ39" s="270"/>
    </row>
    <row r="40" spans="1:104" ht="1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AA40" s="269"/>
      <c r="AB40" s="269"/>
      <c r="AJ40" s="269"/>
      <c r="AK40" s="269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W40" s="270"/>
      <c r="BX40" s="270"/>
      <c r="BY40" s="270"/>
      <c r="BZ40" s="270"/>
      <c r="CA40" s="270"/>
      <c r="CB40" s="270"/>
      <c r="CC40" s="270"/>
      <c r="CD40" s="270"/>
      <c r="CE40" s="270"/>
      <c r="CF40" s="270"/>
      <c r="CG40" s="270"/>
      <c r="CH40" s="270"/>
      <c r="CI40" s="270"/>
      <c r="CJ40" s="270"/>
    </row>
    <row r="41" spans="1:104" ht="1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AA41" s="269"/>
      <c r="AB41" s="269"/>
      <c r="AJ41" s="269"/>
      <c r="AK41" s="269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W41" s="270"/>
      <c r="BX41" s="270"/>
      <c r="BY41" s="270"/>
      <c r="BZ41" s="270"/>
      <c r="CA41" s="270"/>
      <c r="CB41" s="270"/>
      <c r="CC41" s="270"/>
      <c r="CD41" s="270"/>
      <c r="CE41" s="270"/>
      <c r="CF41" s="270"/>
      <c r="CG41" s="270"/>
      <c r="CH41" s="270"/>
      <c r="CI41" s="270"/>
      <c r="CJ41" s="270"/>
    </row>
    <row r="42" spans="1:104" ht="1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AA42" s="269"/>
      <c r="AB42" s="269"/>
      <c r="AJ42" s="269"/>
      <c r="AK42" s="269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W42" s="270"/>
      <c r="BX42" s="270"/>
      <c r="BY42" s="270"/>
      <c r="BZ42" s="270"/>
      <c r="CA42" s="270"/>
      <c r="CB42" s="270"/>
      <c r="CC42" s="270"/>
      <c r="CD42" s="270"/>
      <c r="CE42" s="270"/>
      <c r="CF42" s="270"/>
      <c r="CG42" s="270"/>
      <c r="CH42" s="270"/>
      <c r="CI42" s="270"/>
      <c r="CJ42" s="270"/>
      <c r="CL42" s="271"/>
      <c r="CM42" s="271"/>
      <c r="CN42" s="271"/>
      <c r="CO42" s="271"/>
      <c r="CP42" s="271"/>
      <c r="CQ42" s="271"/>
      <c r="CR42" s="271"/>
      <c r="CS42" s="271"/>
      <c r="CT42" s="271"/>
      <c r="CU42" s="271"/>
      <c r="CV42" s="271"/>
      <c r="CW42" s="271"/>
      <c r="CX42" s="271"/>
      <c r="CY42" s="271"/>
      <c r="CZ42" s="271"/>
    </row>
    <row r="43" spans="1:104" ht="1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AA43" s="269"/>
      <c r="AB43" s="269"/>
      <c r="AJ43" s="269"/>
      <c r="AK43" s="269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W43" s="270"/>
      <c r="BX43" s="270"/>
      <c r="BY43" s="270"/>
      <c r="BZ43" s="270"/>
      <c r="CA43" s="270"/>
      <c r="CB43" s="270"/>
      <c r="CC43" s="270"/>
      <c r="CD43" s="270"/>
      <c r="CE43" s="270"/>
      <c r="CF43" s="270"/>
      <c r="CG43" s="270"/>
      <c r="CH43" s="270"/>
      <c r="CI43" s="270"/>
      <c r="CJ43" s="270"/>
      <c r="CL43" s="271"/>
      <c r="CM43" s="271"/>
      <c r="CN43" s="271"/>
      <c r="CO43" s="271"/>
      <c r="CP43" s="271"/>
      <c r="CQ43" s="271"/>
      <c r="CR43" s="271"/>
      <c r="CS43" s="271"/>
      <c r="CT43" s="271"/>
      <c r="CU43" s="271"/>
      <c r="CV43" s="271"/>
      <c r="CW43" s="271"/>
      <c r="CX43" s="271"/>
      <c r="CY43" s="271"/>
      <c r="CZ43" s="271"/>
    </row>
    <row r="44" spans="1:104" ht="1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AA44" s="269"/>
      <c r="AB44" s="269"/>
      <c r="AJ44" s="269"/>
      <c r="AK44" s="269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W44" s="270"/>
      <c r="BX44" s="270"/>
      <c r="BY44" s="270"/>
      <c r="BZ44" s="270"/>
      <c r="CA44" s="270"/>
      <c r="CB44" s="270"/>
      <c r="CC44" s="270"/>
      <c r="CD44" s="270"/>
      <c r="CE44" s="270"/>
      <c r="CF44" s="270"/>
      <c r="CG44" s="270"/>
      <c r="CH44" s="270"/>
      <c r="CI44" s="270"/>
      <c r="CJ44" s="270"/>
      <c r="CL44" s="271"/>
      <c r="CM44" s="271"/>
      <c r="CN44" s="271"/>
      <c r="CO44" s="271"/>
      <c r="CP44" s="271"/>
      <c r="CQ44" s="271"/>
      <c r="CR44" s="271"/>
      <c r="CS44" s="271"/>
      <c r="CT44" s="271"/>
      <c r="CU44" s="271"/>
      <c r="CV44" s="271"/>
      <c r="CW44" s="271"/>
      <c r="CX44" s="271"/>
      <c r="CY44" s="271"/>
      <c r="CZ44" s="271"/>
    </row>
    <row r="45" spans="1:104" ht="1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AA45" s="269"/>
      <c r="AB45" s="269"/>
      <c r="AJ45" s="269"/>
      <c r="AK45" s="269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W45" s="270"/>
      <c r="BX45" s="270"/>
      <c r="BY45" s="270"/>
      <c r="BZ45" s="270"/>
      <c r="CA45" s="270"/>
      <c r="CB45" s="270"/>
      <c r="CC45" s="270"/>
      <c r="CD45" s="270"/>
      <c r="CE45" s="270"/>
      <c r="CF45" s="270"/>
      <c r="CG45" s="270"/>
      <c r="CH45" s="270"/>
      <c r="CI45" s="270"/>
      <c r="CJ45" s="270"/>
      <c r="CL45" s="271"/>
      <c r="CM45" s="271"/>
      <c r="CN45" s="271"/>
      <c r="CO45" s="271"/>
      <c r="CP45" s="271"/>
      <c r="CQ45" s="271"/>
      <c r="CR45" s="271"/>
      <c r="CS45" s="271"/>
      <c r="CT45" s="271"/>
      <c r="CU45" s="271"/>
      <c r="CV45" s="271"/>
      <c r="CW45" s="271"/>
      <c r="CX45" s="271"/>
      <c r="CY45" s="271"/>
      <c r="CZ45" s="271"/>
    </row>
    <row r="46" spans="1:104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AA46" s="269"/>
      <c r="AB46" s="269"/>
      <c r="AJ46" s="269"/>
      <c r="AK46" s="269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W46" s="270"/>
      <c r="BX46" s="270"/>
      <c r="BY46" s="270"/>
      <c r="BZ46" s="270"/>
      <c r="CA46" s="270"/>
      <c r="CB46" s="270"/>
      <c r="CC46" s="270"/>
      <c r="CD46" s="270"/>
      <c r="CE46" s="270"/>
      <c r="CF46" s="270"/>
      <c r="CG46" s="270"/>
      <c r="CH46" s="270"/>
      <c r="CI46" s="270"/>
      <c r="CJ46" s="270"/>
      <c r="CL46" s="271"/>
      <c r="CM46" s="271"/>
      <c r="CN46" s="271"/>
      <c r="CO46" s="271"/>
      <c r="CP46" s="271"/>
      <c r="CQ46" s="271"/>
      <c r="CR46" s="271"/>
      <c r="CS46" s="271"/>
      <c r="CT46" s="271"/>
      <c r="CU46" s="271"/>
      <c r="CV46" s="271"/>
      <c r="CW46" s="271"/>
      <c r="CX46" s="271"/>
      <c r="CY46" s="271"/>
      <c r="CZ46" s="271"/>
    </row>
    <row r="47" spans="1:104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AA47" s="269"/>
      <c r="AB47" s="269"/>
      <c r="AJ47" s="269"/>
      <c r="AK47" s="269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W47" s="270"/>
      <c r="BX47" s="270"/>
      <c r="BY47" s="270"/>
      <c r="BZ47" s="270"/>
      <c r="CA47" s="270"/>
      <c r="CB47" s="270"/>
      <c r="CC47" s="270"/>
      <c r="CD47" s="270"/>
      <c r="CE47" s="270"/>
      <c r="CF47" s="270"/>
      <c r="CG47" s="270"/>
      <c r="CH47" s="270"/>
      <c r="CI47" s="270"/>
      <c r="CJ47" s="270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</row>
    <row r="48" spans="1:104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AA48" s="269"/>
      <c r="AB48" s="269"/>
      <c r="AJ48" s="269"/>
      <c r="AK48" s="269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W48" s="270"/>
      <c r="BX48" s="270"/>
      <c r="BY48" s="270"/>
      <c r="BZ48" s="270"/>
      <c r="CA48" s="270"/>
      <c r="CB48" s="270"/>
      <c r="CC48" s="270"/>
      <c r="CD48" s="270"/>
      <c r="CE48" s="270"/>
      <c r="CF48" s="270"/>
      <c r="CG48" s="270"/>
      <c r="CH48" s="270"/>
      <c r="CI48" s="270"/>
      <c r="CJ48" s="270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</row>
    <row r="49" spans="1:104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AA49" s="269"/>
      <c r="AB49" s="269"/>
      <c r="AJ49" s="269"/>
      <c r="AK49" s="269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W49" s="270"/>
      <c r="BX49" s="270"/>
      <c r="BY49" s="270"/>
      <c r="BZ49" s="270"/>
      <c r="CA49" s="270"/>
      <c r="CB49" s="270"/>
      <c r="CC49" s="270"/>
      <c r="CD49" s="270"/>
      <c r="CE49" s="270"/>
      <c r="CF49" s="270"/>
      <c r="CG49" s="270"/>
      <c r="CH49" s="270"/>
      <c r="CI49" s="270"/>
      <c r="CJ49" s="270"/>
      <c r="CL49" s="271"/>
      <c r="CM49" s="271"/>
      <c r="CN49" s="271"/>
      <c r="CO49" s="271"/>
      <c r="CP49" s="271"/>
      <c r="CQ49" s="271"/>
      <c r="CR49" s="271"/>
      <c r="CS49" s="271"/>
      <c r="CT49" s="271"/>
      <c r="CU49" s="271"/>
      <c r="CV49" s="271"/>
      <c r="CW49" s="271"/>
      <c r="CX49" s="271"/>
      <c r="CY49" s="271"/>
      <c r="CZ49" s="271"/>
    </row>
    <row r="50" spans="1:104" ht="1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W50" s="270"/>
      <c r="BX50" s="270"/>
      <c r="BY50" s="270"/>
      <c r="BZ50" s="270"/>
      <c r="CA50" s="270"/>
      <c r="CB50" s="270"/>
      <c r="CC50" s="270"/>
      <c r="CD50" s="270"/>
      <c r="CE50" s="270"/>
      <c r="CF50" s="270"/>
      <c r="CG50" s="270"/>
      <c r="CH50" s="270"/>
      <c r="CI50" s="270"/>
      <c r="CJ50" s="270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</row>
    <row r="51" spans="1:104" ht="1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W51" s="270"/>
      <c r="BX51" s="270"/>
      <c r="BY51" s="270"/>
      <c r="BZ51" s="270"/>
      <c r="CA51" s="270"/>
      <c r="CB51" s="270"/>
      <c r="CC51" s="270"/>
      <c r="CD51" s="270"/>
      <c r="CE51" s="270"/>
      <c r="CF51" s="270"/>
      <c r="CG51" s="270"/>
      <c r="CH51" s="270"/>
      <c r="CI51" s="270"/>
      <c r="CJ51" s="270"/>
      <c r="CL51" s="271"/>
      <c r="CM51" s="271"/>
      <c r="CN51" s="271"/>
      <c r="CO51" s="271"/>
      <c r="CP51" s="271"/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</row>
    <row r="52" spans="1:104" ht="1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W52" s="270"/>
      <c r="BX52" s="270"/>
      <c r="BY52" s="270"/>
      <c r="BZ52" s="270"/>
      <c r="CA52" s="270"/>
      <c r="CB52" s="270"/>
      <c r="CC52" s="270"/>
      <c r="CD52" s="270"/>
      <c r="CE52" s="270"/>
      <c r="CF52" s="270"/>
      <c r="CG52" s="270"/>
      <c r="CH52" s="270"/>
      <c r="CI52" s="270"/>
      <c r="CJ52" s="270"/>
      <c r="CL52" s="271"/>
      <c r="CM52" s="271"/>
      <c r="CN52" s="271"/>
      <c r="CO52" s="271"/>
      <c r="CP52" s="271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</row>
    <row r="53" spans="1:104" ht="1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</row>
    <row r="54" spans="1:104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W54" s="270"/>
      <c r="BX54" s="270"/>
      <c r="BY54" s="270"/>
      <c r="BZ54" s="270"/>
      <c r="CA54" s="270"/>
      <c r="CB54" s="270"/>
      <c r="CC54" s="270"/>
      <c r="CD54" s="270"/>
      <c r="CE54" s="270"/>
      <c r="CF54" s="270"/>
      <c r="CG54" s="270"/>
      <c r="CH54" s="270"/>
      <c r="CI54" s="270"/>
      <c r="CJ54" s="270"/>
      <c r="CL54" s="271"/>
      <c r="CM54" s="271"/>
      <c r="CN54" s="271"/>
      <c r="CO54" s="271"/>
      <c r="CP54" s="271"/>
      <c r="CQ54" s="271"/>
      <c r="CR54" s="271"/>
      <c r="CS54" s="271"/>
      <c r="CT54" s="271"/>
      <c r="CU54" s="271"/>
      <c r="CV54" s="271"/>
      <c r="CW54" s="271"/>
      <c r="CX54" s="271"/>
      <c r="CY54" s="271"/>
      <c r="CZ54" s="271"/>
    </row>
    <row r="55" spans="1:104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W55" s="270"/>
      <c r="BX55" s="270"/>
      <c r="BY55" s="270"/>
      <c r="BZ55" s="270"/>
      <c r="CA55" s="270"/>
      <c r="CB55" s="270"/>
      <c r="CC55" s="270"/>
      <c r="CD55" s="270"/>
      <c r="CE55" s="270"/>
      <c r="CF55" s="270"/>
      <c r="CG55" s="270"/>
      <c r="CH55" s="270"/>
      <c r="CI55" s="270"/>
      <c r="CJ55" s="270"/>
      <c r="CL55" s="271"/>
      <c r="CM55" s="271"/>
      <c r="CN55" s="271"/>
      <c r="CO55" s="271"/>
      <c r="CP55" s="271"/>
      <c r="CQ55" s="271"/>
      <c r="CR55" s="271"/>
      <c r="CS55" s="271"/>
      <c r="CT55" s="271"/>
      <c r="CU55" s="271"/>
      <c r="CV55" s="271"/>
      <c r="CW55" s="271"/>
      <c r="CX55" s="271"/>
      <c r="CY55" s="271"/>
      <c r="CZ55" s="271"/>
    </row>
    <row r="56" spans="1:104" ht="1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W56" s="270"/>
      <c r="BX56" s="270"/>
      <c r="BY56" s="270"/>
      <c r="BZ56" s="270"/>
      <c r="CA56" s="270"/>
      <c r="CB56" s="270"/>
      <c r="CC56" s="270"/>
      <c r="CD56" s="270"/>
      <c r="CE56" s="270"/>
      <c r="CF56" s="270"/>
      <c r="CG56" s="270"/>
      <c r="CH56" s="270"/>
      <c r="CI56" s="270"/>
      <c r="CJ56" s="270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</row>
    <row r="57" spans="1:104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72"/>
      <c r="O57" s="20"/>
      <c r="P57" s="20"/>
      <c r="Q57" s="20"/>
      <c r="R57" s="20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W57" s="270"/>
      <c r="BX57" s="270"/>
      <c r="BY57" s="270"/>
      <c r="BZ57" s="270"/>
      <c r="CA57" s="270"/>
      <c r="CB57" s="270"/>
      <c r="CC57" s="270"/>
      <c r="CD57" s="270"/>
      <c r="CE57" s="270"/>
      <c r="CF57" s="270"/>
      <c r="CG57" s="270"/>
      <c r="CH57" s="270"/>
      <c r="CI57" s="270"/>
      <c r="CJ57" s="270"/>
      <c r="CL57" s="271"/>
      <c r="CM57" s="271"/>
      <c r="CN57" s="271"/>
      <c r="CO57" s="271"/>
      <c r="CP57" s="271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</row>
    <row r="58" spans="1:104" ht="16.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4"/>
      <c r="O58" s="20"/>
      <c r="P58" s="20"/>
      <c r="Q58" s="20"/>
      <c r="R58" s="20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W58" s="270"/>
      <c r="BX58" s="270"/>
      <c r="BY58" s="270"/>
      <c r="BZ58" s="270"/>
      <c r="CA58" s="270"/>
      <c r="CB58" s="270"/>
      <c r="CC58" s="270"/>
      <c r="CD58" s="270"/>
      <c r="CE58" s="270"/>
      <c r="CF58" s="270"/>
      <c r="CG58" s="270"/>
      <c r="CH58" s="270"/>
      <c r="CI58" s="270"/>
      <c r="CJ58" s="270"/>
      <c r="CL58" s="271"/>
      <c r="CM58" s="271"/>
      <c r="CN58" s="271"/>
      <c r="CO58" s="271"/>
      <c r="CP58" s="271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</row>
    <row r="59" spans="1:104" ht="16.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  <c r="BK59" s="143"/>
      <c r="BW59" s="270"/>
      <c r="BX59" s="270"/>
      <c r="BY59" s="270"/>
      <c r="BZ59" s="270"/>
      <c r="CA59" s="270"/>
      <c r="CB59" s="270"/>
      <c r="CC59" s="270"/>
      <c r="CD59" s="270"/>
      <c r="CE59" s="270"/>
      <c r="CF59" s="270"/>
      <c r="CG59" s="270"/>
      <c r="CH59" s="270"/>
      <c r="CI59" s="270"/>
      <c r="CJ59" s="270"/>
      <c r="CL59" s="271"/>
      <c r="CM59" s="271"/>
      <c r="CN59" s="271"/>
      <c r="CO59" s="271"/>
      <c r="CP59" s="271"/>
      <c r="CQ59" s="271"/>
      <c r="CR59" s="271"/>
      <c r="CS59" s="271"/>
      <c r="CT59" s="271"/>
      <c r="CU59" s="271"/>
      <c r="CV59" s="271"/>
      <c r="CW59" s="271"/>
      <c r="CX59" s="271"/>
      <c r="CY59" s="271"/>
      <c r="CZ59" s="271"/>
    </row>
    <row r="60" spans="1:104" ht="1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  <c r="BK60" s="143"/>
      <c r="BW60" s="270"/>
      <c r="BX60" s="270"/>
      <c r="BY60" s="270"/>
      <c r="BZ60" s="270"/>
      <c r="CA60" s="270"/>
      <c r="CB60" s="270"/>
      <c r="CC60" s="270"/>
      <c r="CD60" s="270"/>
      <c r="CE60" s="270"/>
      <c r="CF60" s="270"/>
      <c r="CG60" s="270"/>
      <c r="CH60" s="270"/>
      <c r="CI60" s="270"/>
      <c r="CJ60" s="270"/>
      <c r="CL60" s="271"/>
      <c r="CM60" s="271"/>
      <c r="CN60" s="271"/>
      <c r="CO60" s="271"/>
      <c r="CP60" s="271"/>
      <c r="CQ60" s="271"/>
      <c r="CR60" s="271"/>
      <c r="CS60" s="271"/>
      <c r="CT60" s="271"/>
      <c r="CU60" s="271"/>
      <c r="CV60" s="271"/>
      <c r="CW60" s="271"/>
      <c r="CX60" s="271"/>
      <c r="CY60" s="271"/>
      <c r="CZ60" s="271"/>
    </row>
    <row r="61" spans="1:104" ht="1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W61" s="270"/>
      <c r="BX61" s="270"/>
      <c r="BY61" s="270"/>
      <c r="BZ61" s="270"/>
      <c r="CA61" s="270"/>
      <c r="CB61" s="270"/>
      <c r="CC61" s="270"/>
      <c r="CD61" s="270"/>
      <c r="CE61" s="270"/>
      <c r="CF61" s="270"/>
      <c r="CG61" s="270"/>
      <c r="CH61" s="270"/>
      <c r="CI61" s="270"/>
      <c r="CJ61" s="270"/>
      <c r="CL61" s="271"/>
      <c r="CM61" s="271"/>
      <c r="CN61" s="271"/>
      <c r="CO61" s="271"/>
      <c r="CP61" s="271"/>
      <c r="CQ61" s="271"/>
      <c r="CR61" s="271"/>
      <c r="CS61" s="271"/>
      <c r="CT61" s="271"/>
      <c r="CU61" s="271"/>
      <c r="CV61" s="271"/>
      <c r="CW61" s="271"/>
      <c r="CX61" s="271"/>
      <c r="CY61" s="271"/>
      <c r="CZ61" s="271"/>
    </row>
    <row r="62" spans="1:104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W62" s="270"/>
      <c r="BX62" s="270"/>
      <c r="BY62" s="270"/>
      <c r="BZ62" s="270"/>
      <c r="CA62" s="270"/>
      <c r="CB62" s="270"/>
      <c r="CC62" s="270"/>
      <c r="CD62" s="270"/>
      <c r="CE62" s="270"/>
      <c r="CF62" s="270"/>
      <c r="CG62" s="270"/>
      <c r="CH62" s="270"/>
      <c r="CI62" s="270"/>
      <c r="CJ62" s="270"/>
      <c r="CL62" s="271"/>
      <c r="CM62" s="271"/>
      <c r="CN62" s="271"/>
      <c r="CO62" s="271"/>
      <c r="CP62" s="271"/>
      <c r="CQ62" s="271"/>
      <c r="CR62" s="271"/>
      <c r="CS62" s="271"/>
      <c r="CT62" s="271"/>
      <c r="CU62" s="271"/>
      <c r="CV62" s="271"/>
      <c r="CW62" s="271"/>
      <c r="CX62" s="271"/>
      <c r="CY62" s="271"/>
      <c r="CZ62" s="271"/>
    </row>
    <row r="63" spans="1:104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W63" s="270"/>
      <c r="BX63" s="270"/>
      <c r="BY63" s="270"/>
      <c r="BZ63" s="270"/>
      <c r="CA63" s="270"/>
      <c r="CB63" s="270"/>
      <c r="CC63" s="270"/>
      <c r="CD63" s="270"/>
      <c r="CE63" s="270"/>
      <c r="CF63" s="270"/>
      <c r="CG63" s="270"/>
      <c r="CH63" s="270"/>
      <c r="CI63" s="270"/>
      <c r="CJ63" s="270"/>
      <c r="CL63" s="271"/>
      <c r="CM63" s="271"/>
      <c r="CN63" s="271"/>
      <c r="CO63" s="271"/>
      <c r="CP63" s="271"/>
      <c r="CQ63" s="271"/>
      <c r="CR63" s="271"/>
      <c r="CS63" s="271"/>
      <c r="CT63" s="271"/>
      <c r="CU63" s="271"/>
      <c r="CV63" s="271"/>
      <c r="CW63" s="271"/>
      <c r="CX63" s="271"/>
      <c r="CY63" s="271"/>
      <c r="CZ63" s="271"/>
    </row>
    <row r="64" spans="1:104" ht="1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W64" s="270"/>
      <c r="BX64" s="270"/>
      <c r="BY64" s="270"/>
      <c r="BZ64" s="270"/>
      <c r="CA64" s="270"/>
      <c r="CB64" s="270"/>
      <c r="CC64" s="270"/>
      <c r="CD64" s="270"/>
      <c r="CE64" s="270"/>
      <c r="CF64" s="270"/>
      <c r="CG64" s="270"/>
      <c r="CH64" s="270"/>
      <c r="CI64" s="270"/>
      <c r="CJ64" s="270"/>
      <c r="CL64" s="271"/>
      <c r="CM64" s="271"/>
      <c r="CN64" s="271"/>
      <c r="CO64" s="271"/>
      <c r="CP64" s="271"/>
      <c r="CQ64" s="271"/>
      <c r="CR64" s="271"/>
      <c r="CS64" s="271"/>
      <c r="CT64" s="271"/>
      <c r="CU64" s="271"/>
      <c r="CV64" s="271"/>
      <c r="CW64" s="271"/>
      <c r="CX64" s="271"/>
      <c r="CY64" s="271"/>
      <c r="CZ64" s="271"/>
    </row>
    <row r="65" spans="1:104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W65" s="270"/>
      <c r="BX65" s="270"/>
      <c r="BY65" s="270"/>
      <c r="BZ65" s="270"/>
      <c r="CA65" s="270"/>
      <c r="CB65" s="270"/>
      <c r="CC65" s="270"/>
      <c r="CD65" s="270"/>
      <c r="CE65" s="270"/>
      <c r="CF65" s="270"/>
      <c r="CG65" s="270"/>
      <c r="CH65" s="270"/>
      <c r="CI65" s="270"/>
      <c r="CJ65" s="270"/>
      <c r="CL65" s="271"/>
      <c r="CM65" s="271"/>
      <c r="CN65" s="271"/>
      <c r="CO65" s="271"/>
      <c r="CP65" s="271"/>
      <c r="CQ65" s="271"/>
      <c r="CR65" s="271"/>
      <c r="CS65" s="271"/>
      <c r="CT65" s="271"/>
      <c r="CU65" s="271"/>
      <c r="CV65" s="271"/>
      <c r="CW65" s="271"/>
      <c r="CX65" s="271"/>
      <c r="CY65" s="271"/>
      <c r="CZ65" s="271"/>
    </row>
    <row r="66" spans="1:104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W66" s="270"/>
      <c r="BX66" s="270"/>
      <c r="BY66" s="270"/>
      <c r="BZ66" s="270"/>
      <c r="CA66" s="270"/>
      <c r="CB66" s="270"/>
      <c r="CC66" s="270"/>
      <c r="CD66" s="270"/>
      <c r="CE66" s="270"/>
      <c r="CF66" s="270"/>
      <c r="CG66" s="270"/>
      <c r="CH66" s="270"/>
      <c r="CI66" s="270"/>
      <c r="CJ66" s="270"/>
      <c r="CL66" s="271"/>
      <c r="CM66" s="271"/>
      <c r="CN66" s="271"/>
      <c r="CO66" s="271"/>
      <c r="CP66" s="271"/>
      <c r="CQ66" s="271"/>
      <c r="CR66" s="271"/>
      <c r="CS66" s="271"/>
      <c r="CT66" s="271"/>
      <c r="CU66" s="271"/>
      <c r="CV66" s="271"/>
      <c r="CW66" s="271"/>
      <c r="CX66" s="271"/>
      <c r="CY66" s="271"/>
      <c r="CZ66" s="271"/>
    </row>
    <row r="67" spans="1:104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W67" s="270"/>
      <c r="BX67" s="270"/>
      <c r="BY67" s="270"/>
      <c r="BZ67" s="270"/>
      <c r="CA67" s="270"/>
      <c r="CB67" s="270"/>
      <c r="CC67" s="270"/>
      <c r="CD67" s="270"/>
      <c r="CE67" s="270"/>
      <c r="CF67" s="270"/>
      <c r="CG67" s="270"/>
      <c r="CH67" s="270"/>
      <c r="CI67" s="270"/>
      <c r="CJ67" s="270"/>
      <c r="CL67" s="271"/>
      <c r="CM67" s="271"/>
      <c r="CN67" s="271"/>
      <c r="CO67" s="271"/>
      <c r="CP67" s="271"/>
      <c r="CQ67" s="271"/>
      <c r="CR67" s="271"/>
      <c r="CS67" s="271"/>
      <c r="CT67" s="271"/>
      <c r="CU67" s="271"/>
      <c r="CV67" s="271"/>
      <c r="CW67" s="271"/>
      <c r="CX67" s="271"/>
      <c r="CY67" s="271"/>
      <c r="CZ67" s="271"/>
    </row>
    <row r="68" spans="1:104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143"/>
      <c r="BJ68" s="143"/>
      <c r="BK68" s="143"/>
      <c r="BW68" s="270"/>
      <c r="BX68" s="270"/>
      <c r="BY68" s="270"/>
      <c r="BZ68" s="270"/>
      <c r="CA68" s="270"/>
      <c r="CB68" s="270"/>
      <c r="CC68" s="270"/>
      <c r="CD68" s="270"/>
      <c r="CE68" s="270"/>
      <c r="CF68" s="270"/>
      <c r="CG68" s="270"/>
      <c r="CH68" s="270"/>
      <c r="CI68" s="270"/>
      <c r="CJ68" s="270"/>
      <c r="CL68" s="271"/>
      <c r="CM68" s="271"/>
      <c r="CN68" s="271"/>
      <c r="CO68" s="271"/>
      <c r="CP68" s="271"/>
      <c r="CQ68" s="271"/>
      <c r="CR68" s="271"/>
      <c r="CS68" s="271"/>
      <c r="CT68" s="271"/>
      <c r="CU68" s="271"/>
      <c r="CV68" s="271"/>
      <c r="CW68" s="271"/>
      <c r="CX68" s="271"/>
      <c r="CY68" s="271"/>
      <c r="CZ68" s="271"/>
    </row>
    <row r="69" spans="1:104" ht="1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W69" s="270"/>
      <c r="BX69" s="270"/>
      <c r="BY69" s="270"/>
      <c r="BZ69" s="270"/>
      <c r="CA69" s="270"/>
      <c r="CB69" s="270"/>
      <c r="CC69" s="270"/>
      <c r="CD69" s="270"/>
      <c r="CE69" s="270"/>
      <c r="CF69" s="270"/>
      <c r="CG69" s="270"/>
      <c r="CH69" s="270"/>
      <c r="CI69" s="270"/>
      <c r="CJ69" s="270"/>
      <c r="CL69" s="271"/>
      <c r="CM69" s="271"/>
      <c r="CN69" s="271"/>
      <c r="CO69" s="271"/>
      <c r="CP69" s="271"/>
      <c r="CQ69" s="271"/>
      <c r="CR69" s="271"/>
      <c r="CS69" s="271"/>
      <c r="CT69" s="271"/>
      <c r="CU69" s="271"/>
      <c r="CV69" s="271"/>
      <c r="CW69" s="271"/>
      <c r="CX69" s="271"/>
      <c r="CY69" s="271"/>
      <c r="CZ69" s="271"/>
    </row>
    <row r="70" spans="1:104" ht="15" customHeight="1" x14ac:dyDescent="0.3"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270"/>
      <c r="CI70" s="270"/>
      <c r="CJ70" s="270"/>
      <c r="CL70" s="271"/>
      <c r="CM70" s="271"/>
      <c r="CN70" s="271"/>
      <c r="CO70" s="271"/>
      <c r="CP70" s="271"/>
      <c r="CQ70" s="271"/>
      <c r="CR70" s="271"/>
      <c r="CS70" s="271"/>
      <c r="CT70" s="271"/>
      <c r="CU70" s="271"/>
      <c r="CV70" s="271"/>
      <c r="CW70" s="271"/>
      <c r="CX70" s="271"/>
      <c r="CY70" s="271"/>
      <c r="CZ70" s="271"/>
    </row>
    <row r="71" spans="1:104" ht="15.75" customHeight="1" x14ac:dyDescent="0.3"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270"/>
      <c r="CI71" s="270"/>
      <c r="CJ71" s="270"/>
      <c r="CL71" s="271"/>
      <c r="CM71" s="271"/>
      <c r="CN71" s="271"/>
      <c r="CO71" s="271"/>
      <c r="CP71" s="271"/>
      <c r="CQ71" s="271"/>
      <c r="CR71" s="271"/>
      <c r="CS71" s="271"/>
      <c r="CT71" s="271"/>
      <c r="CU71" s="271"/>
      <c r="CV71" s="271"/>
      <c r="CW71" s="271"/>
      <c r="CX71" s="271"/>
      <c r="CY71" s="271"/>
      <c r="CZ71" s="271"/>
    </row>
    <row r="72" spans="1:104" ht="15" customHeight="1" x14ac:dyDescent="0.3"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143"/>
      <c r="BJ72" s="143"/>
      <c r="BK72" s="143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270"/>
      <c r="CI72" s="270"/>
      <c r="CJ72" s="270"/>
      <c r="CL72" s="271"/>
      <c r="CM72" s="271"/>
      <c r="CN72" s="271"/>
      <c r="CO72" s="271"/>
      <c r="CP72" s="271"/>
      <c r="CQ72" s="271"/>
      <c r="CR72" s="271"/>
      <c r="CS72" s="271"/>
      <c r="CT72" s="271"/>
      <c r="CU72" s="271"/>
      <c r="CV72" s="271"/>
      <c r="CW72" s="271"/>
      <c r="CX72" s="271"/>
      <c r="CY72" s="271"/>
      <c r="CZ72" s="271"/>
    </row>
    <row r="73" spans="1:104" ht="15" customHeight="1" x14ac:dyDescent="0.3"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270"/>
      <c r="CI73" s="270"/>
      <c r="CJ73" s="270"/>
      <c r="CL73" s="271"/>
      <c r="CM73" s="271"/>
      <c r="CN73" s="271"/>
      <c r="CO73" s="271"/>
      <c r="CP73" s="271"/>
      <c r="CQ73" s="271"/>
      <c r="CR73" s="271"/>
      <c r="CS73" s="271"/>
      <c r="CT73" s="271"/>
      <c r="CU73" s="271"/>
      <c r="CV73" s="271"/>
      <c r="CW73" s="271"/>
      <c r="CX73" s="271"/>
      <c r="CY73" s="271"/>
      <c r="CZ73" s="271"/>
    </row>
    <row r="74" spans="1:104" ht="15.75" customHeight="1" x14ac:dyDescent="0.3"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270"/>
      <c r="CI74" s="270"/>
      <c r="CJ74" s="270"/>
      <c r="CL74" s="271"/>
      <c r="CM74" s="271"/>
      <c r="CN74" s="271"/>
      <c r="CO74" s="271"/>
      <c r="CP74" s="271"/>
      <c r="CQ74" s="271"/>
      <c r="CR74" s="271"/>
      <c r="CS74" s="271"/>
      <c r="CT74" s="271"/>
      <c r="CU74" s="271"/>
      <c r="CV74" s="271"/>
      <c r="CW74" s="271"/>
      <c r="CX74" s="271"/>
      <c r="CY74" s="271"/>
      <c r="CZ74" s="271"/>
    </row>
    <row r="75" spans="1:104" ht="15.75" customHeight="1" x14ac:dyDescent="0.3"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270"/>
      <c r="CI75" s="270"/>
      <c r="CJ75" s="270"/>
      <c r="CL75" s="271"/>
      <c r="CM75" s="271"/>
      <c r="CN75" s="271"/>
      <c r="CO75" s="271"/>
      <c r="CP75" s="271"/>
      <c r="CQ75" s="271"/>
      <c r="CR75" s="271"/>
      <c r="CS75" s="271"/>
      <c r="CT75" s="271"/>
      <c r="CU75" s="271"/>
      <c r="CV75" s="271"/>
      <c r="CW75" s="271"/>
      <c r="CX75" s="271"/>
      <c r="CY75" s="271"/>
      <c r="CZ75" s="271"/>
    </row>
    <row r="76" spans="1:104" ht="15.75" customHeight="1" x14ac:dyDescent="0.3"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W76" s="270"/>
      <c r="BX76" s="270"/>
      <c r="BY76" s="270"/>
      <c r="BZ76" s="270"/>
      <c r="CA76" s="270"/>
      <c r="CB76" s="270"/>
      <c r="CC76" s="270"/>
      <c r="CD76" s="270"/>
      <c r="CE76" s="270"/>
      <c r="CF76" s="270"/>
      <c r="CG76" s="270"/>
      <c r="CH76" s="270"/>
      <c r="CI76" s="270"/>
      <c r="CJ76" s="270"/>
      <c r="CL76" s="271"/>
      <c r="CM76" s="271"/>
      <c r="CN76" s="271"/>
      <c r="CO76" s="271"/>
      <c r="CP76" s="271"/>
      <c r="CQ76" s="271"/>
      <c r="CR76" s="271"/>
      <c r="CS76" s="271"/>
      <c r="CT76" s="271"/>
      <c r="CU76" s="271"/>
      <c r="CV76" s="271"/>
      <c r="CW76" s="271"/>
      <c r="CX76" s="271"/>
      <c r="CY76" s="271"/>
      <c r="CZ76" s="271"/>
    </row>
    <row r="77" spans="1:104" ht="15.6" x14ac:dyDescent="0.3"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W77" s="270"/>
      <c r="BX77" s="270"/>
      <c r="BY77" s="270"/>
      <c r="BZ77" s="270"/>
      <c r="CA77" s="270"/>
      <c r="CB77" s="270"/>
      <c r="CC77" s="270"/>
      <c r="CD77" s="270"/>
      <c r="CE77" s="270"/>
      <c r="CF77" s="270"/>
      <c r="CG77" s="270"/>
      <c r="CH77" s="270"/>
      <c r="CI77" s="270"/>
      <c r="CJ77" s="270"/>
      <c r="CL77" s="271"/>
      <c r="CM77" s="271"/>
      <c r="CN77" s="271"/>
      <c r="CO77" s="271"/>
      <c r="CP77" s="271"/>
      <c r="CQ77" s="271"/>
      <c r="CR77" s="271"/>
      <c r="CS77" s="271"/>
      <c r="CT77" s="271"/>
      <c r="CU77" s="271"/>
      <c r="CV77" s="271"/>
      <c r="CW77" s="271"/>
      <c r="CX77" s="271"/>
      <c r="CY77" s="271"/>
      <c r="CZ77" s="271"/>
    </row>
    <row r="78" spans="1:104" ht="15" customHeight="1" x14ac:dyDescent="0.3"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CL78" s="271"/>
      <c r="CM78" s="271"/>
      <c r="CN78" s="271"/>
      <c r="CO78" s="271"/>
      <c r="CP78" s="271"/>
      <c r="CQ78" s="271"/>
      <c r="CR78" s="271"/>
      <c r="CS78" s="271"/>
      <c r="CT78" s="271"/>
      <c r="CU78" s="271"/>
      <c r="CV78" s="271"/>
      <c r="CW78" s="271"/>
      <c r="CX78" s="271"/>
      <c r="CY78" s="271"/>
      <c r="CZ78" s="271"/>
    </row>
    <row r="79" spans="1:104" ht="15" customHeight="1" x14ac:dyDescent="0.3"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CL79" s="271"/>
      <c r="CM79" s="271"/>
      <c r="CN79" s="271"/>
      <c r="CO79" s="271"/>
      <c r="CP79" s="271"/>
      <c r="CQ79" s="271"/>
      <c r="CR79" s="271"/>
      <c r="CS79" s="271"/>
      <c r="CT79" s="271"/>
      <c r="CU79" s="271"/>
      <c r="CV79" s="271"/>
      <c r="CW79" s="271"/>
      <c r="CX79" s="271"/>
      <c r="CY79" s="271"/>
      <c r="CZ79" s="271"/>
    </row>
    <row r="80" spans="1:104" ht="15" customHeight="1" x14ac:dyDescent="0.3"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CL80" s="271"/>
      <c r="CM80" s="271"/>
      <c r="CN80" s="271"/>
      <c r="CO80" s="271"/>
      <c r="CP80" s="271"/>
      <c r="CQ80" s="271"/>
      <c r="CR80" s="271"/>
      <c r="CS80" s="271"/>
      <c r="CT80" s="271"/>
      <c r="CU80" s="271"/>
      <c r="CV80" s="271"/>
      <c r="CW80" s="271"/>
      <c r="CX80" s="271"/>
      <c r="CY80" s="271"/>
      <c r="CZ80" s="271"/>
    </row>
    <row r="81" spans="39:104" ht="15" customHeight="1" x14ac:dyDescent="0.3"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CL81" s="271"/>
      <c r="CM81" s="271"/>
      <c r="CN81" s="271"/>
      <c r="CO81" s="271"/>
      <c r="CP81" s="271"/>
      <c r="CQ81" s="271"/>
      <c r="CR81" s="271"/>
      <c r="CS81" s="271"/>
      <c r="CT81" s="271"/>
      <c r="CU81" s="271"/>
      <c r="CV81" s="271"/>
      <c r="CW81" s="271"/>
      <c r="CX81" s="271"/>
      <c r="CY81" s="271"/>
      <c r="CZ81" s="271"/>
    </row>
    <row r="82" spans="39:104" ht="15" customHeight="1" x14ac:dyDescent="0.3"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CL82" s="271"/>
      <c r="CM82" s="271"/>
      <c r="CN82" s="271"/>
      <c r="CO82" s="271"/>
      <c r="CP82" s="271"/>
      <c r="CQ82" s="271"/>
      <c r="CR82" s="271"/>
      <c r="CS82" s="271"/>
      <c r="CT82" s="271"/>
      <c r="CU82" s="271"/>
      <c r="CV82" s="271"/>
      <c r="CW82" s="271"/>
      <c r="CX82" s="271"/>
      <c r="CY82" s="271"/>
      <c r="CZ82" s="271"/>
    </row>
    <row r="83" spans="39:104" ht="15" customHeight="1" x14ac:dyDescent="0.3"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CL83" s="271"/>
      <c r="CM83" s="271"/>
      <c r="CN83" s="271"/>
      <c r="CO83" s="271"/>
      <c r="CP83" s="271"/>
      <c r="CQ83" s="271"/>
      <c r="CR83" s="271"/>
      <c r="CS83" s="271"/>
      <c r="CT83" s="271"/>
      <c r="CU83" s="271"/>
      <c r="CV83" s="271"/>
      <c r="CW83" s="271"/>
      <c r="CX83" s="271"/>
      <c r="CY83" s="271"/>
      <c r="CZ83" s="271"/>
    </row>
    <row r="84" spans="39:104" ht="15" customHeight="1" x14ac:dyDescent="0.25">
      <c r="CL84" s="271"/>
      <c r="CM84" s="271"/>
      <c r="CN84" s="271"/>
      <c r="CO84" s="271"/>
      <c r="CP84" s="271"/>
      <c r="CQ84" s="271"/>
      <c r="CR84" s="271"/>
      <c r="CS84" s="271"/>
      <c r="CT84" s="271"/>
      <c r="CU84" s="271"/>
      <c r="CV84" s="271"/>
      <c r="CW84" s="271"/>
      <c r="CX84" s="271"/>
      <c r="CY84" s="271"/>
      <c r="CZ84" s="271"/>
    </row>
    <row r="85" spans="39:104" ht="15" customHeight="1" x14ac:dyDescent="0.25">
      <c r="CL85" s="271"/>
      <c r="CM85" s="271"/>
      <c r="CN85" s="271"/>
      <c r="CO85" s="271"/>
      <c r="CP85" s="271"/>
      <c r="CQ85" s="271"/>
      <c r="CR85" s="271"/>
      <c r="CS85" s="271"/>
      <c r="CT85" s="271"/>
      <c r="CU85" s="271"/>
      <c r="CV85" s="271"/>
      <c r="CW85" s="271"/>
      <c r="CX85" s="271"/>
      <c r="CY85" s="271"/>
      <c r="CZ85" s="271"/>
    </row>
  </sheetData>
  <mergeCells count="78">
    <mergeCell ref="CK8:CO8"/>
    <mergeCell ref="CM9:CM10"/>
    <mergeCell ref="CT9:CT10"/>
    <mergeCell ref="CC7:CC9"/>
    <mergeCell ref="CD7:CD9"/>
    <mergeCell ref="CP9:CP10"/>
    <mergeCell ref="CQ9:CQ10"/>
    <mergeCell ref="CJ9:CJ10"/>
    <mergeCell ref="CK9:CK10"/>
    <mergeCell ref="CO9:CO10"/>
    <mergeCell ref="CL9:CL10"/>
    <mergeCell ref="CN9:CN10"/>
    <mergeCell ref="CP8:CT8"/>
    <mergeCell ref="CS9:CS10"/>
    <mergeCell ref="CF8:CJ8"/>
    <mergeCell ref="CR9:CR10"/>
    <mergeCell ref="CG5:CI5"/>
    <mergeCell ref="CG6:CI6"/>
    <mergeCell ref="CF9:CF10"/>
    <mergeCell ref="CG9:CG10"/>
    <mergeCell ref="CH9:CH10"/>
    <mergeCell ref="CI9:CI10"/>
    <mergeCell ref="CP15:CT15"/>
    <mergeCell ref="CP16:CP17"/>
    <mergeCell ref="CQ16:CQ17"/>
    <mergeCell ref="CR16:CR17"/>
    <mergeCell ref="CS16:CS17"/>
    <mergeCell ref="CT16:CT17"/>
    <mergeCell ref="CF2:CM2"/>
    <mergeCell ref="U10:U12"/>
    <mergeCell ref="U7:U9"/>
    <mergeCell ref="CC4:CC6"/>
    <mergeCell ref="CG3:CI3"/>
    <mergeCell ref="CG4:CI4"/>
    <mergeCell ref="BZ4:BZ6"/>
    <mergeCell ref="CD4:CD6"/>
    <mergeCell ref="CB7:CB9"/>
    <mergeCell ref="CC10:CC12"/>
    <mergeCell ref="BT4:BT8"/>
    <mergeCell ref="BT9:BT13"/>
    <mergeCell ref="U2:AK2"/>
    <mergeCell ref="BE2:BK2"/>
    <mergeCell ref="BM2:BR2"/>
    <mergeCell ref="BZ7:BZ9"/>
    <mergeCell ref="BT14:BT18"/>
    <mergeCell ref="BZ2:CD2"/>
    <mergeCell ref="CB10:CB12"/>
    <mergeCell ref="CB4:CB6"/>
    <mergeCell ref="CD10:CD12"/>
    <mergeCell ref="BT2:BX2"/>
    <mergeCell ref="BZ10:BZ12"/>
    <mergeCell ref="B2:N2"/>
    <mergeCell ref="B10:B12"/>
    <mergeCell ref="B7:B9"/>
    <mergeCell ref="B4:B6"/>
    <mergeCell ref="AM2:BC2"/>
    <mergeCell ref="P9:R9"/>
    <mergeCell ref="AM10:AM12"/>
    <mergeCell ref="AM7:AM9"/>
    <mergeCell ref="AM4:AM6"/>
    <mergeCell ref="P10:R10"/>
    <mergeCell ref="P11:R11"/>
    <mergeCell ref="P12:R12"/>
    <mergeCell ref="P2:S2"/>
    <mergeCell ref="P7:S7"/>
    <mergeCell ref="U4:U6"/>
    <mergeCell ref="P8:R8"/>
    <mergeCell ref="U19:U21"/>
    <mergeCell ref="U22:U24"/>
    <mergeCell ref="U25:U27"/>
    <mergeCell ref="BM3:BN3"/>
    <mergeCell ref="BM5:BM8"/>
    <mergeCell ref="BM9:BM12"/>
    <mergeCell ref="BM13:BM16"/>
    <mergeCell ref="BE4:BE7"/>
    <mergeCell ref="BE8:BE11"/>
    <mergeCell ref="BE12:BE15"/>
    <mergeCell ref="U17:Z17"/>
  </mergeCells>
  <phoneticPr fontId="37" type="noConversion"/>
  <conditionalFormatting sqref="AD10:AG10">
    <cfRule type="cellIs" dxfId="12" priority="105" operator="equal">
      <formula>$AH$10</formula>
    </cfRule>
  </conditionalFormatting>
  <conditionalFormatting sqref="AD11:AG11">
    <cfRule type="cellIs" dxfId="11" priority="104" operator="equal">
      <formula>$AH$11</formula>
    </cfRule>
  </conditionalFormatting>
  <conditionalFormatting sqref="AD7:AG7">
    <cfRule type="cellIs" dxfId="10" priority="102" operator="equal">
      <formula>$AH$7</formula>
    </cfRule>
  </conditionalFormatting>
  <conditionalFormatting sqref="AD8:AG8">
    <cfRule type="cellIs" dxfId="9" priority="101" operator="equal">
      <formula>$AH$8</formula>
    </cfRule>
  </conditionalFormatting>
  <conditionalFormatting sqref="AD9:AG9">
    <cfRule type="cellIs" dxfId="8" priority="100" operator="equal">
      <formula>$AH$9</formula>
    </cfRule>
  </conditionalFormatting>
  <conditionalFormatting sqref="AD4:AG4">
    <cfRule type="cellIs" dxfId="7" priority="99" operator="equal">
      <formula>$AH$4</formula>
    </cfRule>
  </conditionalFormatting>
  <conditionalFormatting sqref="AD5:AG5">
    <cfRule type="cellIs" dxfId="6" priority="98" operator="equal">
      <formula>$AH$5</formula>
    </cfRule>
  </conditionalFormatting>
  <conditionalFormatting sqref="AD6:AG6">
    <cfRule type="cellIs" dxfId="5" priority="97" operator="equal">
      <formula>$AH$6</formula>
    </cfRule>
  </conditionalFormatting>
  <conditionalFormatting sqref="AD22:AG28 AD12:AG12">
    <cfRule type="cellIs" dxfId="4" priority="94" operator="equal">
      <formula>$AH$12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A1:AP58"/>
  <sheetViews>
    <sheetView zoomScale="80" zoomScaleNormal="80" workbookViewId="0">
      <selection activeCell="Q6" sqref="Q6"/>
    </sheetView>
  </sheetViews>
  <sheetFormatPr defaultColWidth="9.109375" defaultRowHeight="13.8" x14ac:dyDescent="0.25"/>
  <cols>
    <col min="1" max="1" width="9.109375" style="1"/>
    <col min="2" max="2" width="10.5546875" style="1" bestFit="1" customWidth="1"/>
    <col min="3" max="3" width="8.109375" style="1" bestFit="1" customWidth="1"/>
    <col min="4" max="4" width="8.44140625" style="1" bestFit="1" customWidth="1"/>
    <col min="5" max="5" width="11.44140625" style="1" bestFit="1" customWidth="1"/>
    <col min="6" max="6" width="12.109375" style="1" bestFit="1" customWidth="1"/>
    <col min="7" max="7" width="10" style="1" bestFit="1" customWidth="1"/>
    <col min="8" max="8" width="12.33203125" style="1" bestFit="1" customWidth="1"/>
    <col min="9" max="9" width="13.5546875" style="1" bestFit="1" customWidth="1"/>
    <col min="10" max="10" width="11.6640625" style="1" bestFit="1" customWidth="1"/>
    <col min="11" max="11" width="9.88671875" style="1" customWidth="1"/>
    <col min="12" max="12" width="10.88671875" style="1" bestFit="1" customWidth="1"/>
    <col min="13" max="13" width="10.6640625" style="1" bestFit="1" customWidth="1"/>
    <col min="14" max="14" width="11.6640625" style="1" bestFit="1" customWidth="1"/>
    <col min="15" max="15" width="12.88671875" style="1" bestFit="1" customWidth="1"/>
    <col min="16" max="16" width="13.109375" style="1" bestFit="1" customWidth="1"/>
    <col min="17" max="17" width="11.44140625" style="1" bestFit="1" customWidth="1"/>
    <col min="18" max="18" width="13.6640625" style="1" bestFit="1" customWidth="1"/>
    <col min="19" max="20" width="9.109375" style="1"/>
    <col min="21" max="21" width="14.88671875" style="1" bestFit="1" customWidth="1"/>
    <col min="22" max="22" width="10.6640625" style="1" bestFit="1" customWidth="1"/>
    <col min="23" max="24" width="9.109375" style="1"/>
    <col min="25" max="25" width="9.33203125" style="1" bestFit="1" customWidth="1"/>
    <col min="26" max="27" width="7.88671875" style="1" bestFit="1" customWidth="1"/>
    <col min="28" max="28" width="10.109375" style="1" bestFit="1" customWidth="1"/>
    <col min="29" max="29" width="9.33203125" style="1" bestFit="1" customWidth="1"/>
    <col min="30" max="31" width="7.88671875" style="1" bestFit="1" customWidth="1"/>
    <col min="32" max="32" width="10.109375" style="1" bestFit="1" customWidth="1"/>
    <col min="33" max="33" width="9.33203125" style="1" bestFit="1" customWidth="1"/>
    <col min="34" max="35" width="7.88671875" style="1" bestFit="1" customWidth="1"/>
    <col min="36" max="36" width="10.109375" style="1" bestFit="1" customWidth="1"/>
    <col min="37" max="16384" width="9.109375" style="1"/>
  </cols>
  <sheetData>
    <row r="1" spans="2:22" ht="14.4" thickBot="1" x14ac:dyDescent="0.3"/>
    <row r="2" spans="2:22" ht="15" customHeight="1" x14ac:dyDescent="0.25">
      <c r="B2" s="722" t="s">
        <v>292</v>
      </c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3"/>
      <c r="S2" s="724"/>
    </row>
    <row r="3" spans="2:22" ht="15.75" customHeight="1" thickBot="1" x14ac:dyDescent="0.3">
      <c r="B3" s="725"/>
      <c r="C3" s="726"/>
      <c r="D3" s="726"/>
      <c r="E3" s="726"/>
      <c r="F3" s="726"/>
      <c r="G3" s="726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7"/>
    </row>
    <row r="4" spans="2:22" ht="16.8" thickBot="1" x14ac:dyDescent="0.35">
      <c r="B4" s="5"/>
      <c r="C4" s="740" t="s">
        <v>238</v>
      </c>
      <c r="D4" s="741"/>
      <c r="E4" s="741"/>
      <c r="F4" s="741"/>
      <c r="G4" s="741"/>
      <c r="H4" s="741"/>
      <c r="I4" s="741"/>
      <c r="J4" s="742"/>
      <c r="K4" s="273"/>
      <c r="L4" s="273"/>
      <c r="M4" s="740" t="s">
        <v>242</v>
      </c>
      <c r="N4" s="741"/>
      <c r="O4" s="741"/>
      <c r="P4" s="741"/>
      <c r="Q4" s="741"/>
      <c r="R4" s="742"/>
      <c r="S4" s="7"/>
      <c r="U4" s="739" t="s">
        <v>305</v>
      </c>
      <c r="V4" s="739"/>
    </row>
    <row r="5" spans="2:22" x14ac:dyDescent="0.25">
      <c r="B5" s="5"/>
      <c r="C5" s="168" t="s">
        <v>9</v>
      </c>
      <c r="D5" s="256" t="s">
        <v>73</v>
      </c>
      <c r="E5" s="170" t="s">
        <v>219</v>
      </c>
      <c r="F5" s="170" t="s">
        <v>218</v>
      </c>
      <c r="G5" s="170" t="s">
        <v>217</v>
      </c>
      <c r="H5" s="170" t="s">
        <v>220</v>
      </c>
      <c r="I5" s="170" t="s">
        <v>221</v>
      </c>
      <c r="J5" s="274" t="s">
        <v>222</v>
      </c>
      <c r="K5" s="275"/>
      <c r="L5" s="275"/>
      <c r="M5" s="168" t="s">
        <v>9</v>
      </c>
      <c r="N5" s="170" t="s">
        <v>195</v>
      </c>
      <c r="O5" s="276" t="s">
        <v>196</v>
      </c>
      <c r="P5" s="169" t="s">
        <v>223</v>
      </c>
      <c r="Q5" s="170" t="s">
        <v>74</v>
      </c>
      <c r="R5" s="274" t="s">
        <v>183</v>
      </c>
      <c r="S5" s="7"/>
      <c r="U5" s="277" t="s">
        <v>329</v>
      </c>
      <c r="V5" s="278" t="s">
        <v>246</v>
      </c>
    </row>
    <row r="6" spans="2:22" x14ac:dyDescent="0.25">
      <c r="B6" s="5"/>
      <c r="C6" s="279">
        <v>3</v>
      </c>
      <c r="D6" s="99">
        <f>'Structural Information'!U6</f>
        <v>3</v>
      </c>
      <c r="E6" s="55">
        <f>G32*H32</f>
        <v>267.2</v>
      </c>
      <c r="F6" s="99">
        <f>G32*H32*I32</f>
        <v>2.5644787200000003</v>
      </c>
      <c r="G6" s="280">
        <f>F6/E6</f>
        <v>9.5976000000000013E-3</v>
      </c>
      <c r="H6" s="55">
        <f>G19*H19</f>
        <v>649.44000000000005</v>
      </c>
      <c r="I6" s="99">
        <f>'System Capacities'!G19*'System Capacities'!H19*'System Capacities'!I19</f>
        <v>1.1931182187976437</v>
      </c>
      <c r="J6" s="74">
        <f>I6/H6</f>
        <v>1.8371492652094782E-3</v>
      </c>
      <c r="K6" s="281"/>
      <c r="L6" s="282"/>
      <c r="M6" s="279">
        <v>3</v>
      </c>
      <c r="N6" s="55">
        <f>'System Capacities'!G32</f>
        <v>89.066666666666663</v>
      </c>
      <c r="O6" s="283">
        <f>'System Capacities'!G19</f>
        <v>216.48000000000002</v>
      </c>
      <c r="P6" s="243">
        <f>_xlfn.IFS((($N$19+$N$32)=2),(C$47),(($N$19+$N$32)=3),(C$48),(($N$19+$N$32)=4),(C$49),(($N$19+$N$32)=5),(C$50),(($N$19+$N$32)=6),(C$51),(($N$19+$N$32)=7),(C$52),(($N$19+$N$32)=8),(C$53),(($N$19+$N$32)=9),(C$54),(($N$19+$N$32)=10),(C$55))</f>
        <v>233.52892485843586</v>
      </c>
      <c r="Q6" s="284">
        <f>_xlfn.IFS((($N$19+$N$32)=2),(D$47),(($N$19+$N$32)=3),(D$48),(($N$19+$N$32)=4),(D$49),(($N$19+$N$32)=5),(D$50),(($N$19+$N$32)=6),(D$51),(($N$19+$N$32)=7),(D$52),(($N$19+$N$32)=8),(D$53),(($N$19+$N$32)=9),(D$54),(($N$19+$N$32)=10),(D$55))</f>
        <v>1.8371492652094782E-3</v>
      </c>
      <c r="R6" s="285">
        <f>_xlfn.IFS((($N$19+$N$32)=2),(E$47),(($N$19+$N$32)=3),(E$48),(($N$19+$N$32)=4),(E$49),(($N$19+$N$32)=5),(E$50),(($N$19+$N$32)=6),(E$51),(($N$19+$N$32)=7),(E$52),(($N$19+$N$32)=8),(E$53),(($N$19+$N$32)=9),(E$54),(($N$19+$N$32)=10),(E$55))</f>
        <v>42371.611510802322</v>
      </c>
      <c r="S6" s="7"/>
      <c r="U6" s="99">
        <f>'Post-yield Mechanism'!O226</f>
        <v>36161.060177179243</v>
      </c>
      <c r="V6" s="286">
        <f>((U6-R6)/U6)</f>
        <v>-0.17174693726326296</v>
      </c>
    </row>
    <row r="7" spans="2:22" x14ac:dyDescent="0.25">
      <c r="B7" s="5"/>
      <c r="C7" s="287">
        <v>2</v>
      </c>
      <c r="D7" s="99">
        <f>'Structural Information'!U7</f>
        <v>3</v>
      </c>
      <c r="E7" s="55">
        <f>G33*H33</f>
        <v>290.2</v>
      </c>
      <c r="F7" s="99">
        <f>G33*H33*I33</f>
        <v>2.6624332264111499</v>
      </c>
      <c r="G7" s="280">
        <f>F7/E7</f>
        <v>9.1744770034843208E-3</v>
      </c>
      <c r="H7" s="55">
        <f>G20*H20</f>
        <v>649.44000000000005</v>
      </c>
      <c r="I7" s="99">
        <f>'System Capacities'!G20*'System Capacities'!H20*'System Capacities'!I20</f>
        <v>1.1466369987561034</v>
      </c>
      <c r="J7" s="74">
        <f>I7/H7</f>
        <v>1.7655780345468455E-3</v>
      </c>
      <c r="K7" s="281"/>
      <c r="L7" s="282"/>
      <c r="M7" s="287">
        <v>2</v>
      </c>
      <c r="N7" s="55">
        <f>'System Capacities'!G33</f>
        <v>96.733333333333334</v>
      </c>
      <c r="O7" s="283">
        <f>'System Capacities'!G20</f>
        <v>216.48000000000002</v>
      </c>
      <c r="P7" s="243">
        <f>_xlfn.IFS((($N$20+$N$33)=2),(G$47),(($N$20+$N$33)=3),(G$48),(($N$20+$N$33)=4),(G$49),(($N$20+$N$33)=5),(G$50),(($N$20+$N$33)=6),(G$51),(($N$20+$N$33)=7),(G$52),(($N$20+$N$33)=8),(G$53),(($N$20+$N$33)=9),(G$54),(($N$20+$N$33)=10),(G$55))</f>
        <v>235.09580212986182</v>
      </c>
      <c r="Q7" s="284">
        <f>_xlfn.IFS((($N$20+$N$33)=2),(H$47),(($N$20+$N$33)=3),(H$48),(($N$20+$N$33)=4),(H$49),(($N$20+$N$33)=5),(H$50),(($N$20+$N$33)=6),(H$51),(($N$20+$N$33)=7),(H$52),(($N$20+$N$33)=8),(H$53),(($N$20+$N$33)=9),(H$54),(($N$20+$N$33)=10),(H$55))</f>
        <v>1.7655780345468453E-3</v>
      </c>
      <c r="R7" s="285">
        <f>_xlfn.IFS((($N$20+$N$33)=2),(I$47),(($N$20+$N$33)=3),(I$48),(($N$20+$N$33)=4),(I$49),(($N$20+$N$33)=5),(I$50),(($N$20+$N$33)=6),(I$51),(($N$20+$N$33)=7),(I$52),(($N$20+$N$33)=8),(I$53),(($N$20+$N$33)=9),(I$54),(($N$20+$N$33)=10),(I$55))</f>
        <v>44385.048886685938</v>
      </c>
      <c r="S7" s="7"/>
      <c r="U7" s="99">
        <f>'Post-yield Mechanism'!O227</f>
        <v>37366.927022499607</v>
      </c>
      <c r="V7" s="286">
        <f>((U7-R7)/U7)</f>
        <v>-0.18781640406128486</v>
      </c>
    </row>
    <row r="8" spans="2:22" ht="14.4" thickBot="1" x14ac:dyDescent="0.3">
      <c r="B8" s="5"/>
      <c r="C8" s="288">
        <v>1</v>
      </c>
      <c r="D8" s="17">
        <f>'Structural Information'!U8</f>
        <v>2.75</v>
      </c>
      <c r="E8" s="66">
        <f>G34*H34</f>
        <v>338.79999999999995</v>
      </c>
      <c r="F8" s="17">
        <f>G34*H34*I34</f>
        <v>2.79672036660582</v>
      </c>
      <c r="G8" s="289">
        <f>F8/E8</f>
        <v>8.2547826641257982E-3</v>
      </c>
      <c r="H8" s="66">
        <f>G21*H21</f>
        <v>595.32000000000005</v>
      </c>
      <c r="I8" s="17">
        <f>'System Capacities'!G21*'System Capacities'!H21*'System Capacities'!I21</f>
        <v>1.0384705969630539</v>
      </c>
      <c r="J8" s="134">
        <f>I8/H8</f>
        <v>1.7443905747548442E-3</v>
      </c>
      <c r="K8" s="281"/>
      <c r="L8" s="282"/>
      <c r="M8" s="288">
        <v>1</v>
      </c>
      <c r="N8" s="66">
        <f>'System Capacities'!G34</f>
        <v>123.19999999999999</v>
      </c>
      <c r="O8" s="290">
        <f>'System Capacities'!G21</f>
        <v>216.48000000000002</v>
      </c>
      <c r="P8" s="130">
        <f>_xlfn.IFS((($N$21+$N$34)=2),(K$47),(($N$21+$N$34)=3),(K$48),(($N$21+$N$34)=4),(K$49),(($N$21+$N$34)=5),(K$50),(($N$21+$N$34)=6),(K$51),(($N$21+$N$34)=7),(K$52),(($N$21+$N$34)=8),(K$53),(($N$21+$N$34)=9),(K$54),(($N$21+$N$34)=10),(K$55))</f>
        <v>242.51447329313257</v>
      </c>
      <c r="Q8" s="131">
        <f>_xlfn.IFS((($N$21+$N$34)=2),(L$47),(($N$21+$N$34)=3),(L$48),(($N$21+$N$34)=4),(L$49),(($N$21+$N$34)=5),(L$50),(($N$21+$N$34)=6),(L$51),(($N$21+$N$34)=7),(L$52),(($N$21+$N$34)=8),(L$53),(($N$21+$N$34)=9),(L$54),(($N$21+$N$34)=10),(L$55))</f>
        <v>1.7443905747548442E-3</v>
      </c>
      <c r="R8" s="291">
        <f>_xlfn.IFS((($N$21+$N$34)=2),(M$47),(($N$21+$N$34)=3),(M$48),(($N$21+$N$34)=4),(M$49),(($N$21+$N$34)=5),(M$50),(($N$21+$N$34)=6),(M$51),(($N$21+$N$34)=7),(M$52),(($N$21+$N$34)=8),(M$53),(($N$21+$N$34)=9),(M$54),(($N$21+$N$34)=10),(M$55))</f>
        <v>50554.665035321304</v>
      </c>
      <c r="S8" s="7"/>
      <c r="U8" s="99">
        <f>'Post-yield Mechanism'!O228</f>
        <v>46703.693305883076</v>
      </c>
      <c r="V8" s="286">
        <f>((U8-R8)/U8)</f>
        <v>-8.2455400351670621E-2</v>
      </c>
    </row>
    <row r="9" spans="2:22" x14ac:dyDescent="0.25">
      <c r="B9" s="5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7"/>
      <c r="U9" s="99"/>
      <c r="V9" s="286"/>
    </row>
    <row r="10" spans="2:22" x14ac:dyDescent="0.25">
      <c r="B10" s="5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7"/>
      <c r="U10" s="99"/>
      <c r="V10" s="286"/>
    </row>
    <row r="11" spans="2:22" x14ac:dyDescent="0.25">
      <c r="B11" s="5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7"/>
      <c r="U11" s="99"/>
      <c r="V11" s="286"/>
    </row>
    <row r="12" spans="2:22" x14ac:dyDescent="0.25">
      <c r="B12" s="5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7"/>
    </row>
    <row r="13" spans="2:22" ht="14.4" thickBot="1" x14ac:dyDescent="0.3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</row>
    <row r="14" spans="2:22" ht="14.4" thickBot="1" x14ac:dyDescent="0.3"/>
    <row r="15" spans="2:22" x14ac:dyDescent="0.25">
      <c r="B15" s="722" t="s">
        <v>290</v>
      </c>
      <c r="C15" s="723"/>
      <c r="D15" s="723"/>
      <c r="E15" s="723"/>
      <c r="F15" s="723"/>
      <c r="G15" s="723"/>
      <c r="H15" s="723"/>
      <c r="I15" s="723"/>
      <c r="J15" s="723"/>
      <c r="K15" s="723"/>
      <c r="L15" s="723"/>
      <c r="M15" s="723"/>
      <c r="N15" s="723"/>
      <c r="O15" s="723"/>
      <c r="P15" s="723"/>
      <c r="Q15" s="723"/>
      <c r="R15" s="723"/>
      <c r="S15" s="724"/>
    </row>
    <row r="16" spans="2:22" ht="14.4" thickBot="1" x14ac:dyDescent="0.3">
      <c r="B16" s="725"/>
      <c r="C16" s="726"/>
      <c r="D16" s="726"/>
      <c r="E16" s="726"/>
      <c r="F16" s="726"/>
      <c r="G16" s="726"/>
      <c r="H16" s="726"/>
      <c r="I16" s="726"/>
      <c r="J16" s="726"/>
      <c r="K16" s="726"/>
      <c r="L16" s="726"/>
      <c r="M16" s="726"/>
      <c r="N16" s="726"/>
      <c r="O16" s="726"/>
      <c r="P16" s="726"/>
      <c r="Q16" s="726"/>
      <c r="R16" s="726"/>
      <c r="S16" s="727"/>
    </row>
    <row r="17" spans="2:42" ht="16.8" thickBot="1" x14ac:dyDescent="0.35">
      <c r="B17" s="5"/>
      <c r="C17" s="731" t="s">
        <v>386</v>
      </c>
      <c r="D17" s="732"/>
      <c r="E17" s="732"/>
      <c r="F17" s="732"/>
      <c r="G17" s="732"/>
      <c r="H17" s="732"/>
      <c r="I17" s="732"/>
      <c r="J17" s="732"/>
      <c r="K17" s="732"/>
      <c r="L17" s="732"/>
      <c r="M17" s="732"/>
      <c r="N17" s="733"/>
      <c r="O17" s="292"/>
      <c r="P17" s="734" t="s">
        <v>405</v>
      </c>
      <c r="Q17" s="735"/>
      <c r="R17" s="735"/>
      <c r="S17" s="7"/>
      <c r="U17" s="739" t="s">
        <v>305</v>
      </c>
      <c r="V17" s="739"/>
    </row>
    <row r="18" spans="2:42" ht="16.5" customHeight="1" x14ac:dyDescent="0.25">
      <c r="B18" s="5"/>
      <c r="C18" s="168" t="s">
        <v>9</v>
      </c>
      <c r="D18" s="554" t="s">
        <v>173</v>
      </c>
      <c r="E18" s="554"/>
      <c r="F18" s="554"/>
      <c r="G18" s="293" t="s">
        <v>72</v>
      </c>
      <c r="H18" s="170" t="s">
        <v>73</v>
      </c>
      <c r="I18" s="294" t="s">
        <v>74</v>
      </c>
      <c r="J18" s="295" t="s">
        <v>75</v>
      </c>
      <c r="K18" s="743" t="s">
        <v>203</v>
      </c>
      <c r="L18" s="744"/>
      <c r="M18" s="745"/>
      <c r="N18" s="296" t="s">
        <v>202</v>
      </c>
      <c r="O18" s="292"/>
      <c r="P18" s="735"/>
      <c r="Q18" s="735"/>
      <c r="R18" s="735"/>
      <c r="S18" s="7"/>
      <c r="U18" s="277" t="s">
        <v>329</v>
      </c>
      <c r="V18" s="278" t="s">
        <v>246</v>
      </c>
      <c r="AK18" s="297"/>
      <c r="AL18" s="297"/>
      <c r="AM18" s="297"/>
      <c r="AN18" s="297"/>
      <c r="AO18" s="297"/>
      <c r="AP18" s="297"/>
    </row>
    <row r="19" spans="2:42" ht="15" customHeight="1" x14ac:dyDescent="0.25">
      <c r="B19" s="5"/>
      <c r="C19" s="98">
        <v>3</v>
      </c>
      <c r="D19" s="728" t="s">
        <v>184</v>
      </c>
      <c r="E19" s="729"/>
      <c r="F19" s="730"/>
      <c r="G19" s="99">
        <f>_xlfn.IFS(N19=1,'Infill Capacities'!CG11,N19=2,'Infill Capacities'!CH11,N19=3,'Infill Capacities'!CI11,N19=4,'Infill Capacities'!CJ11)</f>
        <v>216.48000000000002</v>
      </c>
      <c r="H19" s="99">
        <f>'Structural Information'!$U$6</f>
        <v>3</v>
      </c>
      <c r="I19" s="284">
        <f>_xlfn.IFS(N19=1,'Infill Capacities'!CQ11,N19=2,'Infill Capacities'!CR11,N19=3,'Infill Capacities'!CS11,N19=4,'Infill Capacities'!CT11)</f>
        <v>1.8371492652094782E-3</v>
      </c>
      <c r="J19" s="99">
        <f>_xlfn.IFS((N19=1),('Infill Capacities'!CL11),(N19=2),('Infill Capacities'!CM11),(N19=3),('Infill Capacities'!CN11),(N19=4),'Infill Capacities'!CO11)</f>
        <v>39278.245576726214</v>
      </c>
      <c r="K19" s="746"/>
      <c r="L19" s="747"/>
      <c r="M19" s="748"/>
      <c r="N19" s="298">
        <v>1</v>
      </c>
      <c r="O19" s="292"/>
      <c r="P19" s="735"/>
      <c r="Q19" s="735"/>
      <c r="R19" s="735"/>
      <c r="S19" s="7"/>
      <c r="U19" s="99">
        <f>'Post-yield Mechanism'!Q226</f>
        <v>32354.935297247317</v>
      </c>
      <c r="V19" s="286">
        <f>((U19-J19)/U19)</f>
        <v>-0.21398003784813369</v>
      </c>
    </row>
    <row r="20" spans="2:42" x14ac:dyDescent="0.25">
      <c r="B20" s="5"/>
      <c r="C20" s="98">
        <v>2</v>
      </c>
      <c r="D20" s="728" t="s">
        <v>185</v>
      </c>
      <c r="E20" s="729"/>
      <c r="F20" s="730"/>
      <c r="G20" s="99">
        <f>_xlfn.IFS(N20=1,'Infill Capacities'!CG12,N20=2,'Infill Capacities'!CH12,N20=3,'Infill Capacities'!CI12,N20=4,'Infill Capacities'!CJ12)</f>
        <v>216.48000000000002</v>
      </c>
      <c r="H20" s="99">
        <f>'Structural Information'!$U$7</f>
        <v>3</v>
      </c>
      <c r="I20" s="284">
        <f>_xlfn.IFS(N20=1,'Infill Capacities'!CQ12,N20=2,'Infill Capacities'!CR12,N20=3,'Infill Capacities'!CS12,N20=4,'Infill Capacities'!CT12)</f>
        <v>1.7655780345468453E-3</v>
      </c>
      <c r="J20" s="99">
        <f>_xlfn.IFS((N20=1),('Infill Capacities'!CL12),(N20=2),('Infill Capacities'!CM12),(N20=3),('Infill Capacities'!CN12),(N20=4),'Infill Capacities'!CO12)</f>
        <v>40870.467681435926</v>
      </c>
      <c r="K20" s="746"/>
      <c r="L20" s="747"/>
      <c r="M20" s="748"/>
      <c r="N20" s="298">
        <v>1</v>
      </c>
      <c r="O20" s="292"/>
      <c r="P20" s="735"/>
      <c r="Q20" s="735"/>
      <c r="R20" s="735"/>
      <c r="S20" s="7"/>
      <c r="U20" s="99">
        <f>'Post-yield Mechanism'!Q227</f>
        <v>33199.936204887592</v>
      </c>
      <c r="V20" s="286">
        <f>((U20-J20)/U20)</f>
        <v>-0.23104054866885868</v>
      </c>
    </row>
    <row r="21" spans="2:42" ht="14.4" thickBot="1" x14ac:dyDescent="0.3">
      <c r="B21" s="5"/>
      <c r="C21" s="111">
        <v>1</v>
      </c>
      <c r="D21" s="736" t="s">
        <v>185</v>
      </c>
      <c r="E21" s="737"/>
      <c r="F21" s="738"/>
      <c r="G21" s="17">
        <f>_xlfn.IFS(N21=1,'Infill Capacities'!CG13,N21=2,'Infill Capacities'!CH13,N21=3,'Infill Capacities'!CI13,N21=4,'Infill Capacities'!CJ13)</f>
        <v>216.48000000000002</v>
      </c>
      <c r="H21" s="17">
        <f>'Structural Information'!$U$8</f>
        <v>2.75</v>
      </c>
      <c r="I21" s="131">
        <f>_xlfn.IFS(N21=1,'Infill Capacities'!CQ13,N21=2,'Infill Capacities'!CR13,N21=3,'Infill Capacities'!CS13,N21=4,'Infill Capacities'!CT13)</f>
        <v>1.7443905747548442E-3</v>
      </c>
      <c r="J21" s="17">
        <f>_xlfn.IFS((N21=1),('Infill Capacities'!CL13),(N21=2),('Infill Capacities'!CM13),(N21=3),('Infill Capacities'!CN13),(N21=4),'Infill Capacities'!CO13)</f>
        <v>45127.508219346622</v>
      </c>
      <c r="K21" s="749"/>
      <c r="L21" s="750"/>
      <c r="M21" s="751"/>
      <c r="N21" s="299">
        <v>1</v>
      </c>
      <c r="O21" s="292"/>
      <c r="P21" s="735"/>
      <c r="Q21" s="735"/>
      <c r="R21" s="735"/>
      <c r="S21" s="7"/>
      <c r="U21" s="99">
        <f>'Post-yield Mechanism'!Q228</f>
        <v>39424.033164850196</v>
      </c>
      <c r="V21" s="286">
        <f>((U21-J21)/U21)</f>
        <v>-0.144670004477917</v>
      </c>
    </row>
    <row r="22" spans="2:42" x14ac:dyDescent="0.25">
      <c r="B22" s="5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735"/>
      <c r="Q22" s="735"/>
      <c r="R22" s="735"/>
      <c r="S22" s="7"/>
      <c r="U22" s="99"/>
      <c r="V22" s="286"/>
    </row>
    <row r="23" spans="2:42" x14ac:dyDescent="0.25">
      <c r="B23" s="5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735"/>
      <c r="Q23" s="735"/>
      <c r="R23" s="735"/>
      <c r="S23" s="7"/>
      <c r="U23" s="99"/>
      <c r="V23" s="286"/>
      <c r="Y23" s="300"/>
      <c r="Z23" s="301"/>
      <c r="AA23" s="302"/>
      <c r="AB23" s="301"/>
      <c r="AC23" s="300"/>
      <c r="AD23" s="301"/>
      <c r="AE23" s="302"/>
      <c r="AF23" s="301"/>
      <c r="AG23" s="300"/>
      <c r="AH23" s="301"/>
      <c r="AI23" s="302"/>
      <c r="AJ23" s="301"/>
    </row>
    <row r="24" spans="2:42" x14ac:dyDescent="0.25">
      <c r="B24" s="5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735"/>
      <c r="Q24" s="735"/>
      <c r="R24" s="735"/>
      <c r="S24" s="7"/>
      <c r="U24" s="99"/>
      <c r="V24" s="286"/>
    </row>
    <row r="25" spans="2:42" x14ac:dyDescent="0.25">
      <c r="B25" s="5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7"/>
    </row>
    <row r="26" spans="2:42" ht="14.4" thickBot="1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</row>
    <row r="27" spans="2:42" ht="14.4" thickBot="1" x14ac:dyDescent="0.3">
      <c r="U27" s="262"/>
    </row>
    <row r="28" spans="2:42" x14ac:dyDescent="0.25">
      <c r="B28" s="722" t="s">
        <v>291</v>
      </c>
      <c r="C28" s="723"/>
      <c r="D28" s="723"/>
      <c r="E28" s="723"/>
      <c r="F28" s="723"/>
      <c r="G28" s="723"/>
      <c r="H28" s="723"/>
      <c r="I28" s="723"/>
      <c r="J28" s="723"/>
      <c r="K28" s="723"/>
      <c r="L28" s="723"/>
      <c r="M28" s="723"/>
      <c r="N28" s="723"/>
      <c r="O28" s="723"/>
      <c r="P28" s="723"/>
      <c r="Q28" s="723"/>
      <c r="R28" s="723"/>
      <c r="S28" s="724"/>
      <c r="AD28" s="99"/>
      <c r="AE28" s="101"/>
    </row>
    <row r="29" spans="2:42" ht="14.4" thickBot="1" x14ac:dyDescent="0.3">
      <c r="B29" s="725"/>
      <c r="C29" s="726"/>
      <c r="D29" s="726"/>
      <c r="E29" s="726"/>
      <c r="F29" s="726"/>
      <c r="G29" s="726"/>
      <c r="H29" s="726"/>
      <c r="I29" s="726"/>
      <c r="J29" s="726"/>
      <c r="K29" s="726"/>
      <c r="L29" s="726"/>
      <c r="M29" s="726"/>
      <c r="N29" s="726"/>
      <c r="O29" s="726"/>
      <c r="P29" s="726"/>
      <c r="Q29" s="726"/>
      <c r="R29" s="726"/>
      <c r="S29" s="727"/>
      <c r="X29" s="262"/>
      <c r="AD29" s="99"/>
      <c r="AE29" s="101"/>
    </row>
    <row r="30" spans="2:42" ht="16.8" thickBot="1" x14ac:dyDescent="0.35">
      <c r="B30" s="5"/>
      <c r="C30" s="752" t="s">
        <v>181</v>
      </c>
      <c r="D30" s="753"/>
      <c r="E30" s="753"/>
      <c r="F30" s="753"/>
      <c r="G30" s="753"/>
      <c r="H30" s="753"/>
      <c r="I30" s="753"/>
      <c r="J30" s="753"/>
      <c r="K30" s="753"/>
      <c r="L30" s="753"/>
      <c r="M30" s="753"/>
      <c r="N30" s="754"/>
      <c r="O30" s="292"/>
      <c r="P30" s="734" t="s">
        <v>406</v>
      </c>
      <c r="Q30" s="735"/>
      <c r="R30" s="735"/>
      <c r="S30" s="7"/>
      <c r="U30" s="739" t="s">
        <v>305</v>
      </c>
      <c r="V30" s="739"/>
      <c r="AD30" s="301"/>
      <c r="AE30" s="302"/>
    </row>
    <row r="31" spans="2:42" ht="15.75" customHeight="1" x14ac:dyDescent="0.25">
      <c r="B31" s="5"/>
      <c r="C31" s="168" t="s">
        <v>9</v>
      </c>
      <c r="D31" s="554" t="s">
        <v>71</v>
      </c>
      <c r="E31" s="554"/>
      <c r="F31" s="554"/>
      <c r="G31" s="169" t="s">
        <v>72</v>
      </c>
      <c r="H31" s="170" t="s">
        <v>73</v>
      </c>
      <c r="I31" s="170" t="s">
        <v>74</v>
      </c>
      <c r="J31" s="303" t="s">
        <v>75</v>
      </c>
      <c r="K31" s="743" t="s">
        <v>203</v>
      </c>
      <c r="L31" s="744"/>
      <c r="M31" s="745"/>
      <c r="N31" s="296" t="s">
        <v>202</v>
      </c>
      <c r="O31" s="292"/>
      <c r="P31" s="735"/>
      <c r="Q31" s="735"/>
      <c r="R31" s="735"/>
      <c r="S31" s="7"/>
      <c r="U31" s="277" t="s">
        <v>329</v>
      </c>
      <c r="V31" s="278" t="s">
        <v>246</v>
      </c>
      <c r="AD31" s="301"/>
      <c r="AE31" s="302"/>
    </row>
    <row r="32" spans="2:42" x14ac:dyDescent="0.25">
      <c r="B32" s="5"/>
      <c r="C32" s="98">
        <v>3</v>
      </c>
      <c r="D32" s="728" t="s">
        <v>42</v>
      </c>
      <c r="E32" s="729"/>
      <c r="F32" s="730"/>
      <c r="G32" s="99">
        <f>_xlfn.IFS(N32=1,'Frame Capacities'!BC11,N32=2,'Frame Capacities'!BD11,N32=3,'Frame Capacities'!BE11,N32=4,'Frame Capacities'!BF11)</f>
        <v>89.066666666666663</v>
      </c>
      <c r="H32" s="99">
        <f>'Structural Information'!$U$6</f>
        <v>3</v>
      </c>
      <c r="I32" s="284">
        <f>_xlfn.IFS(N32=1,'Frame Capacities'!BO11,N32=2,'Frame Capacities'!BP11,N32=3,'Frame Capacities'!BQ11,N32=4,'Frame Capacities'!BR11)</f>
        <v>9.5976000000000013E-3</v>
      </c>
      <c r="J32" s="99">
        <f>_xlfn.IFS((N32=1),('Frame Capacities'!BI11),(N32=2),('Frame Capacities'!BJ11),(N32=3),('Frame Capacities'!BK11),(N32=4),'Frame Capacities'!BM11)</f>
        <v>3093.365934076111</v>
      </c>
      <c r="K32" s="746"/>
      <c r="L32" s="747"/>
      <c r="M32" s="748"/>
      <c r="N32" s="298">
        <v>1</v>
      </c>
      <c r="O32" s="292"/>
      <c r="P32" s="735"/>
      <c r="Q32" s="735"/>
      <c r="R32" s="735"/>
      <c r="S32" s="7"/>
      <c r="U32" s="99">
        <f>'Post-yield Mechanism'!P226</f>
        <v>3806.1248799319242</v>
      </c>
      <c r="V32" s="286">
        <f>((U32-J32)/U32)</f>
        <v>0.18726630584663356</v>
      </c>
      <c r="AD32" s="99"/>
      <c r="AE32" s="101"/>
    </row>
    <row r="33" spans="1:31" x14ac:dyDescent="0.25">
      <c r="B33" s="5"/>
      <c r="C33" s="98">
        <v>2</v>
      </c>
      <c r="D33" s="728" t="s">
        <v>42</v>
      </c>
      <c r="E33" s="729"/>
      <c r="F33" s="730"/>
      <c r="G33" s="99">
        <f>_xlfn.IFS(N33=1,'Frame Capacities'!BC12,N33=2,'Frame Capacities'!BD12,N33=3,'Frame Capacities'!BE12,N33=4,'Frame Capacities'!BF12)</f>
        <v>96.733333333333334</v>
      </c>
      <c r="H33" s="99">
        <f>'Structural Information'!$U$7</f>
        <v>3</v>
      </c>
      <c r="I33" s="284">
        <f>_xlfn.IFS(N33=1,'Frame Capacities'!BO12,N33=2,'Frame Capacities'!BP12,N33=3,'Frame Capacities'!BQ12,N33=4,'Frame Capacities'!BR12)</f>
        <v>9.1744770034843208E-3</v>
      </c>
      <c r="J33" s="99">
        <f>_xlfn.IFS((N33=1),('Frame Capacities'!BI12),(N33=2),('Frame Capacities'!BJ12),(N33=3),('Frame Capacities'!BK12),(N33=4),'Frame Capacities'!BM12)</f>
        <v>3514.5812052500123</v>
      </c>
      <c r="K33" s="746"/>
      <c r="L33" s="747"/>
      <c r="M33" s="748"/>
      <c r="N33" s="298">
        <v>1</v>
      </c>
      <c r="O33" s="292"/>
      <c r="P33" s="735"/>
      <c r="Q33" s="735"/>
      <c r="R33" s="735"/>
      <c r="S33" s="7"/>
      <c r="U33" s="99">
        <f>'Post-yield Mechanism'!P227</f>
        <v>4166.9908176120125</v>
      </c>
      <c r="V33" s="286">
        <f>((U33-J33)/U33)</f>
        <v>0.1565661267129641</v>
      </c>
      <c r="AD33" s="301"/>
      <c r="AE33" s="302"/>
    </row>
    <row r="34" spans="1:31" ht="14.4" thickBot="1" x14ac:dyDescent="0.3">
      <c r="B34" s="5"/>
      <c r="C34" s="111">
        <v>1</v>
      </c>
      <c r="D34" s="736" t="s">
        <v>42</v>
      </c>
      <c r="E34" s="737"/>
      <c r="F34" s="738"/>
      <c r="G34" s="17">
        <f>_xlfn.IFS(N34=1,'Frame Capacities'!BC13,N34=2,'Frame Capacities'!BD13,N34=3,'Frame Capacities'!BE13,N34=4,'Frame Capacities'!BF13)</f>
        <v>123.19999999999999</v>
      </c>
      <c r="H34" s="17">
        <f>'Structural Information'!$U$8</f>
        <v>2.75</v>
      </c>
      <c r="I34" s="131">
        <f>_xlfn.IFS(N34=1,'Frame Capacities'!BO13,N34=2,'Frame Capacities'!BP13,N34=3,'Frame Capacities'!BQ13,N34=4,'Frame Capacities'!BR13)</f>
        <v>8.2547826641257982E-3</v>
      </c>
      <c r="J34" s="17">
        <f>_xlfn.IFS((N34=1),('Frame Capacities'!BI13),(N34=2),('Frame Capacities'!BJ13),(N34=3),('Frame Capacities'!BK13),(N34=4),'Frame Capacities'!BM13)</f>
        <v>5427.1568159746848</v>
      </c>
      <c r="K34" s="749"/>
      <c r="L34" s="750"/>
      <c r="M34" s="751"/>
      <c r="N34" s="299">
        <v>1</v>
      </c>
      <c r="O34" s="292"/>
      <c r="P34" s="735"/>
      <c r="Q34" s="735"/>
      <c r="R34" s="735"/>
      <c r="S34" s="7"/>
      <c r="U34" s="99">
        <f>'Post-yield Mechanism'!P228</f>
        <v>7279.6601410328813</v>
      </c>
      <c r="V34" s="286">
        <f>((U34-J34)/U34)</f>
        <v>0.25447662242036373</v>
      </c>
      <c r="AD34" s="99"/>
      <c r="AE34" s="101"/>
    </row>
    <row r="35" spans="1:31" x14ac:dyDescent="0.25">
      <c r="B35" s="5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735"/>
      <c r="Q35" s="735"/>
      <c r="R35" s="735"/>
      <c r="S35" s="7"/>
      <c r="U35" s="99"/>
      <c r="V35" s="286"/>
    </row>
    <row r="36" spans="1:31" x14ac:dyDescent="0.25">
      <c r="B36" s="5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735"/>
      <c r="Q36" s="735"/>
      <c r="R36" s="735"/>
      <c r="S36" s="7"/>
      <c r="U36" s="99"/>
      <c r="V36" s="286"/>
    </row>
    <row r="37" spans="1:31" x14ac:dyDescent="0.25">
      <c r="B37" s="5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735"/>
      <c r="Q37" s="735"/>
      <c r="R37" s="735"/>
      <c r="S37" s="7"/>
      <c r="U37" s="99"/>
      <c r="V37" s="286"/>
    </row>
    <row r="38" spans="1:31" x14ac:dyDescent="0.25">
      <c r="B38" s="5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7"/>
    </row>
    <row r="39" spans="1:31" ht="14.4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</row>
    <row r="41" spans="1:3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3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31" ht="15.6" x14ac:dyDescent="0.25">
      <c r="A43" s="20"/>
      <c r="B43" s="883" t="s">
        <v>342</v>
      </c>
      <c r="C43" s="883"/>
      <c r="D43" s="883"/>
      <c r="E43" s="883"/>
      <c r="F43" s="883"/>
      <c r="G43" s="883"/>
      <c r="H43" s="883"/>
      <c r="I43" s="883"/>
      <c r="J43" s="883"/>
      <c r="K43" s="883"/>
      <c r="L43" s="883"/>
      <c r="M43" s="883"/>
      <c r="N43" s="20"/>
    </row>
    <row r="44" spans="1:31" x14ac:dyDescent="0.25">
      <c r="A44" s="20"/>
      <c r="B44" s="489" t="s">
        <v>341</v>
      </c>
      <c r="C44" s="489"/>
      <c r="D44" s="489"/>
      <c r="E44" s="489"/>
      <c r="F44" s="489" t="s">
        <v>340</v>
      </c>
      <c r="G44" s="489"/>
      <c r="H44" s="489"/>
      <c r="I44" s="489"/>
      <c r="J44" s="489" t="s">
        <v>339</v>
      </c>
      <c r="K44" s="489"/>
      <c r="L44" s="489"/>
      <c r="M44" s="489"/>
      <c r="N44" s="20"/>
    </row>
    <row r="45" spans="1:31" x14ac:dyDescent="0.25">
      <c r="A45" s="20"/>
      <c r="B45" s="461" t="s">
        <v>338</v>
      </c>
      <c r="C45" s="461" t="s">
        <v>80</v>
      </c>
      <c r="D45" s="461" t="s">
        <v>106</v>
      </c>
      <c r="E45" s="461" t="s">
        <v>330</v>
      </c>
      <c r="F45" s="461" t="s">
        <v>338</v>
      </c>
      <c r="G45" s="461" t="s">
        <v>80</v>
      </c>
      <c r="H45" s="461" t="s">
        <v>106</v>
      </c>
      <c r="I45" s="461" t="s">
        <v>330</v>
      </c>
      <c r="J45" s="461" t="s">
        <v>338</v>
      </c>
      <c r="K45" s="461" t="s">
        <v>80</v>
      </c>
      <c r="L45" s="461" t="s">
        <v>106</v>
      </c>
      <c r="M45" s="461" t="s">
        <v>330</v>
      </c>
      <c r="N45" s="20"/>
    </row>
    <row r="46" spans="1:31" x14ac:dyDescent="0.25">
      <c r="A46" s="20"/>
      <c r="B46" s="884" t="s">
        <v>410</v>
      </c>
      <c r="C46" s="69">
        <v>0</v>
      </c>
      <c r="D46" s="69">
        <v>0</v>
      </c>
      <c r="E46" s="885" t="s">
        <v>70</v>
      </c>
      <c r="F46" s="884" t="s">
        <v>410</v>
      </c>
      <c r="G46" s="69">
        <v>0</v>
      </c>
      <c r="H46" s="69">
        <v>0</v>
      </c>
      <c r="I46" s="885" t="s">
        <v>70</v>
      </c>
      <c r="J46" s="884" t="s">
        <v>410</v>
      </c>
      <c r="K46" s="69">
        <v>0</v>
      </c>
      <c r="L46" s="69">
        <v>0</v>
      </c>
      <c r="M46" s="885" t="s">
        <v>70</v>
      </c>
      <c r="N46" s="20"/>
    </row>
    <row r="47" spans="1:31" x14ac:dyDescent="0.25">
      <c r="A47" s="20"/>
      <c r="B47" s="117" t="s">
        <v>331</v>
      </c>
      <c r="C47" s="13">
        <f>E47*D47*$D$6</f>
        <v>233.52892485843586</v>
      </c>
      <c r="D47" s="73">
        <f>'Infill Capacities'!$CQ$11</f>
        <v>1.8371492652094782E-3</v>
      </c>
      <c r="E47" s="476">
        <f>'Infill Capacities'!$CL$11+'Frame Capacities'!$BI$11</f>
        <v>42371.611510802322</v>
      </c>
      <c r="F47" s="117" t="s">
        <v>331</v>
      </c>
      <c r="G47" s="13">
        <f>I47*H47*$D$7</f>
        <v>235.09580212986182</v>
      </c>
      <c r="H47" s="73">
        <f>'Infill Capacities'!$CQ$12</f>
        <v>1.7655780345468453E-3</v>
      </c>
      <c r="I47" s="476">
        <f>'Infill Capacities'!$CL$12+'Frame Capacities'!$BI$12</f>
        <v>44385.048886685938</v>
      </c>
      <c r="J47" s="117" t="s">
        <v>331</v>
      </c>
      <c r="K47" s="13">
        <f>M47*L47*$D$8</f>
        <v>242.51447329313257</v>
      </c>
      <c r="L47" s="73">
        <f>'Infill Capacities'!$CQ$13</f>
        <v>1.7443905747548442E-3</v>
      </c>
      <c r="M47" s="476">
        <f>'Infill Capacities'!$CL$13+'Frame Capacities'!$BI$13</f>
        <v>50554.665035321304</v>
      </c>
      <c r="N47" s="20"/>
    </row>
    <row r="48" spans="1:31" x14ac:dyDescent="0.25">
      <c r="A48" s="20"/>
      <c r="B48" s="117" t="s">
        <v>332</v>
      </c>
      <c r="C48" s="13">
        <f>C47+E48*(D48-D47)*$D$6</f>
        <v>315.21411379815879</v>
      </c>
      <c r="D48" s="73">
        <f>'Infill Capacities'!$CR$11</f>
        <v>4.8075046997291451E-3</v>
      </c>
      <c r="E48" s="476">
        <f>'Infill Capacities'!$CM$11+'Frame Capacities'!$BI$11</f>
        <v>9166.7131807894439</v>
      </c>
      <c r="F48" s="117" t="s">
        <v>332</v>
      </c>
      <c r="G48" s="13">
        <f t="shared" ref="G48:G53" si="0">G47+I48*(H48-H47)*$D$7</f>
        <v>320.34338697754913</v>
      </c>
      <c r="H48" s="73">
        <f>'Infill Capacities'!$CR$12</f>
        <v>4.7178107501820677E-3</v>
      </c>
      <c r="I48" s="476">
        <f>'Infill Capacities'!$CM$12+'Frame Capacities'!$BI$12</f>
        <v>9625.2105958325883</v>
      </c>
      <c r="J48" s="117" t="s">
        <v>332</v>
      </c>
      <c r="K48" s="13">
        <f t="shared" ref="K48:K53" si="1">K47+M48*(L48-L47)*$D$8</f>
        <v>341.49862170349422</v>
      </c>
      <c r="L48" s="73">
        <f>'Infill Capacities'!$CR$13</f>
        <v>4.7504278680878037E-3</v>
      </c>
      <c r="M48" s="476">
        <f>'Infill Capacities'!$CM$13+'Frame Capacities'!$BI$13</f>
        <v>11973.981781735405</v>
      </c>
      <c r="N48" s="20"/>
    </row>
    <row r="49" spans="1:14" x14ac:dyDescent="0.25">
      <c r="A49" s="20"/>
      <c r="B49" s="445" t="s">
        <v>333</v>
      </c>
      <c r="C49" s="305">
        <f t="shared" ref="C49:C55" si="2">C48+E49*(D49-D48)*$D$6</f>
        <v>180.56903457469713</v>
      </c>
      <c r="D49" s="306">
        <f>'Frame Capacities'!$BO$11</f>
        <v>9.5976000000000013E-3</v>
      </c>
      <c r="E49" s="446">
        <f>'Infill Capacities'!$CN$11+'Frame Capacities'!$BI$11</f>
        <v>-9369.6868769916509</v>
      </c>
      <c r="F49" s="445" t="s">
        <v>333</v>
      </c>
      <c r="G49" s="305">
        <f t="shared" si="0"/>
        <v>202.78003481643762</v>
      </c>
      <c r="H49" s="306">
        <f>'Frame Capacities'!$BO$12</f>
        <v>9.1744770034843208E-3</v>
      </c>
      <c r="I49" s="446">
        <f>'Infill Capacities'!$CN$12+'Frame Capacities'!$BI$12</f>
        <v>-8793.0712838698419</v>
      </c>
      <c r="J49" s="445" t="s">
        <v>333</v>
      </c>
      <c r="K49" s="305">
        <f t="shared" si="1"/>
        <v>265.76214527137262</v>
      </c>
      <c r="L49" s="306">
        <f>'Frame Capacities'!$BO$13</f>
        <v>8.2547826641257982E-3</v>
      </c>
      <c r="M49" s="446">
        <f>'Infill Capacities'!$CN$13+'Frame Capacities'!$BI$13</f>
        <v>-7858.9465072272478</v>
      </c>
      <c r="N49" s="20"/>
    </row>
    <row r="50" spans="1:14" x14ac:dyDescent="0.25">
      <c r="A50" s="20"/>
      <c r="B50" s="117" t="s">
        <v>335</v>
      </c>
      <c r="C50" s="13">
        <f t="shared" si="2"/>
        <v>116.5248241483263</v>
      </c>
      <c r="D50" s="73">
        <f>'Infill Capacities'!$CS$11</f>
        <v>1.1321157592855655E-2</v>
      </c>
      <c r="E50" s="476">
        <f>'Infill Capacities'!$CN$11+'Frame Capacities'!$BJ$11</f>
        <v>-12386.049779023246</v>
      </c>
      <c r="F50" s="117" t="s">
        <v>335</v>
      </c>
      <c r="G50" s="13">
        <f t="shared" si="0"/>
        <v>124.24447239195501</v>
      </c>
      <c r="H50" s="73">
        <f>'Infill Capacities'!$CS$12</f>
        <v>1.1313707089615143E-2</v>
      </c>
      <c r="I50" s="476">
        <f>'Infill Capacities'!$CN$12+'Frame Capacities'!$BJ$12</f>
        <v>-12237.356317061425</v>
      </c>
      <c r="J50" s="117" t="s">
        <v>335</v>
      </c>
      <c r="K50" s="13">
        <f t="shared" si="1"/>
        <v>151.34064095153298</v>
      </c>
      <c r="L50" s="73">
        <f>'Infill Capacities'!$CS$13</f>
        <v>1.1416039134661724E-2</v>
      </c>
      <c r="M50" s="476">
        <f>'Infill Capacities'!$CN$13+'Frame Capacities'!$BJ$13</f>
        <v>-13161.798209183333</v>
      </c>
      <c r="N50" s="20"/>
    </row>
    <row r="51" spans="1:14" x14ac:dyDescent="0.25">
      <c r="A51" s="20"/>
      <c r="B51" s="445" t="s">
        <v>334</v>
      </c>
      <c r="C51" s="305">
        <f t="shared" si="2"/>
        <v>122.15999999999994</v>
      </c>
      <c r="D51" s="306">
        <f>'Frame Capacities'!$BP$11</f>
        <v>3.5714897692231865E-2</v>
      </c>
      <c r="E51" s="446">
        <f>'Infill Capacities'!$CO$11+'Frame Capacities'!$BJ$11</f>
        <v>77.003032044516814</v>
      </c>
      <c r="F51" s="445" t="s">
        <v>334</v>
      </c>
      <c r="G51" s="305">
        <f t="shared" si="0"/>
        <v>129.62666666666669</v>
      </c>
      <c r="H51" s="306">
        <f>'Frame Capacities'!$BP$12</f>
        <v>3.6835221358501022E-2</v>
      </c>
      <c r="I51" s="446">
        <f>'Infill Capacities'!$CO$12+'Frame Capacities'!$BJ$12</f>
        <v>70.296172058427913</v>
      </c>
      <c r="J51" s="445" t="s">
        <v>334</v>
      </c>
      <c r="K51" s="305">
        <f t="shared" si="1"/>
        <v>158.84181818181816</v>
      </c>
      <c r="L51" s="306">
        <f>'Frame Capacities'!$BP$13</f>
        <v>3.3359631983180121E-2</v>
      </c>
      <c r="M51" s="446">
        <f>'Infill Capacities'!$CO$13+'Frame Capacities'!$BJ$13</f>
        <v>124.30511401859908</v>
      </c>
      <c r="N51" s="20"/>
    </row>
    <row r="52" spans="1:14" x14ac:dyDescent="0.25">
      <c r="A52" s="20"/>
      <c r="B52" s="71" t="s">
        <v>337</v>
      </c>
      <c r="C52" s="13">
        <f t="shared" si="2"/>
        <v>106.91906405418543</v>
      </c>
      <c r="D52" s="73">
        <f>'Infill Capacities'!$CT$11</f>
        <v>0.08</v>
      </c>
      <c r="E52" s="476">
        <f>'Infill Capacities'!$CO$11+'Frame Capacities'!$BK$11</f>
        <v>-114.71830744866595</v>
      </c>
      <c r="F52" s="445" t="s">
        <v>336</v>
      </c>
      <c r="G52" s="305">
        <f t="shared" si="0"/>
        <v>111.76000000000003</v>
      </c>
      <c r="H52" s="306">
        <f>'Frame Capacities'!$BQ$12</f>
        <v>7.4781420431874454E-2</v>
      </c>
      <c r="I52" s="446">
        <f>'Infill Capacities'!$CO$12+'Frame Capacities'!$BK$12</f>
        <v>-156.94735443831377</v>
      </c>
      <c r="J52" s="445" t="s">
        <v>336</v>
      </c>
      <c r="K52" s="305">
        <f t="shared" si="1"/>
        <v>134.73272727272726</v>
      </c>
      <c r="L52" s="306">
        <f>'Frame Capacities'!$BQ$13</f>
        <v>6.0800153748758599E-2</v>
      </c>
      <c r="M52" s="446">
        <f>'Infill Capacities'!$CO$13+'Frame Capacities'!$BK$13</f>
        <v>-319.488901255428</v>
      </c>
      <c r="N52" s="20"/>
    </row>
    <row r="53" spans="1:14" x14ac:dyDescent="0.25">
      <c r="A53" s="20"/>
      <c r="B53" s="445" t="s">
        <v>336</v>
      </c>
      <c r="C53" s="305">
        <f t="shared" si="2"/>
        <v>103.7266666666666</v>
      </c>
      <c r="D53" s="306">
        <f>'Frame Capacities'!$BQ$11</f>
        <v>8.9276047443277107E-2</v>
      </c>
      <c r="E53" s="446">
        <f>'Infill Capacities'!$CO$11+'Frame Capacities'!$BK$11</f>
        <v>-114.71830744866595</v>
      </c>
      <c r="F53" s="71" t="s">
        <v>337</v>
      </c>
      <c r="G53" s="13">
        <f t="shared" si="0"/>
        <v>109.3028732285706</v>
      </c>
      <c r="H53" s="73">
        <f>'Infill Capacities'!$CT$12</f>
        <v>0.08</v>
      </c>
      <c r="I53" s="476">
        <f>'Infill Capacities'!$CO$12+'Frame Capacities'!$BL$12</f>
        <v>-156.94735443831377</v>
      </c>
      <c r="J53" s="71" t="s">
        <v>337</v>
      </c>
      <c r="K53" s="13">
        <f t="shared" si="1"/>
        <v>117.86384836925103</v>
      </c>
      <c r="L53" s="73">
        <f>'Infill Capacities'!$CT$13</f>
        <v>0.08</v>
      </c>
      <c r="M53" s="476">
        <f>'Infill Capacities'!$CO$13+'Frame Capacities'!$BL$13</f>
        <v>-319.488901255428</v>
      </c>
      <c r="N53" s="20"/>
    </row>
    <row r="54" spans="1:14" x14ac:dyDescent="0.25">
      <c r="A54" s="20"/>
      <c r="B54" s="445" t="s">
        <v>409</v>
      </c>
      <c r="C54" s="305">
        <f t="shared" si="2"/>
        <v>36.659999999999926</v>
      </c>
      <c r="D54" s="306">
        <f>'Frame Capacities'!$BR$11</f>
        <v>0.28414952538017224</v>
      </c>
      <c r="E54" s="446">
        <f>'Infill Capacities'!$CO$11+'Frame Capacities'!$BL$11</f>
        <v>-114.71830744866595</v>
      </c>
      <c r="F54" s="445" t="s">
        <v>409</v>
      </c>
      <c r="G54" s="305">
        <f t="shared" ref="G54:G55" si="3">G53+I54*(H54-H53)*$D$7</f>
        <v>37.660000000000025</v>
      </c>
      <c r="H54" s="306">
        <f>'Frame Capacities'!$BR$12</f>
        <v>0.23215903337983934</v>
      </c>
      <c r="I54" s="446">
        <f>'Infill Capacities'!$CO$12+'Frame Capacities'!$BL$12</f>
        <v>-156.94735443831377</v>
      </c>
      <c r="J54" s="445" t="s">
        <v>409</v>
      </c>
      <c r="K54" s="305">
        <f t="shared" ref="K54:K55" si="4">K53+M54*(L54-L53)*$D$8</f>
        <v>40.514545454545427</v>
      </c>
      <c r="L54" s="306">
        <f>'Frame Capacities'!$BR$13</f>
        <v>0.16803754725496356</v>
      </c>
      <c r="M54" s="446">
        <f>'Infill Capacities'!$CO$13+'Frame Capacities'!$BL$13</f>
        <v>-319.488901255428</v>
      </c>
      <c r="N54" s="20"/>
    </row>
    <row r="55" spans="1:14" x14ac:dyDescent="0.25">
      <c r="A55" s="20"/>
      <c r="B55" s="886" t="s">
        <v>411</v>
      </c>
      <c r="C55" s="887">
        <f t="shared" si="2"/>
        <v>36.659999999999926</v>
      </c>
      <c r="D55" s="888">
        <f>'Frame Capacities'!$BS$11</f>
        <v>0.3</v>
      </c>
      <c r="E55" s="889">
        <f>'Infill Capacities'!$CO$11+'Frame Capacities'!$BM$11</f>
        <v>0</v>
      </c>
      <c r="F55" s="886" t="s">
        <v>411</v>
      </c>
      <c r="G55" s="887">
        <f t="shared" si="3"/>
        <v>37.660000000000025</v>
      </c>
      <c r="H55" s="888">
        <f>'Frame Capacities'!$BS$12</f>
        <v>0.3</v>
      </c>
      <c r="I55" s="889">
        <f>'Infill Capacities'!$CO$12+'Frame Capacities'!$BM$12</f>
        <v>0</v>
      </c>
      <c r="J55" s="886" t="s">
        <v>411</v>
      </c>
      <c r="K55" s="887">
        <f t="shared" si="4"/>
        <v>40.514545454545427</v>
      </c>
      <c r="L55" s="888">
        <f>'Frame Capacities'!$BS$13</f>
        <v>0.3</v>
      </c>
      <c r="M55" s="889">
        <f>'Infill Capacities'!$CO$13+'Frame Capacities'!$BM$13</f>
        <v>0</v>
      </c>
      <c r="N55" s="20"/>
    </row>
    <row r="56" spans="1:14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</sheetData>
  <mergeCells count="26"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zoomScale="80" zoomScaleNormal="80" workbookViewId="0">
      <selection activeCell="O12" sqref="O12"/>
    </sheetView>
  </sheetViews>
  <sheetFormatPr defaultColWidth="10.88671875" defaultRowHeight="13.8" x14ac:dyDescent="0.25"/>
  <cols>
    <col min="1" max="2" width="10.88671875" style="1"/>
    <col min="3" max="3" width="11.6640625" style="1" bestFit="1" customWidth="1"/>
    <col min="4" max="4" width="12.88671875" style="1" bestFit="1" customWidth="1"/>
    <col min="5" max="5" width="12" style="1" bestFit="1" customWidth="1"/>
    <col min="6" max="6" width="13.5546875" style="1" customWidth="1"/>
    <col min="7" max="7" width="13.6640625" style="1" bestFit="1" customWidth="1"/>
    <col min="8" max="8" width="10.88671875" style="1"/>
    <col min="9" max="9" width="12.88671875" style="1" bestFit="1" customWidth="1"/>
    <col min="10" max="28" width="10.88671875" style="1"/>
    <col min="29" max="29" width="11.6640625" style="1" bestFit="1" customWidth="1"/>
    <col min="30" max="30" width="13.88671875" style="1" bestFit="1" customWidth="1"/>
    <col min="31" max="31" width="11.44140625" style="1" bestFit="1" customWidth="1"/>
    <col min="32" max="16384" width="10.88671875" style="1"/>
  </cols>
  <sheetData>
    <row r="1" spans="1:34" ht="14.4" thickBot="1" x14ac:dyDescent="0.3">
      <c r="A1" s="757" t="s">
        <v>87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9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</row>
    <row r="2" spans="1:34" ht="14.4" thickBot="1" x14ac:dyDescent="0.3">
      <c r="A2" s="760"/>
      <c r="B2" s="761"/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2"/>
      <c r="O2" s="292"/>
      <c r="P2" s="767" t="s">
        <v>251</v>
      </c>
      <c r="Q2" s="769"/>
      <c r="R2" s="307"/>
      <c r="S2" s="767" t="s">
        <v>251</v>
      </c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9"/>
      <c r="AG2" s="292"/>
      <c r="AH2" s="292"/>
    </row>
    <row r="3" spans="1:34" x14ac:dyDescent="0.25">
      <c r="A3" s="525" t="s">
        <v>0</v>
      </c>
      <c r="B3" s="526" t="s">
        <v>76</v>
      </c>
      <c r="C3" s="526" t="s">
        <v>77</v>
      </c>
      <c r="D3" s="489" t="s">
        <v>78</v>
      </c>
      <c r="E3" s="526" t="s">
        <v>81</v>
      </c>
      <c r="F3" s="526" t="s">
        <v>82</v>
      </c>
      <c r="G3" s="489" t="s">
        <v>189</v>
      </c>
      <c r="H3" s="489" t="s">
        <v>190</v>
      </c>
      <c r="I3" s="489" t="s">
        <v>192</v>
      </c>
      <c r="J3" s="489" t="s">
        <v>191</v>
      </c>
      <c r="K3" s="489" t="s">
        <v>193</v>
      </c>
      <c r="L3" s="492" t="s">
        <v>194</v>
      </c>
      <c r="M3" s="756" t="s">
        <v>356</v>
      </c>
      <c r="N3" s="763" t="s">
        <v>402</v>
      </c>
      <c r="O3" s="292"/>
      <c r="P3" s="554" t="s">
        <v>86</v>
      </c>
      <c r="Q3" s="595" t="s">
        <v>85</v>
      </c>
      <c r="R3" s="292"/>
      <c r="S3" s="595" t="s">
        <v>0</v>
      </c>
      <c r="T3" s="595" t="s">
        <v>76</v>
      </c>
      <c r="U3" s="595" t="s">
        <v>106</v>
      </c>
      <c r="V3" s="554" t="s">
        <v>78</v>
      </c>
      <c r="W3" s="595" t="s">
        <v>81</v>
      </c>
      <c r="X3" s="595" t="s">
        <v>82</v>
      </c>
      <c r="Y3" s="554" t="s">
        <v>79</v>
      </c>
      <c r="Z3" s="554" t="s">
        <v>80</v>
      </c>
      <c r="AA3" s="554" t="s">
        <v>192</v>
      </c>
      <c r="AB3" s="554" t="s">
        <v>191</v>
      </c>
      <c r="AC3" s="554" t="s">
        <v>193</v>
      </c>
      <c r="AD3" s="554" t="s">
        <v>194</v>
      </c>
      <c r="AE3" s="755" t="s">
        <v>356</v>
      </c>
      <c r="AF3" s="755" t="s">
        <v>402</v>
      </c>
      <c r="AG3" s="780" t="s">
        <v>246</v>
      </c>
      <c r="AH3" s="292"/>
    </row>
    <row r="4" spans="1:34" x14ac:dyDescent="0.25">
      <c r="A4" s="525"/>
      <c r="B4" s="526"/>
      <c r="C4" s="526"/>
      <c r="D4" s="489"/>
      <c r="E4" s="526"/>
      <c r="F4" s="526"/>
      <c r="G4" s="489"/>
      <c r="H4" s="489"/>
      <c r="I4" s="489"/>
      <c r="J4" s="489"/>
      <c r="K4" s="489"/>
      <c r="L4" s="492"/>
      <c r="M4" s="756"/>
      <c r="N4" s="763"/>
      <c r="O4" s="292"/>
      <c r="P4" s="489"/>
      <c r="Q4" s="526"/>
      <c r="R4" s="292"/>
      <c r="S4" s="526"/>
      <c r="T4" s="526"/>
      <c r="U4" s="526"/>
      <c r="V4" s="489"/>
      <c r="W4" s="526"/>
      <c r="X4" s="526"/>
      <c r="Y4" s="489"/>
      <c r="Z4" s="489"/>
      <c r="AA4" s="489"/>
      <c r="AB4" s="489"/>
      <c r="AC4" s="489"/>
      <c r="AD4" s="489"/>
      <c r="AE4" s="756"/>
      <c r="AF4" s="756"/>
      <c r="AG4" s="780"/>
      <c r="AH4" s="292"/>
    </row>
    <row r="5" spans="1:34" x14ac:dyDescent="0.25">
      <c r="A5" s="24">
        <v>3</v>
      </c>
      <c r="B5" s="25">
        <f>B6+'Structural Information'!U6</f>
        <v>8.75</v>
      </c>
      <c r="C5" s="29">
        <f>(D5-D6)/(B5-B6)</f>
        <v>1.4046582623355244E-3</v>
      </c>
      <c r="D5" s="308">
        <f>_xlfn.IFS(($C$18=1),($C$24*B5),($C$18=2),($C$24*(B5-B6)*((4*#REF!-B5)/(4*#REF!-$B$7))),($C$18=3),(C29))</f>
        <v>4.1459600550779706E-2</v>
      </c>
      <c r="E5" s="25">
        <f>'Structural Information'!$Z$6</f>
        <v>37.8446</v>
      </c>
      <c r="F5" s="29">
        <f>E5*D5</f>
        <v>1.5690219990040377</v>
      </c>
      <c r="G5" s="25">
        <f>((E5*D5)/(F9)*$J$12)</f>
        <v>72.632820319558391</v>
      </c>
      <c r="H5" s="309">
        <f>G5</f>
        <v>72.632820319558391</v>
      </c>
      <c r="I5" s="310">
        <f>_xlfn.IFS((C5&lt;='Frame Capacities'!$BO$11),(C5*'Frame Capacities'!$BG$4*'Frame Capacities'!$BI$11),(AND((C5&gt;'Frame Capacities'!$BO$11),(C5&lt;='Frame Capacities'!$BP$11))),((C5-'Frame Capacities'!$BO$11)*'Frame Capacities'!$BG$4*('Frame Capacities'!$BJ$11)+'Frame Capacities'!$BC$11),(AND((C5&gt;'Frame Capacities'!$BP$11),(C5&lt;='Frame Capacities'!$BQ$11))),((C5-'Frame Capacities'!$BP$11)*'Frame Capacities'!$BG$4*('Frame Capacities'!$BK$11)+'Frame Capacities'!$BD$11),(AND((C5&gt;'Frame Capacities'!$BQ$11),(C5&lt;='Frame Capacities'!$BR$11))),((C5-'Frame Capacities'!$BQ$11)*'Frame Capacities'!$BG$4*('Frame Capacities'!$BM$11)+'Frame Capacities'!$BE$11))</f>
        <v>13.03536605318177</v>
      </c>
      <c r="J5" s="311">
        <f>_xlfn.IFS((C5&lt;='Infill Capacities'!$CQ$11),(C5*'Infill Capacities'!$CL$11*'Infill Capacities'!$CK$4),(AND((C5&gt;'Infill Capacities'!$CQ$11),(C5&lt;='Infill Capacities'!$CR$11))),((C5-'Infill Capacities'!$CQ$11)*'Infill Capacities'!$CK$4*('Infill Capacities'!$CM$11)+'Infill Capacities'!$CG$11),(AND((C5&gt;'Infill Capacities'!$CR$11),(C5&lt;='Infill Capacities'!$CS$11))),((C5-'Infill Capacities'!$CR$11)*'Infill Capacities'!$CK$4*('Infill Capacities'!$CN$11)+'Infill Capacities'!$CH$11),(AND((C5&gt;'Infill Capacities'!$CS$11),(C5&lt;='Infill Capacities'!$CT$11))),((C5-'Infill Capacities'!$CS$11)*'Infill Capacities'!$CK$4*('Infill Capacities'!$CO$11)+'Infill Capacities'!$CJ$11))</f>
        <v>165.51753653817673</v>
      </c>
      <c r="K5" s="29">
        <f t="shared" ref="K5:L7" si="0">I5/C13</f>
        <v>0.14635515778272945</v>
      </c>
      <c r="L5" s="312">
        <f t="shared" si="0"/>
        <v>0.76458581179867291</v>
      </c>
      <c r="M5" s="313">
        <f>I5+J5</f>
        <v>178.5529025913585</v>
      </c>
      <c r="N5" s="314">
        <f>H5-M5</f>
        <v>-105.92008227180011</v>
      </c>
      <c r="O5" s="292"/>
      <c r="P5" s="29">
        <f>_xlfn.IFS(('System Capacities'!$N$19+'System Capacities'!$N$32=2),(ABS(H5/$G$13)),('System Capacities'!$N$19+'System Capacities'!$N$32=3),((ABS(H5-'System Capacities'!$C$47)/ABS($G$13))+('System Capacities'!$D$47*'System Capacities'!$D$6)),('System Capacities'!$N$19+'System Capacities'!$N$32=4),((ABS(H5-'System Capacities'!$C$48)/ABS($G$13))+('System Capacities'!$D$48*'System Capacities'!$D$6)),('System Capacities'!$N$19+'System Capacities'!$N$32=5),((ABS((H5-N5)-'System Capacities'!$C$49)/ABS($G$13))+('System Capacities'!$D$49*'System Capacities'!$D$6)),('System Capacities'!$N$19+'System Capacities'!$N$32=6),((ABS((H5-N5)-'System Capacities'!$C$50)/ABS($G$13))+('System Capacities'!$D$50*'System Capacities'!$D$6)),('System Capacities'!$N$19+'System Capacities'!$N$32=7),((ABS((H5-N5)-'System Capacities'!$C$51)/ABS($G$13))+('System Capacities'!$D$51*'System Capacities'!$D$6)),('System Capacities'!$N$19+'System Capacities'!$N$32=8),((ABS((H5-N5)-'System Capacities'!$C$52)/ABS($G$13))+('System Capacities'!$D$52*'System Capacities'!$D$6)))</f>
        <v>1.7141859308570599E-3</v>
      </c>
      <c r="Q5" s="315">
        <f>Q6+P5</f>
        <v>8.5680108883685203E-3</v>
      </c>
      <c r="R5" s="292"/>
      <c r="S5" s="10">
        <v>3</v>
      </c>
      <c r="T5" s="25">
        <f>B5</f>
        <v>8.75</v>
      </c>
      <c r="U5" s="29">
        <f>P5/(T5-T6)</f>
        <v>5.7139531028568662E-4</v>
      </c>
      <c r="V5" s="308">
        <f>Q5</f>
        <v>8.5680108883685203E-3</v>
      </c>
      <c r="W5" s="25">
        <f>'Structural Information'!$Z$6</f>
        <v>37.8446</v>
      </c>
      <c r="X5" s="29">
        <f>W5*V5</f>
        <v>0.3242529448659513</v>
      </c>
      <c r="Y5" s="25">
        <f>((W5*V5)/(X9)*$J$12)</f>
        <v>79.950234242342233</v>
      </c>
      <c r="Z5" s="309">
        <f>Y5</f>
        <v>79.950234242342233</v>
      </c>
      <c r="AA5" s="310">
        <f>_xlfn.IFS((U5&lt;='Frame Capacities'!$BO$11),(U5*'Frame Capacities'!$BG$4*'Frame Capacities'!$BI$11),(AND((U5&gt;'Frame Capacities'!$BO$11),(U5&lt;='Frame Capacities'!$BP$11))),((U5-'Frame Capacities'!$BO$11)*'Frame Capacities'!$BG$4*('Frame Capacities'!$BJ$11)+'Frame Capacities'!$BC$11),(AND((U5&gt;'Frame Capacities'!$BP$11),(U5&lt;='Frame Capacities'!$BQ$11))),((U5-'Frame Capacities'!$BP$11)*'Frame Capacities'!$BG$4*('Frame Capacities'!$BK$11)+'Frame Capacities'!$BD$11),(AND((U5&gt;'Frame Capacities'!$BQ$11),(U5&lt;='Frame Capacities'!$BR$11))),((U5-'Frame Capacities'!$BQ$11)*'Frame Capacities'!$BG$4*('Frame Capacities'!$BM$11)+'Frame Capacities'!$BE$11))</f>
        <v>5.3026043631857771</v>
      </c>
      <c r="AB5" s="311">
        <f>_xlfn.IFS((U5&lt;='Infill Capacities'!$CQ$11),(U5*'Infill Capacities'!$CL$11*'Infill Capacities'!$CK$4),(AND((U5&gt;'Infill Capacities'!$CQ$11),(U5&lt;='Infill Capacities'!$CR$11))),((U5-'Infill Capacities'!$CQ$11)*'Infill Capacities'!$CK$4*('Infill Capacities'!$CM$11)+'Infill Capacities'!$CG$11),(AND((U5&gt;'Infill Capacities'!$CR$11),(U5&lt;='Infill Capacities'!$CS$11))),((U5-'Infill Capacities'!$CR$11)*'Infill Capacities'!$CK$4*('Infill Capacities'!$CN$11)+'Infill Capacities'!$CH$11),(AND((U5&gt;'Infill Capacities'!$CS$11),(U5&lt;='Infill Capacities'!$CT$11))),((U5-'Infill Capacities'!$CS$11)*'Infill Capacities'!$CK$4*('Infill Capacities'!$CO$11)+'Infill Capacities'!$CJ$11))</f>
        <v>67.330215956372626</v>
      </c>
      <c r="AC5" s="29">
        <f>AA5/$C$13</f>
        <v>5.9535228628582827E-2</v>
      </c>
      <c r="AD5" s="316">
        <f>AB5/$D$13</f>
        <v>0.31102280098102653</v>
      </c>
      <c r="AE5" s="313">
        <f>AA5+AB5</f>
        <v>72.632820319558405</v>
      </c>
      <c r="AF5" s="313">
        <f>Z5-AE5</f>
        <v>7.3174139227838282</v>
      </c>
      <c r="AG5" s="317">
        <f>(Z5-(AE5))/Z5</f>
        <v>9.1524608928643655E-2</v>
      </c>
      <c r="AH5" s="292"/>
    </row>
    <row r="6" spans="1:34" x14ac:dyDescent="0.25">
      <c r="A6" s="24">
        <v>2</v>
      </c>
      <c r="B6" s="25">
        <f>B7+'Structural Information'!U7</f>
        <v>5.75</v>
      </c>
      <c r="C6" s="29">
        <f>(D6-D7)/(B6-B7)</f>
        <v>4.8772307446022086E-3</v>
      </c>
      <c r="D6" s="308">
        <f>_xlfn.IFS(($C$18=1),($C$24*B6),($C$18=2),($C$24*(B6-B7)*((4*#REF!-B6)/(4*#REF!-$B$7))),($C$18=3),(C30))</f>
        <v>3.7245625763773132E-2</v>
      </c>
      <c r="E6" s="25">
        <f>'Structural Information'!$Z$7</f>
        <v>40.367000000000004</v>
      </c>
      <c r="F6" s="29">
        <f>E6*D6</f>
        <v>1.5034941752062303</v>
      </c>
      <c r="G6" s="25">
        <f>((E6*D6)/(F9)*$J$12)</f>
        <v>69.599420752911797</v>
      </c>
      <c r="H6" s="309">
        <f>H5+G6</f>
        <v>142.23224107247017</v>
      </c>
      <c r="I6" s="310">
        <f>_xlfn.IFS((C6&lt;='Frame Capacities'!$BO$12),(C6*'Frame Capacities'!$BG$5*'Frame Capacities'!$BI$12),(AND((C6&gt;'Frame Capacities'!$BO$12),(C6&lt;='Frame Capacities'!$BP$12))),((C6-'Frame Capacities'!$BO$12)*'Frame Capacities'!$BG$5*('Frame Capacities'!$BJ$12)+'Frame Capacities'!$BC$12),(AND((C6&gt;'Frame Capacities'!$BP$12),(C6&lt;='Frame Capacities'!$BQ$12))),((C6-'Frame Capacities'!$BP$12)*'Frame Capacities'!$BG$5*('Frame Capacities'!$BK$12)+'Frame Capacities'!$BD$12),(AND((C6&gt;'Frame Capacities'!$BQ$12),(C6&lt;='Frame Capacities'!$BR$12))),((C6-'Frame Capacities'!$BQ$12)*'Frame Capacities'!$BG$5*('Frame Capacities'!$BM$12)+'Frame Capacities'!$BE$12))</f>
        <v>51.424270525939335</v>
      </c>
      <c r="J6" s="311">
        <f>_xlfn.IFS((C6&lt;='Infill Capacities'!$CQ$12),(C6*'Infill Capacities'!$CL$12*'Infill Capacities'!$CK$5),(AND((C6&gt;'Infill Capacities'!$CQ$12),(C6&lt;='Infill Capacities'!$CR$12))),((C6-'Infill Capacities'!$CQ$12)*'Infill Capacities'!$CK$5*('Infill Capacities'!$CM$12)+'Infill Capacities'!$CG$12),(AND((C6&gt;'Infill Capacities'!$CR$12),(C6&lt;='Infill Capacities'!$CS$12))),((C6-'Infill Capacities'!$CR$12)*'Infill Capacities'!$CK$5*('Infill Capacities'!$CN$12)+'Infill Capacities'!$CH$12),(AND((C6&gt;'Infill Capacities'!$CS$12),(C6&lt;='Infill Capacities'!$CT$12))),((C6-'Infill Capacities'!$CS$12)*'Infill Capacities'!$CK$5*('Infill Capacities'!$CO$12)+'Infill Capacities'!$CJ$12))</f>
        <v>264.71374232657848</v>
      </c>
      <c r="K6" s="29">
        <f t="shared" si="0"/>
        <v>0.53160858572645764</v>
      </c>
      <c r="L6" s="312">
        <f t="shared" si="0"/>
        <v>1.2228092309986072</v>
      </c>
      <c r="M6" s="313">
        <f>I6+J6</f>
        <v>316.13801285251782</v>
      </c>
      <c r="N6" s="314">
        <f>H6-M6</f>
        <v>-173.90577178004764</v>
      </c>
      <c r="O6" s="292"/>
      <c r="P6" s="29">
        <f>_xlfn.IFS(('System Capacities'!$N$20+'System Capacities'!$N$33=2),(ABS(H6/$G$14)),('System Capacities'!$N$20+'System Capacities'!$N$33=3),((ABS(H6-'System Capacities'!$G$47)/ABS($G$14))+('System Capacities'!$H$47*'System Capacities'!$D$7)),('System Capacities'!$N$20+'System Capacities'!$N$33=4),((ABS(H6-'System Capacities'!$G$48)/ABS($G$14))+('System Capacities'!$H$48*'System Capacities'!$D$7)),('System Capacities'!$N$20+'System Capacities'!$N$33=5),((ABS((H6-N6)-'System Capacities'!$G$49)/ABS($G$14))+('System Capacities'!$H$49*'System Capacities'!$D$7)),('System Capacities'!$N$20+'System Capacities'!$N$33=6),((ABS((H6-N6)-'System Capacities'!$G$50)/ABS($G$14))+('System Capacities'!$H$50*'System Capacities'!$D$7)),('System Capacities'!$N$20+'System Capacities'!$N$33=7),((ABS((H6-N6)-'System Capacities'!$G$51)/ABS($G$14))+('System Capacities'!$H$51*'System Capacities'!$D$7)),('System Capacities'!$N$20+'System Capacities'!$N$33=8),((ABS((H6-N6)-'System Capacities'!$G$52)/ABS($G$14))+('System Capacities'!$H$52*'System Capacities'!$D$7)))</f>
        <v>3.2045079286853097E-3</v>
      </c>
      <c r="Q6" s="315">
        <f>Q7+P6</f>
        <v>6.8538249575114604E-3</v>
      </c>
      <c r="R6" s="292"/>
      <c r="S6" s="10">
        <v>2</v>
      </c>
      <c r="T6" s="25">
        <f>B6</f>
        <v>5.75</v>
      </c>
      <c r="U6" s="29">
        <f>P6/(T6-T7)</f>
        <v>1.06816930956177E-3</v>
      </c>
      <c r="V6" s="308">
        <f>Q6</f>
        <v>6.8538249575114604E-3</v>
      </c>
      <c r="W6" s="25">
        <f>'Structural Information'!$Z$7</f>
        <v>40.367000000000004</v>
      </c>
      <c r="X6" s="29">
        <f>W6*V6</f>
        <v>0.27666835205986517</v>
      </c>
      <c r="Y6" s="25">
        <f>((W6*V6)/(X9)*$J$12)</f>
        <v>68.217420704609125</v>
      </c>
      <c r="Z6" s="309">
        <f>Z5+Y6</f>
        <v>148.16765494695136</v>
      </c>
      <c r="AA6" s="310">
        <f>_xlfn.IFS((U6&lt;='Frame Capacities'!$BO$12),(U6*'Frame Capacities'!$BG$5*'Frame Capacities'!$BI$12),(AND((U6&gt;'Frame Capacities'!$BO$12),(U6&lt;='Frame Capacities'!$BP$12))),((U6-'Frame Capacities'!$BO$12)*'Frame Capacities'!$BG$5*('Frame Capacities'!$BJ$12)+'Frame Capacities'!$BC$12),(AND((U6&gt;'Frame Capacities'!$BP$12),(U6&lt;='Frame Capacities'!$BQ$12))),((U6-'Frame Capacities'!$BP$12)*'Frame Capacities'!$BG$5*('Frame Capacities'!$BK$12)+'Frame Capacities'!$BD$12),(AND((U6&gt;'Frame Capacities'!$BQ$12),(U6&lt;='Frame Capacities'!$BR$12))),((U6-'Frame Capacities'!$BQ$12)*'Frame Capacities'!$BG$5*('Frame Capacities'!$BM$12)+'Frame Capacities'!$BE$12))</f>
        <v>11.262503338232037</v>
      </c>
      <c r="AB6" s="311">
        <f>_xlfn.IFS((U6&lt;='Infill Capacities'!$CQ$12),(U6*'Infill Capacities'!$CL$12*'Infill Capacities'!$CK$5),(AND((U6&gt;'Infill Capacities'!$CQ$12),(U6&lt;='Infill Capacities'!$CR$12))),((U6-'Infill Capacities'!$CQ$12)*'Infill Capacities'!$CK$5*('Infill Capacities'!$CM$12)+'Infill Capacities'!$CG$12),(AND((U6&gt;'Infill Capacities'!$CR$12),(U6&lt;='Infill Capacities'!$CS$12))),((U6-'Infill Capacities'!$CR$12)*'Infill Capacities'!$CK$5*('Infill Capacities'!$CN$12)+'Infill Capacities'!$CH$12),(AND((U6&gt;'Infill Capacities'!$CS$12),(U6&lt;='Infill Capacities'!$CT$12))),((U6-'Infill Capacities'!$CS$12)*'Infill Capacities'!$CK$5*('Infill Capacities'!$CO$12)+'Infill Capacities'!$CJ$12))</f>
        <v>130.96973773423815</v>
      </c>
      <c r="AC6" s="29">
        <f>AA6/$C$14</f>
        <v>0.11642835980253656</v>
      </c>
      <c r="AD6" s="316">
        <f>AB6/$D$14</f>
        <v>0.60499694075313259</v>
      </c>
      <c r="AE6" s="313">
        <f>AA6+AB6</f>
        <v>142.23224107247017</v>
      </c>
      <c r="AF6" s="313">
        <f>Z6-AE6</f>
        <v>5.9354138744811848</v>
      </c>
      <c r="AG6" s="317">
        <f>(Z6-(AE6))/Z6</f>
        <v>4.0058769078894094E-2</v>
      </c>
      <c r="AH6" s="292"/>
    </row>
    <row r="7" spans="1:34" x14ac:dyDescent="0.25">
      <c r="A7" s="24">
        <v>1</v>
      </c>
      <c r="B7" s="25">
        <f>B8+'Structural Information'!U8</f>
        <v>2.75</v>
      </c>
      <c r="C7" s="29">
        <f>(D7-D8)/(B7-B8)</f>
        <v>8.2232485563514569E-3</v>
      </c>
      <c r="D7" s="308">
        <f>_xlfn.IFS(($C$18=1),($C$24*B7),($C$18=2),($C$24*(B7-B8)*((4*#REF!-B7)/(4*#REF!-$B$7))),($C$18=3),(C31))</f>
        <v>2.2613933529966507E-2</v>
      </c>
      <c r="E7" s="25">
        <f>'Structural Information'!$Z$8</f>
        <v>40.367000000000004</v>
      </c>
      <c r="F7" s="29">
        <f>E7*D7</f>
        <v>0.91285665480415812</v>
      </c>
      <c r="G7" s="25">
        <f>((E7*D7)/(F9)*$J$12)</f>
        <v>42.257758927529821</v>
      </c>
      <c r="H7" s="309">
        <f>H6+G7</f>
        <v>184.49</v>
      </c>
      <c r="I7" s="310">
        <f>_xlfn.IFS((C7&lt;='Frame Capacities'!$BO$13),(C7*'Frame Capacities'!$BG$6*'Frame Capacities'!$BI$13),(AND((C7&gt;'Frame Capacities'!$BO$13),(C7&lt;='Frame Capacities'!$BP$13))),((C7-'Frame Capacities'!$BO$13)*'Frame Capacities'!$BG$6*('Frame Capacities'!$BJ$13)+'Frame Capacities'!$BC$13),(AND((C7&gt;'Frame Capacities'!$BP$13),(C7&lt;='Frame Capacities'!$BQ$13))),((C7-'Frame Capacities'!$BP$13)*'Frame Capacities'!$BG$6*('Frame Capacities'!$BK$13)+'Frame Capacities'!$BD$13),(AND((C7&gt;'Frame Capacities'!$BQ$13),(C7&lt;='Frame Capacities'!$BR$13))),((C7-'Frame Capacities'!$BQ$13)*'Frame Capacities'!$BG$6*('Frame Capacities'!$BM$13)+'Frame Capacities'!$BE$13))</f>
        <v>122.7293634931562</v>
      </c>
      <c r="J7" s="311">
        <f>_xlfn.IFS((C7&lt;='Infill Capacities'!$CQ$13),(C7*'Infill Capacities'!$CL$13*'Infill Capacities'!$CK$6),(AND((C7&gt;'Infill Capacities'!$CQ$13),(C7&lt;='Infill Capacities'!$CR$13))),((C7-'Infill Capacities'!$CQ$13)*'Infill Capacities'!$CK$6*('Infill Capacities'!$CM$13)+'Infill Capacities'!$CG$13),(AND((C7&gt;'Infill Capacities'!$CR$13),(C7&lt;='Infill Capacities'!$CS$13))),((C7-'Infill Capacities'!$CR$13)*'Infill Capacities'!$CK$6*('Infill Capacities'!$CN$13)+'Infill Capacities'!$CH$13),(AND((C7&gt;'Infill Capacities'!$CS$13),(C7&lt;='Infill Capacities'!$CT$13))),((C7-'Infill Capacities'!$CS$13)*'Infill Capacities'!$CK$6*('Infill Capacities'!$CO$13)+'Infill Capacities'!$CJ$13))</f>
        <v>143.71430016013363</v>
      </c>
      <c r="K7" s="29">
        <f t="shared" si="0"/>
        <v>0.99617989848341082</v>
      </c>
      <c r="L7" s="312">
        <f t="shared" si="0"/>
        <v>0.66386871840416495</v>
      </c>
      <c r="M7" s="313">
        <f>I7+J7</f>
        <v>266.44366365328983</v>
      </c>
      <c r="N7" s="313">
        <f t="shared" ref="N7" si="1">H7-M7</f>
        <v>-81.953663653289823</v>
      </c>
      <c r="O7" s="292"/>
      <c r="P7" s="29">
        <f>_xlfn.IFS(('System Capacities'!$N$21+'System Capacities'!$N$34=2),(H7/$G$15),('System Capacities'!$N$21+'System Capacities'!$N$34=3),((ABS(H7-'System Capacities'!$K$47)/ABS($G$15))+('System Capacities'!$L$47*'System Capacities'!$D$8)),('System Capacities'!$N$21+'System Capacities'!$N$34=4),((ABS(H7-'System Capacities'!$K$48)/ABS($G$15))+('System Capacities'!$L$48*'System Capacities'!$D$8)),('System Capacities'!$N$21+'System Capacities'!$N$34=5),((ABS(H7-'System Capacities'!$K$49)/ABS($G$15))+('System Capacities'!$L$49*'System Capacities'!$D$8)),('System Capacities'!$N$21+'System Capacities'!$N$34=6),((ABS(H7-'System Capacities'!$K$50)/ABS($G$15))+('System Capacities'!$L$50*'System Capacities'!$D$8)),('System Capacities'!$N$21+'System Capacities'!$N$34=7),((ABS(H7-'System Capacities'!$K$51)/ABS($G$15))+('System Capacities'!$L$51*'System Capacities'!$D$8)),('System Capacities'!$N$21+'System Capacities'!$N$34=8),((ABS(H7-'System Capacities'!$K$52)/ABS($G$15))+('System Capacities'!$L$52*'System Capacities'!$D$8)))</f>
        <v>3.6493170288261502E-3</v>
      </c>
      <c r="Q7" s="315">
        <f>Q8+P7</f>
        <v>3.6493170288261502E-3</v>
      </c>
      <c r="R7" s="292"/>
      <c r="S7" s="10">
        <v>1</v>
      </c>
      <c r="T7" s="25">
        <f>B7</f>
        <v>2.75</v>
      </c>
      <c r="U7" s="29">
        <f>P7/(T7-T8)</f>
        <v>1.3270243741186E-3</v>
      </c>
      <c r="V7" s="308">
        <f>Q7</f>
        <v>3.6493170288261502E-3</v>
      </c>
      <c r="W7" s="25">
        <f>'Structural Information'!$Z$8</f>
        <v>40.367000000000004</v>
      </c>
      <c r="X7" s="29">
        <f>W7*V7</f>
        <v>0.14731198050262523</v>
      </c>
      <c r="Y7" s="25">
        <f>((W7*V7)/(X9)*$J$12)</f>
        <v>36.322345053048643</v>
      </c>
      <c r="Z7" s="309">
        <f>Z6+Y7</f>
        <v>184.49</v>
      </c>
      <c r="AA7" s="310">
        <f>_xlfn.IFS((U7&lt;='Frame Capacities'!$BO$13),(U7*'Frame Capacities'!$BG$6*'Frame Capacities'!$BI$13),(AND((U7&gt;'Frame Capacities'!$BO$13),(U7&lt;='Frame Capacities'!$BP$13))),((U7-'Frame Capacities'!$BO$13)*'Frame Capacities'!$BG$6*('Frame Capacities'!$BJ$13)+'Frame Capacities'!$BC$13),(AND((U7&gt;'Frame Capacities'!$BP$13),(U7&lt;='Frame Capacities'!$BQ$13))),((U7-'Frame Capacities'!$BP$13)*'Frame Capacities'!$BG$6*('Frame Capacities'!$BK$13)+'Frame Capacities'!$BD$13),(AND((U7&gt;'Frame Capacities'!$BQ$13),(U7&lt;='Frame Capacities'!$BR$13))),((U7-'Frame Capacities'!$BQ$13)*'Frame Capacities'!$BG$6*('Frame Capacities'!$BM$13)+'Frame Capacities'!$BE$13))</f>
        <v>19.805415786646325</v>
      </c>
      <c r="AB7" s="311">
        <f>_xlfn.IFS((U7&lt;='Infill Capacities'!$CQ$13),(U7*'Infill Capacities'!$CL$13*'Infill Capacities'!$CK$6),(AND((U7&gt;'Infill Capacities'!$CQ$13),(U7&lt;='Infill Capacities'!$CR$13))),((U7-'Infill Capacities'!$CQ$13)*'Infill Capacities'!$CK$6*('Infill Capacities'!$CM$13)+'Infill Capacities'!$CG$13),(AND((U7&gt;'Infill Capacities'!$CR$13),(U7&lt;='Infill Capacities'!$CS$13))),((U7-'Infill Capacities'!$CR$13)*'Infill Capacities'!$CK$6*('Infill Capacities'!$CN$13)+'Infill Capacities'!$CH$13),(AND((U7&gt;'Infill Capacities'!$CS$13),(U7&lt;='Infill Capacities'!$CT$13))),((U7-'Infill Capacities'!$CS$13)*'Infill Capacities'!$CK$6*('Infill Capacities'!$CO$13)+'Infill Capacities'!$CJ$13))</f>
        <v>164.68458421335367</v>
      </c>
      <c r="AC7" s="29">
        <f>AA7/$C$15</f>
        <v>0.16075824502147992</v>
      </c>
      <c r="AD7" s="316">
        <f>AB7/$D$15</f>
        <v>0.76073810150292709</v>
      </c>
      <c r="AE7" s="313">
        <f>AA7+AB7</f>
        <v>184.49</v>
      </c>
      <c r="AF7" s="313">
        <f t="shared" ref="AF7" si="2">Z7-AE7</f>
        <v>0</v>
      </c>
      <c r="AG7" s="317">
        <f>(Z7-(AE7))/Z7</f>
        <v>0</v>
      </c>
      <c r="AH7" s="292"/>
    </row>
    <row r="8" spans="1:34" x14ac:dyDescent="0.25">
      <c r="A8" s="24">
        <v>0</v>
      </c>
      <c r="B8" s="25">
        <f>'Structural Information'!U9</f>
        <v>0</v>
      </c>
      <c r="C8" s="29" t="s">
        <v>70</v>
      </c>
      <c r="D8" s="308">
        <f>_xlfn.IFS(($C$18=1),($C$24*B8),($C$18=2),($C$24*(B8-B9)*((4*#REF!-B8)/(4*#REF!-$B$7))),($C$18=3),(C42))</f>
        <v>0</v>
      </c>
      <c r="E8" s="25" t="s">
        <v>70</v>
      </c>
      <c r="F8" s="29">
        <v>0</v>
      </c>
      <c r="G8" s="25" t="s">
        <v>70</v>
      </c>
      <c r="H8" s="25" t="s">
        <v>70</v>
      </c>
      <c r="I8" s="310" t="s">
        <v>70</v>
      </c>
      <c r="J8" s="310" t="s">
        <v>70</v>
      </c>
      <c r="K8" s="318" t="s">
        <v>70</v>
      </c>
      <c r="L8" s="319" t="s">
        <v>70</v>
      </c>
      <c r="M8" s="320" t="s">
        <v>70</v>
      </c>
      <c r="N8" s="321" t="s">
        <v>70</v>
      </c>
      <c r="O8" s="292"/>
      <c r="P8" s="29">
        <v>0</v>
      </c>
      <c r="Q8" s="315">
        <f>P8</f>
        <v>0</v>
      </c>
      <c r="R8" s="292"/>
      <c r="S8" s="10">
        <v>0</v>
      </c>
      <c r="T8" s="25">
        <f>B8</f>
        <v>0</v>
      </c>
      <c r="U8" s="29" t="s">
        <v>70</v>
      </c>
      <c r="V8" s="308">
        <f>Q8</f>
        <v>0</v>
      </c>
      <c r="W8" s="25" t="str">
        <f>E8</f>
        <v>-</v>
      </c>
      <c r="X8" s="29">
        <v>0</v>
      </c>
      <c r="Y8" s="25" t="s">
        <v>70</v>
      </c>
      <c r="Z8" s="322" t="s">
        <v>70</v>
      </c>
      <c r="AA8" s="310" t="s">
        <v>70</v>
      </c>
      <c r="AB8" s="310" t="s">
        <v>70</v>
      </c>
      <c r="AC8" s="318" t="s">
        <v>70</v>
      </c>
      <c r="AD8" s="310" t="s">
        <v>70</v>
      </c>
      <c r="AE8" s="320" t="s">
        <v>70</v>
      </c>
      <c r="AF8" s="320" t="s">
        <v>70</v>
      </c>
      <c r="AG8" s="292"/>
      <c r="AH8" s="292"/>
    </row>
    <row r="9" spans="1:34" x14ac:dyDescent="0.25">
      <c r="A9" s="5"/>
      <c r="B9" s="6"/>
      <c r="C9" s="6"/>
      <c r="D9" s="6"/>
      <c r="E9" s="166" t="s">
        <v>83</v>
      </c>
      <c r="F9" s="323">
        <f>SUM(F5:F8)</f>
        <v>3.9853728290144259</v>
      </c>
      <c r="G9" s="6"/>
      <c r="H9" s="6"/>
      <c r="I9" s="6"/>
      <c r="J9" s="6"/>
      <c r="K9" s="6"/>
      <c r="L9" s="6"/>
      <c r="M9" s="6"/>
      <c r="N9" s="7"/>
      <c r="O9" s="292"/>
      <c r="P9" s="292"/>
      <c r="Q9" s="292"/>
      <c r="R9" s="292"/>
      <c r="S9" s="292"/>
      <c r="T9" s="292"/>
      <c r="U9" s="292"/>
      <c r="V9" s="292"/>
      <c r="W9" s="163" t="s">
        <v>83</v>
      </c>
      <c r="X9" s="324">
        <f>SUM(X5:X8)</f>
        <v>0.7482332774284417</v>
      </c>
      <c r="Y9" s="292"/>
      <c r="Z9" s="292"/>
      <c r="AA9" s="292"/>
      <c r="AB9" s="292"/>
      <c r="AC9" s="292"/>
      <c r="AD9" s="292"/>
      <c r="AE9" s="292"/>
      <c r="AF9" s="292"/>
      <c r="AG9" s="292"/>
      <c r="AH9" s="292"/>
    </row>
    <row r="10" spans="1:3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</row>
    <row r="11" spans="1:34" x14ac:dyDescent="0.25">
      <c r="A11" s="5"/>
      <c r="B11" s="800" t="s">
        <v>88</v>
      </c>
      <c r="C11" s="800"/>
      <c r="D11" s="800"/>
      <c r="E11" s="800"/>
      <c r="F11" s="800"/>
      <c r="G11" s="800"/>
      <c r="H11" s="6"/>
      <c r="I11" s="781" t="s">
        <v>277</v>
      </c>
      <c r="J11" s="781"/>
      <c r="K11" s="6"/>
      <c r="L11" s="6"/>
      <c r="M11" s="6"/>
      <c r="N11" s="7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</row>
    <row r="12" spans="1:34" x14ac:dyDescent="0.25">
      <c r="A12" s="5"/>
      <c r="B12" s="10" t="s">
        <v>9</v>
      </c>
      <c r="C12" s="10" t="s">
        <v>195</v>
      </c>
      <c r="D12" s="10" t="s">
        <v>196</v>
      </c>
      <c r="E12" s="10" t="s">
        <v>72</v>
      </c>
      <c r="F12" s="10" t="s">
        <v>74</v>
      </c>
      <c r="G12" s="10" t="s">
        <v>183</v>
      </c>
      <c r="H12" s="6"/>
      <c r="I12" s="325" t="s">
        <v>278</v>
      </c>
      <c r="J12" s="310">
        <f>Q68</f>
        <v>184.49</v>
      </c>
      <c r="K12" s="6"/>
      <c r="L12" s="6"/>
      <c r="M12" s="6"/>
      <c r="N12" s="7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</row>
    <row r="13" spans="1:34" x14ac:dyDescent="0.25">
      <c r="A13" s="5"/>
      <c r="B13" s="166">
        <v>3</v>
      </c>
      <c r="C13" s="25">
        <f>'System Capacities'!N6</f>
        <v>89.066666666666663</v>
      </c>
      <c r="D13" s="25">
        <f>'System Capacities'!O6</f>
        <v>216.48000000000002</v>
      </c>
      <c r="E13" s="310">
        <f>'System Capacities'!P6</f>
        <v>233.52892485843586</v>
      </c>
      <c r="F13" s="326">
        <f>'System Capacities'!Q6</f>
        <v>1.8371492652094782E-3</v>
      </c>
      <c r="G13" s="25">
        <f>'System Capacities'!R6</f>
        <v>42371.611510802322</v>
      </c>
      <c r="H13" s="6"/>
      <c r="I13" s="6"/>
      <c r="J13" s="6"/>
      <c r="K13" s="6"/>
      <c r="L13" s="6"/>
      <c r="M13" s="6"/>
      <c r="N13" s="7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</row>
    <row r="14" spans="1:34" ht="15" customHeight="1" thickBot="1" x14ac:dyDescent="0.3">
      <c r="A14" s="5"/>
      <c r="B14" s="166">
        <v>2</v>
      </c>
      <c r="C14" s="25">
        <f>'System Capacities'!N7</f>
        <v>96.733333333333334</v>
      </c>
      <c r="D14" s="25">
        <f>'System Capacities'!O7</f>
        <v>216.48000000000002</v>
      </c>
      <c r="E14" s="310">
        <f>'System Capacities'!P7</f>
        <v>235.09580212986182</v>
      </c>
      <c r="F14" s="326">
        <f>'System Capacities'!Q7</f>
        <v>1.7655780345468453E-3</v>
      </c>
      <c r="G14" s="25">
        <f>'System Capacities'!R7</f>
        <v>44385.048886685938</v>
      </c>
      <c r="H14" s="327"/>
      <c r="I14" s="6"/>
      <c r="J14" s="6"/>
      <c r="K14" s="6"/>
      <c r="L14" s="6"/>
      <c r="M14" s="6"/>
      <c r="N14" s="7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</row>
    <row r="15" spans="1:34" ht="14.4" thickBot="1" x14ac:dyDescent="0.3">
      <c r="A15" s="5"/>
      <c r="B15" s="166">
        <v>1</v>
      </c>
      <c r="C15" s="25">
        <f>'System Capacities'!N8</f>
        <v>123.19999999999999</v>
      </c>
      <c r="D15" s="25">
        <f>'System Capacities'!O8</f>
        <v>216.48000000000002</v>
      </c>
      <c r="E15" s="310">
        <f>'System Capacities'!P8</f>
        <v>242.51447329313257</v>
      </c>
      <c r="F15" s="326">
        <f>'System Capacities'!Q8</f>
        <v>1.7443905747548442E-3</v>
      </c>
      <c r="G15" s="25">
        <f>'System Capacities'!R8</f>
        <v>50554.665035321304</v>
      </c>
      <c r="H15" s="6"/>
      <c r="I15" s="6"/>
      <c r="J15" s="328"/>
      <c r="K15" s="6"/>
      <c r="L15" s="6"/>
      <c r="M15" s="6"/>
      <c r="N15" s="7"/>
      <c r="O15" s="292"/>
      <c r="P15" s="764" t="s">
        <v>252</v>
      </c>
      <c r="Q15" s="766"/>
      <c r="R15" s="307"/>
      <c r="S15" s="764" t="s">
        <v>252</v>
      </c>
      <c r="T15" s="765"/>
      <c r="U15" s="765"/>
      <c r="V15" s="765"/>
      <c r="W15" s="765"/>
      <c r="X15" s="765"/>
      <c r="Y15" s="765"/>
      <c r="Z15" s="765"/>
      <c r="AA15" s="765"/>
      <c r="AB15" s="765"/>
      <c r="AC15" s="765"/>
      <c r="AD15" s="765"/>
      <c r="AE15" s="765"/>
      <c r="AF15" s="766"/>
      <c r="AG15" s="292"/>
      <c r="AH15" s="292"/>
    </row>
    <row r="16" spans="1:34" ht="14.4" thickBot="1" x14ac:dyDescent="0.3">
      <c r="A16" s="5"/>
      <c r="B16" s="6"/>
      <c r="C16" s="6"/>
      <c r="D16" s="6"/>
      <c r="E16" s="6"/>
      <c r="F16" s="6"/>
      <c r="G16" s="6"/>
      <c r="H16" s="6"/>
      <c r="I16" s="329" t="s">
        <v>269</v>
      </c>
      <c r="J16" s="316">
        <v>1</v>
      </c>
      <c r="K16" s="6"/>
      <c r="L16" s="6"/>
      <c r="M16" s="6"/>
      <c r="N16" s="7"/>
      <c r="O16" s="292"/>
      <c r="P16" s="554" t="s">
        <v>86</v>
      </c>
      <c r="Q16" s="595" t="s">
        <v>85</v>
      </c>
      <c r="R16" s="292"/>
      <c r="S16" s="595" t="s">
        <v>0</v>
      </c>
      <c r="T16" s="595" t="s">
        <v>76</v>
      </c>
      <c r="U16" s="595" t="s">
        <v>106</v>
      </c>
      <c r="V16" s="554" t="s">
        <v>78</v>
      </c>
      <c r="W16" s="595" t="s">
        <v>81</v>
      </c>
      <c r="X16" s="595" t="s">
        <v>82</v>
      </c>
      <c r="Y16" s="554" t="s">
        <v>79</v>
      </c>
      <c r="Z16" s="554" t="s">
        <v>80</v>
      </c>
      <c r="AA16" s="554" t="s">
        <v>192</v>
      </c>
      <c r="AB16" s="554" t="s">
        <v>191</v>
      </c>
      <c r="AC16" s="554" t="s">
        <v>193</v>
      </c>
      <c r="AD16" s="554" t="s">
        <v>194</v>
      </c>
      <c r="AE16" s="784" t="s">
        <v>356</v>
      </c>
      <c r="AF16" s="755" t="s">
        <v>402</v>
      </c>
      <c r="AG16" s="780" t="s">
        <v>246</v>
      </c>
      <c r="AH16" s="292"/>
    </row>
    <row r="17" spans="1:34" ht="14.4" thickBot="1" x14ac:dyDescent="0.3">
      <c r="A17" s="5"/>
      <c r="B17" s="797" t="s">
        <v>316</v>
      </c>
      <c r="C17" s="798"/>
      <c r="D17" s="799"/>
      <c r="E17" s="6"/>
      <c r="F17" s="6"/>
      <c r="G17" s="6"/>
      <c r="H17" s="6"/>
      <c r="I17" s="20"/>
      <c r="J17" s="20"/>
      <c r="K17" s="6"/>
      <c r="L17" s="6"/>
      <c r="M17" s="6"/>
      <c r="N17" s="7"/>
      <c r="O17" s="292"/>
      <c r="P17" s="489"/>
      <c r="Q17" s="526"/>
      <c r="R17" s="292"/>
      <c r="S17" s="526"/>
      <c r="T17" s="526"/>
      <c r="U17" s="526"/>
      <c r="V17" s="489"/>
      <c r="W17" s="526"/>
      <c r="X17" s="526"/>
      <c r="Y17" s="489"/>
      <c r="Z17" s="489"/>
      <c r="AA17" s="489"/>
      <c r="AB17" s="489"/>
      <c r="AC17" s="489"/>
      <c r="AD17" s="489"/>
      <c r="AE17" s="755"/>
      <c r="AF17" s="756"/>
      <c r="AG17" s="780"/>
      <c r="AH17" s="292"/>
    </row>
    <row r="18" spans="1:34" ht="14.4" thickBot="1" x14ac:dyDescent="0.3">
      <c r="A18" s="5"/>
      <c r="B18" s="330" t="s">
        <v>315</v>
      </c>
      <c r="C18" s="331">
        <v>3</v>
      </c>
      <c r="D18" s="332"/>
      <c r="E18" s="6"/>
      <c r="F18" s="6"/>
      <c r="G18" s="6"/>
      <c r="H18" s="6"/>
      <c r="I18" s="20"/>
      <c r="J18" s="20"/>
      <c r="K18" s="6"/>
      <c r="L18" s="20"/>
      <c r="M18" s="20"/>
      <c r="N18" s="7"/>
      <c r="O18" s="292"/>
      <c r="P18" s="29">
        <f>_xlfn.IFS(('System Capacities'!$N$19+'System Capacities'!$N$32=2),(Z5/$G$13),('System Capacities'!$N$19+'System Capacities'!$N$32=3),(ABS((Z5-'System Capacities'!$C$47)/$G$13)+('System Capacities'!$D$47*'System Capacities'!$D$6)),('System Capacities'!$N$19+'System Capacities'!$N$32=4),(ABS((Z5-'System Capacities'!$C$48)/$G$13)+('System Capacities'!$D$48*'System Capacities'!$D$6)),('System Capacities'!$N$19+'System Capacities'!$N$32=5),(ABS(((Z5-AF5)-'System Capacities'!$C$49)/$G$13)+('System Capacities'!$D$49*'System Capacities'!$D$6)),('System Capacities'!$N$19+'System Capacities'!$N$32=6),(ABS(((Z5-AF5)-'System Capacities'!$C$50)/$G$13)+('System Capacities'!$D$50*'System Capacities'!$D$6)),('System Capacities'!$N$19+'System Capacities'!$N$32=7),(ABS(((Z5-AF5)-'System Capacities'!$C$51)/$G$13)+('System Capacities'!$D$51*'System Capacities'!$D$6)),('System Capacities'!$N$19+'System Capacities'!$N$32=8),(ABS(((Z5-AF5)-'System Capacities'!$C$52)/$G$13)+('System Capacities'!$D$52*'System Capacities'!$D$6)))</f>
        <v>1.8868820748523933E-3</v>
      </c>
      <c r="Q18" s="333">
        <f>Q19+P18</f>
        <v>8.8744325553352064E-3</v>
      </c>
      <c r="R18" s="292"/>
      <c r="S18" s="10">
        <v>3</v>
      </c>
      <c r="T18" s="25">
        <f>T5</f>
        <v>8.75</v>
      </c>
      <c r="U18" s="29">
        <f>P18/(T18-T19)</f>
        <v>6.2896069161746438E-4</v>
      </c>
      <c r="V18" s="308">
        <f>Q18</f>
        <v>8.8744325553352064E-3</v>
      </c>
      <c r="W18" s="25">
        <f>'Structural Information'!$Z$6</f>
        <v>37.8446</v>
      </c>
      <c r="X18" s="25">
        <f>W18*V18</f>
        <v>0.33584935028363877</v>
      </c>
      <c r="Y18" s="25">
        <f>((W18*V18)/(X22)*$J$12)</f>
        <v>80.970461566716764</v>
      </c>
      <c r="Z18" s="309">
        <f>Y18</f>
        <v>80.970461566716764</v>
      </c>
      <c r="AA18" s="310">
        <f>_xlfn.IFS((U18&lt;='Frame Capacities'!$BO$11),(U18*'Frame Capacities'!$BG$4*'Frame Capacities'!$BI$11),(AND((U18&gt;'Frame Capacities'!$BO$11),(U18&lt;='Frame Capacities'!$BP$11))),((U18-'Frame Capacities'!$BO$11)*'Frame Capacities'!$BG$4*('Frame Capacities'!$BJ$11)+'Frame Capacities'!$BC$11),(AND((U18&gt;'Frame Capacities'!$BP$11),(U18&lt;='Frame Capacities'!$BQ$11))),((U18-'Frame Capacities'!$BP$11)*'Frame Capacities'!$BG$4*('Frame Capacities'!$BK$11)+'Frame Capacities'!$BD$11),(AND((U18&gt;'Frame Capacities'!$BQ$11),(U18&lt;='Frame Capacities'!$BR$11))),((U18-'Frame Capacities'!$BQ$11)*'Frame Capacities'!$BG$4*('Frame Capacities'!$BM$11)+'Frame Capacities'!$BE$11))</f>
        <v>5.8368167319672439</v>
      </c>
      <c r="AB18" s="311">
        <f>_xlfn.IFS((U18&lt;='Infill Capacities'!$CQ$11),(U18*'Infill Capacities'!$CL$11*'Infill Capacities'!$CK$4),(AND((U18&gt;'Infill Capacities'!$CQ$11),(U18&lt;='Infill Capacities'!$CR$11))),((U18-'Infill Capacities'!$CQ$11)*'Infill Capacities'!$CK$4*('Infill Capacities'!$CM$11)+'Infill Capacities'!$CG$11),(AND((U18&gt;'Infill Capacities'!$CR$11),(U18&lt;='Infill Capacities'!$CS$11))),((U18-'Infill Capacities'!$CR$11)*'Infill Capacities'!$CK$4*('Infill Capacities'!$CN$11)+'Infill Capacities'!$CH$11),(AND((U18&gt;'Infill Capacities'!$CS$11),(U18&lt;='Infill Capacities'!$CT$11))),((U18-'Infill Capacities'!$CS$11)*'Infill Capacities'!$CK$4*('Infill Capacities'!$CO$11)+'Infill Capacities'!$CJ$11))</f>
        <v>74.113417510374987</v>
      </c>
      <c r="AC18" s="326">
        <f>AA18/$C$13</f>
        <v>6.55331219906502E-2</v>
      </c>
      <c r="AD18" s="334">
        <f>AB18/$D$13</f>
        <v>0.34235688059116309</v>
      </c>
      <c r="AE18" s="313">
        <f>AA18+AB18</f>
        <v>79.950234242342233</v>
      </c>
      <c r="AF18" s="313">
        <f>Z18-AE18</f>
        <v>1.020227324374531</v>
      </c>
      <c r="AG18" s="317">
        <f>(Z18-(AE18))/Z18</f>
        <v>1.2599993931538852E-2</v>
      </c>
      <c r="AH18" s="292"/>
    </row>
    <row r="19" spans="1:34" x14ac:dyDescent="0.25">
      <c r="A19" s="5"/>
      <c r="B19" s="795" t="s">
        <v>313</v>
      </c>
      <c r="C19" s="796"/>
      <c r="D19" s="335">
        <v>1</v>
      </c>
      <c r="E19" s="6"/>
      <c r="F19" s="6"/>
      <c r="G19" s="6"/>
      <c r="H19" s="6"/>
      <c r="I19" s="20"/>
      <c r="J19" s="20"/>
      <c r="K19" s="6"/>
      <c r="L19" s="20"/>
      <c r="M19" s="20"/>
      <c r="N19" s="7"/>
      <c r="O19" s="292"/>
      <c r="P19" s="29">
        <f>_xlfn.IFS(('System Capacities'!$N$20+'System Capacities'!$N$33=2),(ABS(Z6/$G$14)),('System Capacities'!$N$20+'System Capacities'!$N$33=3),(ABS((Z6-'System Capacities'!$G$47)/$G$14)+('System Capacities'!$H$47*'System Capacities'!$D$7)),('System Capacities'!$N$20+'System Capacities'!$N$33=4),(ABS((Z6-'System Capacities'!$G$48)/$G$14)+('System Capacities'!$H$48*'System Capacities'!$D$7)),('System Capacities'!$N$20+'System Capacities'!$N$33=5),(ABS(((Z6-AF6)-'System Capacities'!$G$49)/$G$14)+('System Capacities'!$H$49*'System Capacities'!$D$7)),('System Capacities'!$N$20+'System Capacities'!$N$33=6),(ABS(((Z6-AF6)-'System Capacities'!$G$50)/$G$14)+('System Capacities'!$H$50*'System Capacities'!$D$7)),('System Capacities'!$N$20+'System Capacities'!$N$33=7),(ABS(((Z6-AF6)-'System Capacities'!$G$51)/$G$14)+('System Capacities'!$H$51*'System Capacities'!$D$7)),('System Capacities'!$N$20+'System Capacities'!$N$33=8),(ABS(((Z6-AF6)-'System Capacities'!$G$52)/$G$14)+('System Capacities'!$H$52*'System Capacities'!$D$7)))</f>
        <v>3.3382334516566638E-3</v>
      </c>
      <c r="Q19" s="333">
        <f>Q20+P19</f>
        <v>6.9875504804828136E-3</v>
      </c>
      <c r="R19" s="292"/>
      <c r="S19" s="10">
        <v>2</v>
      </c>
      <c r="T19" s="25">
        <f>T6</f>
        <v>5.75</v>
      </c>
      <c r="U19" s="29">
        <f>P19/(T19-T20)</f>
        <v>1.1127444838855546E-3</v>
      </c>
      <c r="V19" s="308">
        <f>Q19</f>
        <v>6.9875504804828136E-3</v>
      </c>
      <c r="W19" s="25">
        <f>'Structural Information'!$Z$7</f>
        <v>40.367000000000004</v>
      </c>
      <c r="X19" s="25">
        <f>W19*V19</f>
        <v>0.28206645024564975</v>
      </c>
      <c r="Y19" s="25">
        <f>((W19*V19)/(X22)*$J$12)</f>
        <v>68.003855447649599</v>
      </c>
      <c r="Z19" s="309">
        <f>Z18+Y19</f>
        <v>148.97431701436636</v>
      </c>
      <c r="AA19" s="310">
        <f>_xlfn.IFS((U19&lt;='Frame Capacities'!$BO$12),(U19*'Frame Capacities'!$BG$5*'Frame Capacities'!$BI$12),(AND((U19&gt;'Frame Capacities'!$BO$12),(U19&lt;='Frame Capacities'!$BP$12))),((U19-'Frame Capacities'!$BO$12)*'Frame Capacities'!$BG$5*('Frame Capacities'!$BJ$12)+'Frame Capacities'!$BC$12),(AND((U19&gt;'Frame Capacities'!$BP$12),(U19&lt;='Frame Capacities'!$BQ$12))),((U19-'Frame Capacities'!$BP$12)*'Frame Capacities'!$BG$5*('Frame Capacities'!$BK$12)+'Frame Capacities'!$BD$12),(AND((U19&gt;'Frame Capacities'!$BQ$12),(U19&lt;='Frame Capacities'!$BR$12))),((U19-'Frame Capacities'!$BQ$12)*'Frame Capacities'!$BG$5*('Frame Capacities'!$BM$12)+'Frame Capacities'!$BE$12))</f>
        <v>11.732492547929386</v>
      </c>
      <c r="AB19" s="311">
        <f>_xlfn.IFS((U19&lt;='Infill Capacities'!$CQ$12),(U19*'Infill Capacities'!$CL$12*'Infill Capacities'!$CK$5),(AND((U19&gt;'Infill Capacities'!$CQ$12),(U19&lt;='Infill Capacities'!$CR$12))),((U19-'Infill Capacities'!$CQ$12)*'Infill Capacities'!$CK$5*('Infill Capacities'!$CM$12)+'Infill Capacities'!$CG$12),(AND((U19&gt;'Infill Capacities'!$CR$12),(U19&lt;='Infill Capacities'!$CS$12))),((U19-'Infill Capacities'!$CR$12)*'Infill Capacities'!$CK$5*('Infill Capacities'!$CN$12)+'Infill Capacities'!$CH$12),(AND((U19&gt;'Infill Capacities'!$CS$12),(U19&lt;='Infill Capacities'!$CT$12))),((U19-'Infill Capacities'!$CS$12)*'Infill Capacities'!$CK$5*('Infill Capacities'!$CO$12)+'Infill Capacities'!$CJ$12))</f>
        <v>136.43516239902198</v>
      </c>
      <c r="AC19" s="326">
        <f>AA19/$C$14</f>
        <v>0.12128696638107567</v>
      </c>
      <c r="AD19" s="334">
        <f>AB19/$D$14</f>
        <v>0.630243728746406</v>
      </c>
      <c r="AE19" s="313">
        <f>AA19+AB19</f>
        <v>148.16765494695136</v>
      </c>
      <c r="AF19" s="313">
        <f>Z19-AE19</f>
        <v>0.80666206741500446</v>
      </c>
      <c r="AG19" s="317">
        <f>(Z19-(AE19))/Z19</f>
        <v>5.4147727177511666E-3</v>
      </c>
      <c r="AH19" s="292"/>
    </row>
    <row r="20" spans="1:34" x14ac:dyDescent="0.25">
      <c r="A20" s="5"/>
      <c r="B20" s="795" t="s">
        <v>314</v>
      </c>
      <c r="C20" s="796"/>
      <c r="D20" s="336">
        <v>2</v>
      </c>
      <c r="E20" s="6"/>
      <c r="F20" s="6"/>
      <c r="G20" s="6"/>
      <c r="H20" s="6"/>
      <c r="I20" s="6"/>
      <c r="J20" s="328"/>
      <c r="K20" s="6"/>
      <c r="L20" s="20"/>
      <c r="M20" s="20"/>
      <c r="N20" s="7"/>
      <c r="O20" s="292"/>
      <c r="P20" s="29">
        <f>_xlfn.IFS(('System Capacities'!$N$21+'System Capacities'!$N$34=2),(ABS(Z7/$G$15)),('System Capacities'!$N$21+'System Capacities'!$N$34=3),(ABS((Z7-'System Capacities'!$K$47)/$G$15)+('System Capacities'!$L$47*'System Capacities'!$D$8)),('System Capacities'!$N$21+'System Capacities'!$N$34=4),(ABS((Z7-'System Capacities'!$K$48)/$G$15)+('System Capacities'!$L$48*'System Capacities'!$D$8)),('System Capacities'!$N$21+'System Capacities'!$N$34=5),(ABS((Z7-'System Capacities'!$K$49)/$G$15)+('System Capacities'!$L$49*'System Capacities'!$D$8)),('System Capacities'!$N$21+'System Capacities'!$N$34=6),(ABS((Z7-'System Capacities'!$K$50)/$G$15)+('System Capacities'!$L$50*'System Capacities'!$D$8)),('System Capacities'!$N$21+'System Capacities'!$N$34=7),(ABS((Z7-'System Capacities'!$K$51)/$G$15)+('System Capacities'!$L$51*'System Capacities'!$D$8)),('System Capacities'!$N$21+'System Capacities'!$N$34=8),(ABS((Z7-'System Capacities'!$K$52)/$G$15)+('System Capacities'!$L$52*'System Capacities'!$D$8)))</f>
        <v>3.6493170288261502E-3</v>
      </c>
      <c r="Q20" s="333">
        <f>Q21+P20</f>
        <v>3.6493170288261502E-3</v>
      </c>
      <c r="R20" s="292"/>
      <c r="S20" s="10">
        <v>1</v>
      </c>
      <c r="T20" s="25">
        <f>T7</f>
        <v>2.75</v>
      </c>
      <c r="U20" s="29">
        <f>P20/(T20-T21)</f>
        <v>1.3270243741186E-3</v>
      </c>
      <c r="V20" s="308">
        <f>Q20</f>
        <v>3.6493170288261502E-3</v>
      </c>
      <c r="W20" s="25">
        <f>'Structural Information'!$Z$8</f>
        <v>40.367000000000004</v>
      </c>
      <c r="X20" s="25">
        <f>W20*V20</f>
        <v>0.14731198050262523</v>
      </c>
      <c r="Y20" s="25">
        <f>((W20*V20)/(X22)*$J$12)</f>
        <v>35.515682985633653</v>
      </c>
      <c r="Z20" s="309">
        <f>Z19+Y20</f>
        <v>184.49</v>
      </c>
      <c r="AA20" s="310">
        <f>_xlfn.IFS((U20&lt;='Frame Capacities'!$BO$13),(U20*'Frame Capacities'!$BG$6*'Frame Capacities'!$BI$13),(AND((U20&gt;'Frame Capacities'!$BO$13),(U20&lt;='Frame Capacities'!$BP$13))),((U20-'Frame Capacities'!$BO$13)*'Frame Capacities'!$BG$6*('Frame Capacities'!$BJ$13)+'Frame Capacities'!$BC$13),(AND((U20&gt;'Frame Capacities'!$BP$13),(U20&lt;='Frame Capacities'!$BQ$13))),((U20-'Frame Capacities'!$BP$13)*'Frame Capacities'!$BG$6*('Frame Capacities'!$BK$13)+'Frame Capacities'!$BD$13),(AND((U20&gt;'Frame Capacities'!$BQ$13),(U20&lt;='Frame Capacities'!$BR$13))),((U20-'Frame Capacities'!$BQ$13)*'Frame Capacities'!$BG$6*('Frame Capacities'!$BM$13)+'Frame Capacities'!$BE$13))</f>
        <v>19.805415786646325</v>
      </c>
      <c r="AB20" s="311">
        <f>_xlfn.IFS((U20&lt;='Infill Capacities'!$CQ$13),(U20*'Infill Capacities'!$CL$13*'Infill Capacities'!$CK$6),(AND((U20&gt;'Infill Capacities'!$CQ$13),(U20&lt;='Infill Capacities'!$CR$13))),((U20-'Infill Capacities'!$CQ$13)*'Infill Capacities'!$CK$6*('Infill Capacities'!$CM$13)+'Infill Capacities'!$CG$13),(AND((U20&gt;'Infill Capacities'!$CR$13),(U20&lt;='Infill Capacities'!$CS$13))),((U20-'Infill Capacities'!$CR$13)*'Infill Capacities'!$CK$6*('Infill Capacities'!$CN$13)+'Infill Capacities'!$CH$13),(AND((U20&gt;'Infill Capacities'!$CS$13),(U20&lt;='Infill Capacities'!$CT$13))),((U20-'Infill Capacities'!$CS$13)*'Infill Capacities'!$CK$6*('Infill Capacities'!$CO$13)+'Infill Capacities'!$CJ$13))</f>
        <v>164.68458421335367</v>
      </c>
      <c r="AC20" s="326">
        <f>AA20/$C$15</f>
        <v>0.16075824502147992</v>
      </c>
      <c r="AD20" s="334">
        <f>AB20/$D$15</f>
        <v>0.76073810150292709</v>
      </c>
      <c r="AE20" s="313">
        <f>AA20+AB20</f>
        <v>184.49</v>
      </c>
      <c r="AF20" s="313">
        <f t="shared" ref="AF20" si="3">Z20-AE20</f>
        <v>0</v>
      </c>
      <c r="AG20" s="317">
        <f>(Z20-(AE20))/Z20</f>
        <v>0</v>
      </c>
      <c r="AH20" s="292"/>
    </row>
    <row r="21" spans="1:34" ht="14.4" thickBot="1" x14ac:dyDescent="0.3">
      <c r="A21" s="5"/>
      <c r="B21" s="793" t="s">
        <v>326</v>
      </c>
      <c r="C21" s="794"/>
      <c r="D21" s="337">
        <v>3</v>
      </c>
      <c r="E21" s="6"/>
      <c r="F21" s="6"/>
      <c r="G21" s="6"/>
      <c r="H21" s="6"/>
      <c r="I21" s="6"/>
      <c r="J21" s="328"/>
      <c r="K21" s="6"/>
      <c r="L21" s="6"/>
      <c r="M21" s="6"/>
      <c r="N21" s="7"/>
      <c r="O21" s="292"/>
      <c r="P21" s="29">
        <v>0</v>
      </c>
      <c r="Q21" s="333">
        <f>P21</f>
        <v>0</v>
      </c>
      <c r="R21" s="292"/>
      <c r="S21" s="10">
        <v>0</v>
      </c>
      <c r="T21" s="25">
        <f>T8</f>
        <v>0</v>
      </c>
      <c r="U21" s="338" t="s">
        <v>70</v>
      </c>
      <c r="V21" s="308">
        <f>Q21</f>
        <v>0</v>
      </c>
      <c r="W21" s="25" t="str">
        <f>E8</f>
        <v>-</v>
      </c>
      <c r="X21" s="25">
        <v>0</v>
      </c>
      <c r="Y21" s="25" t="s">
        <v>70</v>
      </c>
      <c r="Z21" s="322" t="s">
        <v>70</v>
      </c>
      <c r="AA21" s="310" t="s">
        <v>70</v>
      </c>
      <c r="AB21" s="310" t="s">
        <v>70</v>
      </c>
      <c r="AC21" s="318" t="s">
        <v>70</v>
      </c>
      <c r="AD21" s="310" t="s">
        <v>70</v>
      </c>
      <c r="AE21" s="320" t="s">
        <v>70</v>
      </c>
      <c r="AF21" s="320" t="s">
        <v>70</v>
      </c>
      <c r="AG21" s="292"/>
      <c r="AH21" s="292"/>
    </row>
    <row r="22" spans="1:34" ht="14.4" thickBot="1" x14ac:dyDescent="0.3">
      <c r="A22" s="5"/>
      <c r="B22" s="6"/>
      <c r="C22" s="6"/>
      <c r="D22" s="6"/>
      <c r="E22" s="20"/>
      <c r="F22" s="20"/>
      <c r="G22" s="20"/>
      <c r="H22" s="6"/>
      <c r="I22" s="6"/>
      <c r="J22" s="6"/>
      <c r="K22" s="6"/>
      <c r="L22" s="6"/>
      <c r="M22" s="6"/>
      <c r="N22" s="7"/>
      <c r="O22" s="292"/>
      <c r="P22" s="292"/>
      <c r="Q22" s="292"/>
      <c r="R22" s="292"/>
      <c r="S22" s="292"/>
      <c r="T22" s="292"/>
      <c r="U22" s="292"/>
      <c r="V22" s="292"/>
      <c r="W22" s="166" t="s">
        <v>83</v>
      </c>
      <c r="X22" s="339">
        <f>SUM(X18:X21)</f>
        <v>0.76522778103191369</v>
      </c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</row>
    <row r="23" spans="1:34" x14ac:dyDescent="0.25">
      <c r="A23" s="5"/>
      <c r="B23" s="791" t="s">
        <v>327</v>
      </c>
      <c r="C23" s="792"/>
      <c r="D23" s="6"/>
      <c r="E23" s="20"/>
      <c r="F23" s="20"/>
      <c r="G23" s="20"/>
      <c r="H23" s="6"/>
      <c r="I23" s="6"/>
      <c r="J23" s="6"/>
      <c r="K23" s="6"/>
      <c r="L23" s="6"/>
      <c r="M23" s="6"/>
      <c r="N23" s="7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</row>
    <row r="24" spans="1:34" ht="14.4" thickBot="1" x14ac:dyDescent="0.3">
      <c r="A24" s="5"/>
      <c r="B24" s="340" t="s">
        <v>325</v>
      </c>
      <c r="C24" s="341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</row>
    <row r="25" spans="1:34" ht="14.4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</row>
    <row r="26" spans="1:34" ht="16.2" thickBot="1" x14ac:dyDescent="0.35">
      <c r="A26" s="5"/>
      <c r="B26" s="789" t="s">
        <v>328</v>
      </c>
      <c r="C26" s="790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</row>
    <row r="27" spans="1:34" ht="14.4" thickBot="1" x14ac:dyDescent="0.3">
      <c r="A27" s="5"/>
      <c r="B27" s="785" t="s">
        <v>0</v>
      </c>
      <c r="C27" s="787" t="s">
        <v>78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</row>
    <row r="28" spans="1:34" ht="14.4" thickBot="1" x14ac:dyDescent="0.3">
      <c r="A28" s="5"/>
      <c r="B28" s="786"/>
      <c r="C28" s="788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92"/>
      <c r="P28" s="770" t="s">
        <v>253</v>
      </c>
      <c r="Q28" s="772"/>
      <c r="R28" s="307"/>
      <c r="S28" s="770" t="s">
        <v>253</v>
      </c>
      <c r="T28" s="771"/>
      <c r="U28" s="771"/>
      <c r="V28" s="771"/>
      <c r="W28" s="771"/>
      <c r="X28" s="771"/>
      <c r="Y28" s="771"/>
      <c r="Z28" s="771"/>
      <c r="AA28" s="771"/>
      <c r="AB28" s="771"/>
      <c r="AC28" s="771"/>
      <c r="AD28" s="771"/>
      <c r="AE28" s="771"/>
      <c r="AF28" s="772"/>
      <c r="AG28" s="292"/>
      <c r="AH28" s="292"/>
    </row>
    <row r="29" spans="1:34" x14ac:dyDescent="0.25">
      <c r="A29" s="5"/>
      <c r="B29" s="24">
        <v>3</v>
      </c>
      <c r="C29" s="342">
        <v>4.1459600550779706E-2</v>
      </c>
      <c r="D29" s="343"/>
      <c r="E29" s="6"/>
      <c r="F29" s="6"/>
      <c r="G29" s="6"/>
      <c r="H29" s="6"/>
      <c r="I29" s="6"/>
      <c r="J29" s="6"/>
      <c r="K29" s="6"/>
      <c r="L29" s="6"/>
      <c r="M29" s="6"/>
      <c r="N29" s="7"/>
      <c r="O29" s="292"/>
      <c r="P29" s="554" t="s">
        <v>86</v>
      </c>
      <c r="Q29" s="595" t="s">
        <v>85</v>
      </c>
      <c r="R29" s="292"/>
      <c r="S29" s="595" t="s">
        <v>0</v>
      </c>
      <c r="T29" s="595" t="s">
        <v>76</v>
      </c>
      <c r="U29" s="595" t="s">
        <v>106</v>
      </c>
      <c r="V29" s="554" t="s">
        <v>78</v>
      </c>
      <c r="W29" s="595" t="s">
        <v>81</v>
      </c>
      <c r="X29" s="595" t="s">
        <v>82</v>
      </c>
      <c r="Y29" s="554" t="s">
        <v>79</v>
      </c>
      <c r="Z29" s="554" t="s">
        <v>80</v>
      </c>
      <c r="AA29" s="779" t="s">
        <v>192</v>
      </c>
      <c r="AB29" s="779" t="s">
        <v>191</v>
      </c>
      <c r="AC29" s="779" t="s">
        <v>193</v>
      </c>
      <c r="AD29" s="779" t="s">
        <v>194</v>
      </c>
      <c r="AE29" s="784" t="s">
        <v>356</v>
      </c>
      <c r="AF29" s="755" t="s">
        <v>402</v>
      </c>
      <c r="AG29" s="780" t="s">
        <v>246</v>
      </c>
      <c r="AH29" s="292"/>
    </row>
    <row r="30" spans="1:34" x14ac:dyDescent="0.25">
      <c r="A30" s="5"/>
      <c r="B30" s="24">
        <v>2</v>
      </c>
      <c r="C30" s="342">
        <v>3.7245625763773132E-2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92"/>
      <c r="P30" s="489"/>
      <c r="Q30" s="526"/>
      <c r="R30" s="292"/>
      <c r="S30" s="526"/>
      <c r="T30" s="526"/>
      <c r="U30" s="526"/>
      <c r="V30" s="489"/>
      <c r="W30" s="526"/>
      <c r="X30" s="526"/>
      <c r="Y30" s="489"/>
      <c r="Z30" s="489"/>
      <c r="AA30" s="554"/>
      <c r="AB30" s="554"/>
      <c r="AC30" s="554"/>
      <c r="AD30" s="554"/>
      <c r="AE30" s="755"/>
      <c r="AF30" s="756"/>
      <c r="AG30" s="780"/>
      <c r="AH30" s="292"/>
    </row>
    <row r="31" spans="1:34" ht="14.4" thickBot="1" x14ac:dyDescent="0.3">
      <c r="A31" s="5"/>
      <c r="B31" s="37">
        <v>1</v>
      </c>
      <c r="C31" s="344">
        <v>2.2613933529966507E-2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292"/>
      <c r="P31" s="29">
        <f>_xlfn.IFS(('System Capacities'!$N$19+'System Capacities'!$N$32=2),(Z18/$G$13),('System Capacities'!$N$19+'System Capacities'!$N$32=3),(ABS((Z18-'System Capacities'!$C$47)/$G$13)+('System Capacities'!$D$47*'System Capacities'!$D$6)),('System Capacities'!$N$19+'System Capacities'!$N$32=4),(ABS((Z18-'System Capacities'!$C$48)/$G$13)+('System Capacities'!$D$48*'System Capacities'!$D$6)),('System Capacities'!$N$19+'System Capacities'!$N$32=5),(ABS(((Z18-AF18)-'System Capacities'!$C$49)/$G$13)+('System Capacities'!$D$49*'System Capacities'!$D$6)),('System Capacities'!$N$19+'System Capacities'!$N$32=6),(ABS(((Z18-AF18)-'System Capacities'!$C$50)/$G$13)+('System Capacities'!$D$50*'System Capacities'!$D$6)),('System Capacities'!$N$19+'System Capacities'!$N$32=7),(ABS(((Z18-AF18)-'System Capacities'!$C$51)/$G$13)+('System Capacities'!$D$51*'System Capacities'!$D$6)),('System Capacities'!$N$19+'System Capacities'!$N$32=8),(ABS(((Z18-AF18)-'System Capacities'!$C$52)/$G$13)+('System Capacities'!$D$52*'System Capacities'!$D$6)))</f>
        <v>1.910960161288035E-3</v>
      </c>
      <c r="Q31" s="333">
        <f>Q32+P31</f>
        <v>8.9166848262687507E-3</v>
      </c>
      <c r="R31" s="292"/>
      <c r="S31" s="10">
        <v>3</v>
      </c>
      <c r="T31" s="25">
        <f>T5</f>
        <v>8.75</v>
      </c>
      <c r="U31" s="29">
        <f>P31/(T31-T32)</f>
        <v>6.3698672042934495E-4</v>
      </c>
      <c r="V31" s="308">
        <f>Q31</f>
        <v>8.9166848262687507E-3</v>
      </c>
      <c r="W31" s="25">
        <f>'Structural Information'!$Z$6</f>
        <v>37.8446</v>
      </c>
      <c r="X31" s="25">
        <f>W31*V31</f>
        <v>0.33744837057621035</v>
      </c>
      <c r="Y31" s="25">
        <f>((W31*V31)/(X35)*$J$12)</f>
        <v>81.108726758657468</v>
      </c>
      <c r="Z31" s="309">
        <f>Y31</f>
        <v>81.108726758657468</v>
      </c>
      <c r="AA31" s="310">
        <f>_xlfn.IFS((U31&lt;='Frame Capacities'!$BO$11),(U31*'Frame Capacities'!$BG$4*'Frame Capacities'!$BI$11),(AND((U31&gt;'Frame Capacities'!$BO$11),(U31&lt;='Frame Capacities'!$BP$11))),((U31-'Frame Capacities'!$BO$11)*'Frame Capacities'!$BG$4*('Frame Capacities'!$BJ$11)+'Frame Capacities'!$BC$11),(AND((U31&gt;'Frame Capacities'!$BP$11),(U31&lt;='Frame Capacities'!$BQ$11))),((U31-'Frame Capacities'!$BP$11)*'Frame Capacities'!$BG$4*('Frame Capacities'!$BK$11)+'Frame Capacities'!$BD$11),(AND((U31&gt;'Frame Capacities'!$BQ$11),(U31&lt;='Frame Capacities'!$BR$11))),((U31-'Frame Capacities'!$BQ$11)*'Frame Capacities'!$BG$4*('Frame Capacities'!$BM$11)+'Frame Capacities'!$BE$11))</f>
        <v>5.9112990643049974</v>
      </c>
      <c r="AB31" s="311">
        <f>_xlfn.IFS((U31&lt;='Infill Capacities'!$CQ$11),(U31*'Infill Capacities'!$CL$11*'Infill Capacities'!$CK$4),(AND((U31&gt;'Infill Capacities'!$CQ$11),(U31&lt;='Infill Capacities'!$CR$11))),((U31-'Infill Capacities'!$CQ$11)*'Infill Capacities'!$CK$4*('Infill Capacities'!$CM$11)+'Infill Capacities'!$CG$11),(AND((U31&gt;'Infill Capacities'!$CR$11),(U31&lt;='Infill Capacities'!$CS$11))),((U31-'Infill Capacities'!$CR$11)*'Infill Capacities'!$CK$4*('Infill Capacities'!$CN$11)+'Infill Capacities'!$CH$11),(AND((U31&gt;'Infill Capacities'!$CS$11),(U31&lt;='Infill Capacities'!$CT$11))),((U31-'Infill Capacities'!$CS$11)*'Infill Capacities'!$CK$4*('Infill Capacities'!$CO$11)+'Infill Capacities'!$CJ$11))</f>
        <v>75.059162502411766</v>
      </c>
      <c r="AC31" s="29">
        <f>AA31/$C$13</f>
        <v>6.6369375721987256E-2</v>
      </c>
      <c r="AD31" s="316">
        <f>AB31/$D$13</f>
        <v>0.34672562131564932</v>
      </c>
      <c r="AE31" s="313">
        <f>AA31+AB31</f>
        <v>80.970461566716764</v>
      </c>
      <c r="AF31" s="313">
        <f>Z31-AE31</f>
        <v>0.13826519194070386</v>
      </c>
      <c r="AG31" s="317">
        <f>(Z31-(AE31))/Z31</f>
        <v>1.7046894639601226E-3</v>
      </c>
      <c r="AH31" s="292"/>
    </row>
    <row r="32" spans="1:3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292"/>
      <c r="P32" s="29">
        <f>_xlfn.IFS(('System Capacities'!$N$20+'System Capacities'!$N$33=2),(ABS(Z19/$G$14)),('System Capacities'!$N$20+'System Capacities'!$N$33=3),(ABS((Z19-'System Capacities'!$G$47)/$G$14)+('System Capacities'!$H$47*'System Capacities'!$D$7)),('System Capacities'!$N$20+'System Capacities'!$N$33=4),(ABS((Z19-'System Capacities'!$G$48)/$G$14)+('System Capacities'!$H$48*'System Capacities'!$D$7)),('System Capacities'!$N$20+'System Capacities'!$N$33=5),(ABS(((Z19-AF19)-'System Capacities'!$G$49)/$G$14)+('System Capacities'!$H$49*'System Capacities'!$D$7)),('System Capacities'!$N$20+'System Capacities'!$N$33=6),(ABS(((Z19-AF19)-'System Capacities'!$G$50)/$G$14)+('System Capacities'!$H$50*'System Capacities'!$D$7)),('System Capacities'!$N$20+'System Capacities'!$N$33=7),(ABS(((Z19-AF19)-'System Capacities'!$G$51)/$G$14)+('System Capacities'!$H$51*'System Capacities'!$D$7)),('System Capacities'!$N$20+'System Capacities'!$N$33=8),(ABS(((Z19-AF19)-'System Capacities'!$G$52)/$G$14)+('System Capacities'!$H$52*'System Capacities'!$D$7)))</f>
        <v>3.3564076361545653E-3</v>
      </c>
      <c r="Q32" s="333">
        <f>Q33+P32</f>
        <v>7.005724664980716E-3</v>
      </c>
      <c r="R32" s="292"/>
      <c r="S32" s="10">
        <v>2</v>
      </c>
      <c r="T32" s="25">
        <f>T6</f>
        <v>5.75</v>
      </c>
      <c r="U32" s="29">
        <f>P32/(T32-T33)</f>
        <v>1.118802545384855E-3</v>
      </c>
      <c r="V32" s="308">
        <f>Q32</f>
        <v>7.005724664980716E-3</v>
      </c>
      <c r="W32" s="25">
        <f>'Structural Information'!$Z$7</f>
        <v>40.367000000000004</v>
      </c>
      <c r="X32" s="25">
        <f>W32*V32</f>
        <v>0.28280008755127661</v>
      </c>
      <c r="Y32" s="25">
        <f>((W32*V32)/(X35)*$J$12)</f>
        <v>67.973524333081997</v>
      </c>
      <c r="Z32" s="309">
        <f>Z31+Y32</f>
        <v>149.08225109173947</v>
      </c>
      <c r="AA32" s="310">
        <f>_xlfn.IFS((U32&lt;='Frame Capacities'!$BO$12),(U32*'Frame Capacities'!$BG$5*'Frame Capacities'!$BI$12),(AND((U32&gt;'Frame Capacities'!$BO$12),(U32&lt;='Frame Capacities'!$BP$12))),((U32-'Frame Capacities'!$BO$12)*'Frame Capacities'!$BG$5*('Frame Capacities'!$BJ$12)+'Frame Capacities'!$BC$12),(AND((U32&gt;'Frame Capacities'!$BP$12),(U32&lt;='Frame Capacities'!$BQ$12))),((U32-'Frame Capacities'!$BP$12)*'Frame Capacities'!$BG$5*('Frame Capacities'!$BK$12)+'Frame Capacities'!$BD$12),(AND((U32&gt;'Frame Capacities'!$BQ$12),(U32&lt;='Frame Capacities'!$BR$12))),((U32-'Frame Capacities'!$BQ$12)*'Frame Capacities'!$BG$5*('Frame Capacities'!$BM$12)+'Frame Capacities'!$BE$12))</f>
        <v>11.796367195186457</v>
      </c>
      <c r="AB32" s="311">
        <f>_xlfn.IFS((U32&lt;='Infill Capacities'!$CQ$12),(U32*'Infill Capacities'!$CL$12*'Infill Capacities'!$CK$5),(AND((U32&gt;'Infill Capacities'!$CQ$12),(U32&lt;='Infill Capacities'!$CR$12))),((U32-'Infill Capacities'!$CQ$12)*'Infill Capacities'!$CK$5*('Infill Capacities'!$CM$12)+'Infill Capacities'!$CG$12),(AND((U32&gt;'Infill Capacities'!$CR$12),(U32&lt;='Infill Capacities'!$CS$12))),((U32-'Infill Capacities'!$CR$12)*'Infill Capacities'!$CK$5*('Infill Capacities'!$CN$12)+'Infill Capacities'!$CH$12),(AND((U32&gt;'Infill Capacities'!$CS$12),(U32&lt;='Infill Capacities'!$CT$12))),((U32-'Infill Capacities'!$CS$12)*'Infill Capacities'!$CK$5*('Infill Capacities'!$CO$12)+'Infill Capacities'!$CJ$12))</f>
        <v>137.1779498191799</v>
      </c>
      <c r="AC32" s="29">
        <f>AA32/$C$14</f>
        <v>0.12194728320316806</v>
      </c>
      <c r="AD32" s="316">
        <f>AB32/$D$14</f>
        <v>0.63367493449362478</v>
      </c>
      <c r="AE32" s="313">
        <f>AA32+AB32</f>
        <v>148.97431701436636</v>
      </c>
      <c r="AF32" s="313">
        <f>Z32-AE32</f>
        <v>0.1079340773731019</v>
      </c>
      <c r="AG32" s="317">
        <f>(Z32-(AE32))/Z32</f>
        <v>7.2399012345663758E-4</v>
      </c>
      <c r="AH32" s="292"/>
    </row>
    <row r="33" spans="1:34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292"/>
      <c r="P33" s="29">
        <f>_xlfn.IFS(('System Capacities'!$N$21+'System Capacities'!$N$34=2),(ABS(Z20/$G$15)),('System Capacities'!$N$21+'System Capacities'!$N$34=3),(ABS((Z20-'System Capacities'!$K$47)/$G$15)+('System Capacities'!$L$47*'System Capacities'!$D$8)),('System Capacities'!$N$21+'System Capacities'!$N$34=4),(ABS((Z20-'System Capacities'!$K$48)/$G$15)+('System Capacities'!$L$48*'System Capacities'!$D$8)),('System Capacities'!$N$21+'System Capacities'!$N$34=5),(ABS((Z20-'System Capacities'!$K$49)/$G$15)+('System Capacities'!$L$49*'System Capacities'!$D$8)),('System Capacities'!$N$21+'System Capacities'!$N$34=6),(ABS((Z20-'System Capacities'!$K$50)/$G$15)+('System Capacities'!$L$50*'System Capacities'!$D$8)),('System Capacities'!$N$21+'System Capacities'!$N$34=7),(ABS((Z20-'System Capacities'!$K$51)/$G$15)+('System Capacities'!$L$51*'System Capacities'!$D$8)),('System Capacities'!$N$21+'System Capacities'!$N$34=8),(ABS((Z20-'System Capacities'!$K$52)/$G$15)+('System Capacities'!$L$52*'System Capacities'!$D$8)))</f>
        <v>3.6493170288261502E-3</v>
      </c>
      <c r="Q33" s="333">
        <f>Q34+P33</f>
        <v>3.6493170288261502E-3</v>
      </c>
      <c r="R33" s="292"/>
      <c r="S33" s="10">
        <v>1</v>
      </c>
      <c r="T33" s="25">
        <f>T7</f>
        <v>2.75</v>
      </c>
      <c r="U33" s="29">
        <f>P33/(T33-T34)</f>
        <v>1.3270243741186E-3</v>
      </c>
      <c r="V33" s="308">
        <f>Q33</f>
        <v>3.6493170288261502E-3</v>
      </c>
      <c r="W33" s="25">
        <f>'Structural Information'!$Z$8</f>
        <v>40.367000000000004</v>
      </c>
      <c r="X33" s="25">
        <f>W33*V33</f>
        <v>0.14731198050262523</v>
      </c>
      <c r="Y33" s="25">
        <f>((W33*V33)/(X35)*$J$12)</f>
        <v>35.40774890826053</v>
      </c>
      <c r="Z33" s="309">
        <f>Z32+Y33</f>
        <v>184.49</v>
      </c>
      <c r="AA33" s="310">
        <f>_xlfn.IFS((U33&lt;='Frame Capacities'!$BO$13),(U33*'Frame Capacities'!$BG$6*'Frame Capacities'!$BI$13),(AND((U33&gt;'Frame Capacities'!$BO$13),(U33&lt;='Frame Capacities'!$BP$13))),((U33-'Frame Capacities'!$BO$13)*'Frame Capacities'!$BG$6*('Frame Capacities'!$BJ$13)+'Frame Capacities'!$BC$13),(AND((U33&gt;'Frame Capacities'!$BP$13),(U33&lt;='Frame Capacities'!$BQ$13))),((U33-'Frame Capacities'!$BP$13)*'Frame Capacities'!$BG$6*('Frame Capacities'!$BK$13)+'Frame Capacities'!$BD$13),(AND((U33&gt;'Frame Capacities'!$BQ$13),(U33&lt;='Frame Capacities'!$BR$13))),((U33-'Frame Capacities'!$BQ$13)*'Frame Capacities'!$BG$6*('Frame Capacities'!$BM$13)+'Frame Capacities'!$BE$13))</f>
        <v>19.805415786646325</v>
      </c>
      <c r="AB33" s="311">
        <f>_xlfn.IFS((U33&lt;='Infill Capacities'!$CQ$13),(U33*'Infill Capacities'!$CL$13*'Infill Capacities'!$CK$6),(AND((U33&gt;'Infill Capacities'!$CQ$13),(U33&lt;='Infill Capacities'!$CR$13))),((U33-'Infill Capacities'!$CQ$13)*'Infill Capacities'!$CK$6*('Infill Capacities'!$CM$13)+'Infill Capacities'!$CG$13),(AND((U33&gt;'Infill Capacities'!$CR$13),(U33&lt;='Infill Capacities'!$CS$13))),((U33-'Infill Capacities'!$CR$13)*'Infill Capacities'!$CK$6*('Infill Capacities'!$CN$13)+'Infill Capacities'!$CH$13),(AND((U33&gt;'Infill Capacities'!$CS$13),(U33&lt;='Infill Capacities'!$CT$13))),((U33-'Infill Capacities'!$CS$13)*'Infill Capacities'!$CK$6*('Infill Capacities'!$CO$13)+'Infill Capacities'!$CJ$13))</f>
        <v>164.68458421335367</v>
      </c>
      <c r="AC33" s="29">
        <f>AA33/$C$15</f>
        <v>0.16075824502147992</v>
      </c>
      <c r="AD33" s="316">
        <f>AB33/$D$15</f>
        <v>0.76073810150292709</v>
      </c>
      <c r="AE33" s="313">
        <f>AA33+AB33</f>
        <v>184.49</v>
      </c>
      <c r="AF33" s="313">
        <f t="shared" ref="AF33" si="4">Z33-AE33</f>
        <v>0</v>
      </c>
      <c r="AG33" s="317">
        <f>(Z33-(AE33))/Z33</f>
        <v>0</v>
      </c>
      <c r="AH33" s="292"/>
    </row>
    <row r="34" spans="1:34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292"/>
      <c r="P34" s="29">
        <v>0</v>
      </c>
      <c r="Q34" s="333">
        <f>P34</f>
        <v>0</v>
      </c>
      <c r="R34" s="292"/>
      <c r="S34" s="10">
        <v>0</v>
      </c>
      <c r="T34" s="25">
        <f>T8</f>
        <v>0</v>
      </c>
      <c r="U34" s="338" t="s">
        <v>70</v>
      </c>
      <c r="V34" s="308">
        <f>Q34</f>
        <v>0</v>
      </c>
      <c r="W34" s="25" t="str">
        <f>E8</f>
        <v>-</v>
      </c>
      <c r="X34" s="25">
        <v>0</v>
      </c>
      <c r="Y34" s="25" t="s">
        <v>70</v>
      </c>
      <c r="Z34" s="322" t="s">
        <v>70</v>
      </c>
      <c r="AA34" s="310" t="s">
        <v>70</v>
      </c>
      <c r="AB34" s="310" t="s">
        <v>70</v>
      </c>
      <c r="AC34" s="318" t="s">
        <v>70</v>
      </c>
      <c r="AD34" s="310" t="s">
        <v>70</v>
      </c>
      <c r="AE34" s="320" t="s">
        <v>70</v>
      </c>
      <c r="AF34" s="320" t="s">
        <v>70</v>
      </c>
      <c r="AH34" s="292"/>
    </row>
    <row r="35" spans="1:34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292"/>
      <c r="P35" s="292"/>
      <c r="Q35" s="292"/>
      <c r="R35" s="292"/>
      <c r="S35" s="292"/>
      <c r="T35" s="292"/>
      <c r="U35" s="292"/>
      <c r="V35" s="292"/>
      <c r="W35" s="438" t="s">
        <v>83</v>
      </c>
      <c r="X35" s="439">
        <f>SUM(X31:X34)</f>
        <v>0.76756043863011225</v>
      </c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</row>
    <row r="36" spans="1:34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</row>
    <row r="37" spans="1:34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</row>
    <row r="38" spans="1:34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</row>
    <row r="39" spans="1:34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</row>
    <row r="40" spans="1:34" ht="14.4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</row>
    <row r="41" spans="1:34" ht="14.4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292"/>
      <c r="P41" s="773" t="s">
        <v>254</v>
      </c>
      <c r="Q41" s="775"/>
      <c r="R41" s="307"/>
      <c r="S41" s="773" t="s">
        <v>254</v>
      </c>
      <c r="T41" s="774"/>
      <c r="U41" s="774"/>
      <c r="V41" s="774"/>
      <c r="W41" s="774"/>
      <c r="X41" s="774"/>
      <c r="Y41" s="774"/>
      <c r="Z41" s="774"/>
      <c r="AA41" s="774"/>
      <c r="AB41" s="774"/>
      <c r="AC41" s="774"/>
      <c r="AD41" s="774"/>
      <c r="AE41" s="774"/>
      <c r="AF41" s="775"/>
      <c r="AG41" s="292"/>
      <c r="AH41" s="292"/>
    </row>
    <row r="42" spans="1:34" x14ac:dyDescent="0.25">
      <c r="A42" s="5"/>
      <c r="B42" s="8"/>
      <c r="C42" s="345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292"/>
      <c r="P42" s="554" t="s">
        <v>86</v>
      </c>
      <c r="Q42" s="595" t="s">
        <v>85</v>
      </c>
      <c r="R42" s="292"/>
      <c r="S42" s="595" t="s">
        <v>0</v>
      </c>
      <c r="T42" s="595" t="s">
        <v>76</v>
      </c>
      <c r="U42" s="595" t="s">
        <v>106</v>
      </c>
      <c r="V42" s="554" t="s">
        <v>78</v>
      </c>
      <c r="W42" s="595" t="s">
        <v>81</v>
      </c>
      <c r="X42" s="595" t="s">
        <v>82</v>
      </c>
      <c r="Y42" s="554" t="s">
        <v>79</v>
      </c>
      <c r="Z42" s="554" t="s">
        <v>80</v>
      </c>
      <c r="AA42" s="779" t="s">
        <v>192</v>
      </c>
      <c r="AB42" s="779" t="s">
        <v>191</v>
      </c>
      <c r="AC42" s="779" t="s">
        <v>193</v>
      </c>
      <c r="AD42" s="779" t="s">
        <v>194</v>
      </c>
      <c r="AE42" s="784" t="s">
        <v>356</v>
      </c>
      <c r="AF42" s="755" t="s">
        <v>402</v>
      </c>
      <c r="AG42" s="780" t="s">
        <v>246</v>
      </c>
      <c r="AH42" s="292"/>
    </row>
    <row r="43" spans="1:34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92"/>
      <c r="P43" s="489"/>
      <c r="Q43" s="526"/>
      <c r="R43" s="292"/>
      <c r="S43" s="526"/>
      <c r="T43" s="526"/>
      <c r="U43" s="526"/>
      <c r="V43" s="489"/>
      <c r="W43" s="526"/>
      <c r="X43" s="526"/>
      <c r="Y43" s="489"/>
      <c r="Z43" s="489"/>
      <c r="AA43" s="554"/>
      <c r="AB43" s="554"/>
      <c r="AC43" s="554"/>
      <c r="AD43" s="554"/>
      <c r="AE43" s="755"/>
      <c r="AF43" s="756"/>
      <c r="AG43" s="780"/>
      <c r="AH43" s="292"/>
    </row>
    <row r="44" spans="1:34" ht="14.4" thickBo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292"/>
      <c r="P44" s="29">
        <f>_xlfn.IFS(('System Capacities'!$N$19+'System Capacities'!$N$32=2),(Z31/$G$13),('System Capacities'!$N$19+'System Capacities'!$N$32=3),(ABS((Z31-'System Capacities'!$C$47)/$G$13)+('System Capacities'!$D$47*'System Capacities'!$D$6)),('System Capacities'!$N$19+'System Capacities'!$N$32=4),(ABS((Z31-'System Capacities'!$C$48)/$G$13)+('System Capacities'!$D$48*'System Capacities'!$D$6)),('System Capacities'!$N$19+'System Capacities'!$N$32=5),(ABS(((Z31-AF31)-'System Capacities'!$C$49)/$G$13)+('System Capacities'!$D$49*'System Capacities'!$D$6)),('System Capacities'!$N$19+'System Capacities'!$N$32=6),(ABS(((Z31-AF31)-'System Capacities'!$C$50)/$G$13)+('System Capacities'!$D$50*'System Capacities'!$D$6)),('System Capacities'!$N$19+'System Capacities'!$N$32=7),(ABS(((Z31-AF31)-'System Capacities'!$C$51)/$G$13)+('System Capacities'!$D$51*'System Capacities'!$D$6)),('System Capacities'!$N$19+'System Capacities'!$N$32=8),(ABS(((Z31-AF31)-'System Capacities'!$C$52)/$G$13)+('System Capacities'!$D$52*'System Capacities'!$D$6)))</f>
        <v>1.9142233176092302E-3</v>
      </c>
      <c r="Q44" s="333">
        <f>Q45+P44</f>
        <v>8.9223797491437828E-3</v>
      </c>
      <c r="R44" s="292"/>
      <c r="S44" s="10">
        <v>3</v>
      </c>
      <c r="T44" s="25">
        <f>T5</f>
        <v>8.75</v>
      </c>
      <c r="U44" s="29">
        <f>P44/(T44-T45)</f>
        <v>6.3807443920307677E-4</v>
      </c>
      <c r="V44" s="308">
        <f>Q44</f>
        <v>8.9223797491437828E-3</v>
      </c>
      <c r="W44" s="25">
        <f>'Structural Information'!$Z$6</f>
        <v>37.8446</v>
      </c>
      <c r="X44" s="25">
        <f>W44*V44</f>
        <v>0.3376638926544468</v>
      </c>
      <c r="Y44" s="25">
        <f>((W44*V44)/(X48)*$J$12)</f>
        <v>81.127374425897017</v>
      </c>
      <c r="Z44" s="309">
        <f>Y44</f>
        <v>81.127374425897017</v>
      </c>
      <c r="AA44" s="310">
        <f>_xlfn.IFS((U44&lt;='Frame Capacities'!$BO$11),(U44*'Frame Capacities'!$BG$4*'Frame Capacities'!$BI$11),(AND((U44&gt;'Frame Capacities'!$BO$11),(U44&lt;='Frame Capacities'!$BP$11))),((U44-'Frame Capacities'!$BO$11)*'Frame Capacities'!$BG$4*('Frame Capacities'!$BJ$11)+'Frame Capacities'!$BC$11),(AND((U44&gt;'Frame Capacities'!$BP$11),(U44&lt;='Frame Capacities'!$BQ$11))),((U44-'Frame Capacities'!$BP$11)*'Frame Capacities'!$BG$4*('Frame Capacities'!$BK$11)+'Frame Capacities'!$BD$11),(AND((U44&gt;'Frame Capacities'!$BQ$11),(U44&lt;='Frame Capacities'!$BR$11))),((U44-'Frame Capacities'!$BQ$11)*'Frame Capacities'!$BG$4*('Frame Capacities'!$BM$11)+'Frame Capacities'!$BE$11))</f>
        <v>5.9213932009065484</v>
      </c>
      <c r="AB44" s="311">
        <f>_xlfn.IFS((U44&lt;='Infill Capacities'!$CQ$11),(U44*'Infill Capacities'!$CL$11*'Infill Capacities'!$CK$4),(AND((U44&gt;'Infill Capacities'!$CQ$11),(U44&lt;='Infill Capacities'!$CR$11))),((U44-'Infill Capacities'!$CQ$11)*'Infill Capacities'!$CK$4*('Infill Capacities'!$CM$11)+'Infill Capacities'!$CG$11),(AND((U44&gt;'Infill Capacities'!$CR$11),(U44&lt;='Infill Capacities'!$CS$11))),((U44-'Infill Capacities'!$CR$11)*'Infill Capacities'!$CK$4*('Infill Capacities'!$CN$11)+'Infill Capacities'!$CH$11),(AND((U44&gt;'Infill Capacities'!$CS$11),(U44&lt;='Infill Capacities'!$CT$11))),((U44-'Infill Capacities'!$CS$11)*'Infill Capacities'!$CK$4*('Infill Capacities'!$CO$11)+'Infill Capacities'!$CJ$11))</f>
        <v>75.187333557750932</v>
      </c>
      <c r="AC44" s="29">
        <f>AA44/$C$13</f>
        <v>6.6482708094010648E-2</v>
      </c>
      <c r="AD44" s="316">
        <f>AB44/$D$13</f>
        <v>0.3473176901226484</v>
      </c>
      <c r="AE44" s="313">
        <f>AA44+AB44</f>
        <v>81.108726758657482</v>
      </c>
      <c r="AF44" s="313">
        <f>Z44-AE44</f>
        <v>1.8647667239534371E-2</v>
      </c>
      <c r="AG44" s="317">
        <f>(Z44-(AE44))/Z44</f>
        <v>2.2985665900684897E-4</v>
      </c>
      <c r="AH44" s="292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92"/>
      <c r="P45" s="29">
        <f>_xlfn.IFS(('System Capacities'!$N$20+'System Capacities'!$N$33=2),(ABS(Z32/$G$14)),('System Capacities'!$N$20+'System Capacities'!$N$33=3),(ABS((Z32-'System Capacities'!$G$47)/$G$14)+('System Capacities'!$H$47*'System Capacities'!$D$7)),('System Capacities'!$N$20+'System Capacities'!$N$33=4),(ABS((Z32-'System Capacities'!$G$48)/$G$14)+('System Capacities'!$H$48*'System Capacities'!$D$7)),('System Capacities'!$N$20+'System Capacities'!$N$33=5),(ABS(((Z32-AF32)-'System Capacities'!$G$49)/$G$14)+('System Capacities'!$H$49*'System Capacities'!$D$7)),('System Capacities'!$N$20+'System Capacities'!$N$33=6),(ABS(((Z32-AF32)-'System Capacities'!$G$50)/$G$14)+('System Capacities'!$H$50*'System Capacities'!$D$7)),('System Capacities'!$N$20+'System Capacities'!$N$33=7),(ABS(((Z32-AF32)-'System Capacities'!$G$51)/$G$14)+('System Capacities'!$H$51*'System Capacities'!$D$7)),('System Capacities'!$N$20+'System Capacities'!$N$33=8),(ABS(((Z32-AF32)-'System Capacities'!$G$52)/$G$14)+('System Capacities'!$H$52*'System Capacities'!$D$7)))</f>
        <v>3.3588394027084033E-3</v>
      </c>
      <c r="Q45" s="333">
        <f>Q46+P45</f>
        <v>7.0081564315345535E-3</v>
      </c>
      <c r="R45" s="292"/>
      <c r="S45" s="10">
        <v>2</v>
      </c>
      <c r="T45" s="25">
        <f>T6</f>
        <v>5.75</v>
      </c>
      <c r="U45" s="29">
        <f>P45/(T45-T46)</f>
        <v>1.1196131342361343E-3</v>
      </c>
      <c r="V45" s="308">
        <f>Q45</f>
        <v>7.0081564315345535E-3</v>
      </c>
      <c r="W45" s="25">
        <f>'Structural Information'!$Z$7</f>
        <v>40.367000000000004</v>
      </c>
      <c r="X45" s="25">
        <f>W45*V45</f>
        <v>0.28289825067175534</v>
      </c>
      <c r="Y45" s="25">
        <f>((W45*V45)/(X48)*$J$12)</f>
        <v>67.969341128711662</v>
      </c>
      <c r="Z45" s="309">
        <f>Z44+Y45</f>
        <v>149.09671555460869</v>
      </c>
      <c r="AA45" s="310">
        <f>_xlfn.IFS((U45&lt;='Frame Capacities'!$BO$12),(U45*'Frame Capacities'!$BG$5*'Frame Capacities'!$BI$12),(AND((U45&gt;'Frame Capacities'!$BO$12),(U45&lt;='Frame Capacities'!$BP$12))),((U45-'Frame Capacities'!$BO$12)*'Frame Capacities'!$BG$5*('Frame Capacities'!$BJ$12)+'Frame Capacities'!$BC$12),(AND((U45&gt;'Frame Capacities'!$BP$12),(U45&lt;='Frame Capacities'!$BQ$12))),((U45-'Frame Capacities'!$BP$12)*'Frame Capacities'!$BG$5*('Frame Capacities'!$BK$12)+'Frame Capacities'!$BD$12),(AND((U45&gt;'Frame Capacities'!$BQ$12),(U45&lt;='Frame Capacities'!$BR$12))),((U45-'Frame Capacities'!$BQ$12)*'Frame Capacities'!$BG$5*('Frame Capacities'!$BM$12)+'Frame Capacities'!$BE$12))</f>
        <v>11.80491383621213</v>
      </c>
      <c r="AB45" s="311">
        <f>_xlfn.IFS((U45&lt;='Infill Capacities'!$CQ$12),(U45*'Infill Capacities'!$CL$12*'Infill Capacities'!$CK$5),(AND((U45&gt;'Infill Capacities'!$CQ$12),(U45&lt;='Infill Capacities'!$CR$12))),((U45-'Infill Capacities'!$CQ$12)*'Infill Capacities'!$CK$5*('Infill Capacities'!$CM$12)+'Infill Capacities'!$CG$12),(AND((U45&gt;'Infill Capacities'!$CR$12),(U45&lt;='Infill Capacities'!$CS$12))),((U45-'Infill Capacities'!$CR$12)*'Infill Capacities'!$CK$5*('Infill Capacities'!$CN$12)+'Infill Capacities'!$CH$12),(AND((U45&gt;'Infill Capacities'!$CS$12),(U45&lt;='Infill Capacities'!$CT$12))),((U45-'Infill Capacities'!$CS$12)*'Infill Capacities'!$CK$5*('Infill Capacities'!$CO$12)+'Infill Capacities'!$CJ$12))</f>
        <v>137.27733725552733</v>
      </c>
      <c r="AC45" s="29">
        <f>AA45/$C$14</f>
        <v>0.12203563579819569</v>
      </c>
      <c r="AD45" s="316">
        <f>AB45/$D$14</f>
        <v>0.63413404127645656</v>
      </c>
      <c r="AE45" s="313">
        <f>AA45+AB45</f>
        <v>149.08225109173947</v>
      </c>
      <c r="AF45" s="313">
        <f>Z45-AE45</f>
        <v>1.4464462869227646E-2</v>
      </c>
      <c r="AG45" s="317">
        <f>(Z45-(AE45))/Z45</f>
        <v>9.7013960471381682E-5</v>
      </c>
      <c r="AH45" s="292"/>
    </row>
    <row r="46" spans="1:34" x14ac:dyDescent="0.25">
      <c r="A46" s="6"/>
      <c r="B46" s="6"/>
      <c r="C46" s="6"/>
      <c r="D46" s="6"/>
      <c r="E46" s="801" t="s">
        <v>359</v>
      </c>
      <c r="F46" s="802"/>
      <c r="G46" s="802"/>
      <c r="H46" s="802"/>
      <c r="I46" s="803"/>
      <c r="J46" s="6"/>
      <c r="K46" s="6"/>
      <c r="L46" s="6"/>
      <c r="M46" s="6"/>
      <c r="N46" s="6"/>
      <c r="O46" s="292"/>
      <c r="P46" s="29">
        <f>_xlfn.IFS(('System Capacities'!$N$21+'System Capacities'!$N$34=2),(ABS(Z33/$G$15)),('System Capacities'!$N$21+'System Capacities'!$N$34=3),(ABS((Z33-'System Capacities'!$K$47)/$G$15)+('System Capacities'!$L$47*'System Capacities'!$D$8)),('System Capacities'!$N$21+'System Capacities'!$N$34=4),(ABS((Z33-'System Capacities'!$K$48)/$G$15)+('System Capacities'!$L$48*'System Capacities'!$D$8)),('System Capacities'!$N$21+'System Capacities'!$N$34=5),(ABS((Z33-'System Capacities'!$K$49)/$G$15)+('System Capacities'!$L$49*'System Capacities'!$D$8)),('System Capacities'!$N$21+'System Capacities'!$N$34=6),(ABS((Z33-'System Capacities'!$K$50)/$G$15)+('System Capacities'!$L$50*'System Capacities'!$D$8)),('System Capacities'!$N$21+'System Capacities'!$N$34=7),(ABS((Z33-'System Capacities'!$K$51)/$G$15)+('System Capacities'!$L$51*'System Capacities'!$D$8)),('System Capacities'!$N$21+'System Capacities'!$N$34=8),(ABS((Z33-'System Capacities'!$K$52)/$G$15)+('System Capacities'!$L$52*'System Capacities'!$D$8)))</f>
        <v>3.6493170288261502E-3</v>
      </c>
      <c r="Q46" s="333">
        <f>Q47+P46</f>
        <v>3.6493170288261502E-3</v>
      </c>
      <c r="R46" s="292"/>
      <c r="S46" s="10">
        <v>1</v>
      </c>
      <c r="T46" s="25">
        <f>T7</f>
        <v>2.75</v>
      </c>
      <c r="U46" s="29">
        <f>P46/(T46-T47)</f>
        <v>1.3270243741186E-3</v>
      </c>
      <c r="V46" s="308">
        <f>Q46</f>
        <v>3.6493170288261502E-3</v>
      </c>
      <c r="W46" s="25">
        <f>'Structural Information'!$Z$8</f>
        <v>40.367000000000004</v>
      </c>
      <c r="X46" s="25">
        <f>W46*V46</f>
        <v>0.14731198050262523</v>
      </c>
      <c r="Y46" s="25">
        <f>((W46*V46)/(X48)*$J$12)</f>
        <v>35.393284445391323</v>
      </c>
      <c r="Z46" s="309">
        <f>Z45+Y46</f>
        <v>184.49</v>
      </c>
      <c r="AA46" s="310">
        <f>_xlfn.IFS((U46&lt;='Frame Capacities'!$BO$13),(U46*'Frame Capacities'!$BG$6*'Frame Capacities'!$BI$13),(AND((U46&gt;'Frame Capacities'!$BO$13),(U46&lt;='Frame Capacities'!$BP$13))),((U46-'Frame Capacities'!$BO$13)*'Frame Capacities'!$BG$6*('Frame Capacities'!$BJ$13)+'Frame Capacities'!$BC$13),(AND((U46&gt;'Frame Capacities'!$BP$13),(U46&lt;='Frame Capacities'!$BQ$13))),((U46-'Frame Capacities'!$BP$13)*'Frame Capacities'!$BG$6*('Frame Capacities'!$BK$13)+'Frame Capacities'!$BD$13),(AND((U46&gt;'Frame Capacities'!$BQ$13),(U46&lt;='Frame Capacities'!$BR$13))),((U46-'Frame Capacities'!$BQ$13)*'Frame Capacities'!$BG$6*('Frame Capacities'!$BM$13)+'Frame Capacities'!$BE$13))</f>
        <v>19.805415786646325</v>
      </c>
      <c r="AB46" s="311">
        <f>_xlfn.IFS((U46&lt;='Infill Capacities'!$CQ$13),(U46*'Infill Capacities'!$CL$13*'Infill Capacities'!$CK$6),(AND((U46&gt;'Infill Capacities'!$CQ$13),(U46&lt;='Infill Capacities'!$CR$13))),((U46-'Infill Capacities'!$CQ$13)*'Infill Capacities'!$CK$6*('Infill Capacities'!$CM$13)+'Infill Capacities'!$CG$13),(AND((U46&gt;'Infill Capacities'!$CR$13),(U46&lt;='Infill Capacities'!$CS$13))),((U46-'Infill Capacities'!$CR$13)*'Infill Capacities'!$CK$6*('Infill Capacities'!$CN$13)+'Infill Capacities'!$CH$13),(AND((U46&gt;'Infill Capacities'!$CS$13),(U46&lt;='Infill Capacities'!$CT$13))),((U46-'Infill Capacities'!$CS$13)*'Infill Capacities'!$CK$6*('Infill Capacities'!$CO$13)+'Infill Capacities'!$CJ$13))</f>
        <v>164.68458421335367</v>
      </c>
      <c r="AC46" s="29">
        <f>AA46/$C$15</f>
        <v>0.16075824502147992</v>
      </c>
      <c r="AD46" s="316">
        <f>AB46/$D$15</f>
        <v>0.76073810150292709</v>
      </c>
      <c r="AE46" s="313">
        <f>AA46+AB46</f>
        <v>184.49</v>
      </c>
      <c r="AF46" s="313">
        <f t="shared" ref="AF46" si="5">Z46-AE46</f>
        <v>0</v>
      </c>
      <c r="AG46" s="317">
        <f>(Z46-(AE46))/Z46</f>
        <v>0</v>
      </c>
      <c r="AH46" s="292"/>
    </row>
    <row r="47" spans="1:34" x14ac:dyDescent="0.25">
      <c r="A47" s="6"/>
      <c r="B47" s="6"/>
      <c r="C47" s="6"/>
      <c r="D47" s="6"/>
      <c r="E47" s="346" t="s">
        <v>9</v>
      </c>
      <c r="F47" s="346" t="s">
        <v>2</v>
      </c>
      <c r="G47" s="426" t="s">
        <v>360</v>
      </c>
      <c r="H47" s="426" t="s">
        <v>361</v>
      </c>
      <c r="I47" s="346" t="s">
        <v>358</v>
      </c>
      <c r="J47" s="6"/>
      <c r="K47" s="6"/>
      <c r="L47" s="6"/>
      <c r="M47" s="6"/>
      <c r="N47" s="6"/>
      <c r="O47" s="292"/>
      <c r="P47" s="29">
        <v>0</v>
      </c>
      <c r="Q47" s="333">
        <f>P47</f>
        <v>0</v>
      </c>
      <c r="R47" s="292"/>
      <c r="S47" s="10">
        <v>0</v>
      </c>
      <c r="T47" s="25">
        <f>T8</f>
        <v>0</v>
      </c>
      <c r="U47" s="338" t="s">
        <v>70</v>
      </c>
      <c r="V47" s="308">
        <f>Q47</f>
        <v>0</v>
      </c>
      <c r="W47" s="25" t="str">
        <f>E8</f>
        <v>-</v>
      </c>
      <c r="X47" s="25">
        <v>0</v>
      </c>
      <c r="Y47" s="25" t="s">
        <v>70</v>
      </c>
      <c r="Z47" s="322" t="s">
        <v>70</v>
      </c>
      <c r="AA47" s="310" t="s">
        <v>70</v>
      </c>
      <c r="AB47" s="310" t="s">
        <v>70</v>
      </c>
      <c r="AC47" s="318" t="s">
        <v>70</v>
      </c>
      <c r="AD47" s="310" t="s">
        <v>70</v>
      </c>
      <c r="AE47" s="320" t="s">
        <v>70</v>
      </c>
      <c r="AF47" s="320" t="s">
        <v>70</v>
      </c>
      <c r="AH47" s="292"/>
    </row>
    <row r="48" spans="1:34" x14ac:dyDescent="0.25">
      <c r="A48" s="6"/>
      <c r="B48" s="6"/>
      <c r="C48" s="6"/>
      <c r="D48" s="6"/>
      <c r="E48" s="347">
        <v>3</v>
      </c>
      <c r="F48" s="9">
        <v>8.75</v>
      </c>
      <c r="G48" s="348">
        <f>Y57</f>
        <v>81.129886521944954</v>
      </c>
      <c r="H48" s="348">
        <f>G48/$Z$59</f>
        <v>0.43975221704127571</v>
      </c>
      <c r="I48" s="349">
        <f>H48/MAX($H$48:$H$51)</f>
        <v>1</v>
      </c>
      <c r="J48" s="6"/>
      <c r="K48" s="6"/>
      <c r="L48" s="6"/>
      <c r="M48" s="6"/>
      <c r="N48" s="6"/>
      <c r="O48" s="292"/>
      <c r="P48" s="292"/>
      <c r="Q48" s="292"/>
      <c r="R48" s="292"/>
      <c r="S48" s="292"/>
      <c r="T48" s="292"/>
      <c r="U48" s="292"/>
      <c r="V48" s="350"/>
      <c r="W48" s="438" t="s">
        <v>83</v>
      </c>
      <c r="X48" s="439">
        <f>SUM(X44:X47)</f>
        <v>0.76787412382882736</v>
      </c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</row>
    <row r="49" spans="1:34" x14ac:dyDescent="0.25">
      <c r="A49" s="6"/>
      <c r="B49" s="6"/>
      <c r="C49" s="6"/>
      <c r="D49" s="6"/>
      <c r="E49" s="347">
        <v>2</v>
      </c>
      <c r="F49" s="9">
        <v>5.75</v>
      </c>
      <c r="G49" s="348">
        <f>Y58</f>
        <v>67.968771423168391</v>
      </c>
      <c r="H49" s="348">
        <f>G49/$Z$59</f>
        <v>0.36841439331762366</v>
      </c>
      <c r="I49" s="349">
        <f t="shared" ref="I49:I51" si="6">H49/MAX($H$48:$H$51)</f>
        <v>0.83777722781337061</v>
      </c>
      <c r="J49" s="6"/>
      <c r="K49" s="6"/>
      <c r="L49" s="6"/>
      <c r="M49" s="6"/>
      <c r="N49" s="6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</row>
    <row r="50" spans="1:34" x14ac:dyDescent="0.25">
      <c r="A50" s="6"/>
      <c r="B50" s="6"/>
      <c r="C50" s="6"/>
      <c r="D50" s="6"/>
      <c r="E50" s="347">
        <v>1</v>
      </c>
      <c r="F50" s="9">
        <v>2.75</v>
      </c>
      <c r="G50" s="348">
        <f>Y59</f>
        <v>35.39134205488665</v>
      </c>
      <c r="H50" s="348">
        <f>G50/$Z$59</f>
        <v>0.19183338964110058</v>
      </c>
      <c r="I50" s="349">
        <f t="shared" si="6"/>
        <v>0.43623063672489648</v>
      </c>
      <c r="J50" s="6"/>
      <c r="K50" s="6"/>
      <c r="L50" s="6"/>
      <c r="M50" s="6"/>
      <c r="N50" s="6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</row>
    <row r="51" spans="1:34" x14ac:dyDescent="0.25">
      <c r="A51" s="292"/>
      <c r="B51" s="292"/>
      <c r="C51" s="292"/>
      <c r="D51" s="292"/>
      <c r="E51" s="351">
        <v>0</v>
      </c>
      <c r="F51" s="352">
        <v>0</v>
      </c>
      <c r="G51" s="353">
        <v>0</v>
      </c>
      <c r="H51" s="353">
        <f>G51/$Z$59</f>
        <v>0</v>
      </c>
      <c r="I51" s="354">
        <f t="shared" si="6"/>
        <v>0</v>
      </c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</row>
    <row r="52" spans="1:34" x14ac:dyDescent="0.25">
      <c r="A52" s="292"/>
      <c r="B52" s="292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</row>
    <row r="53" spans="1:34" ht="14.4" thickBot="1" x14ac:dyDescent="0.3">
      <c r="A53" s="292"/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</row>
    <row r="54" spans="1:34" ht="15.75" customHeight="1" thickBot="1" x14ac:dyDescent="0.3">
      <c r="A54" s="292"/>
      <c r="B54" s="292"/>
      <c r="C54" s="355"/>
      <c r="D54" s="355"/>
      <c r="E54" s="292"/>
      <c r="F54" s="292"/>
      <c r="G54" s="292"/>
      <c r="H54" s="292"/>
      <c r="I54" s="292"/>
      <c r="J54" s="355"/>
      <c r="K54" s="355"/>
      <c r="L54" s="355"/>
      <c r="M54" s="355"/>
      <c r="N54" s="355"/>
      <c r="O54" s="292"/>
      <c r="P54" s="776" t="s">
        <v>255</v>
      </c>
      <c r="Q54" s="778"/>
      <c r="R54" s="307"/>
      <c r="S54" s="776" t="s">
        <v>255</v>
      </c>
      <c r="T54" s="777"/>
      <c r="U54" s="777"/>
      <c r="V54" s="777"/>
      <c r="W54" s="777"/>
      <c r="X54" s="777"/>
      <c r="Y54" s="777"/>
      <c r="Z54" s="777"/>
      <c r="AA54" s="777"/>
      <c r="AB54" s="777"/>
      <c r="AC54" s="777"/>
      <c r="AD54" s="777"/>
      <c r="AE54" s="777"/>
      <c r="AF54" s="778"/>
      <c r="AG54" s="292"/>
      <c r="AH54" s="292"/>
    </row>
    <row r="55" spans="1:34" ht="15" customHeight="1" x14ac:dyDescent="0.25">
      <c r="A55" s="292"/>
      <c r="B55" s="292"/>
      <c r="C55" s="292"/>
      <c r="D55" s="355"/>
      <c r="E55" s="292"/>
      <c r="F55" s="292"/>
      <c r="G55" s="292"/>
      <c r="H55" s="292"/>
      <c r="I55" s="292"/>
      <c r="J55" s="355"/>
      <c r="K55" s="355"/>
      <c r="L55" s="355"/>
      <c r="M55" s="355"/>
      <c r="N55" s="355"/>
      <c r="O55" s="292"/>
      <c r="P55" s="554" t="s">
        <v>86</v>
      </c>
      <c r="Q55" s="595" t="s">
        <v>85</v>
      </c>
      <c r="R55" s="292"/>
      <c r="S55" s="595" t="s">
        <v>0</v>
      </c>
      <c r="T55" s="595" t="s">
        <v>76</v>
      </c>
      <c r="U55" s="595" t="s">
        <v>106</v>
      </c>
      <c r="V55" s="782" t="s">
        <v>78</v>
      </c>
      <c r="W55" s="595" t="s">
        <v>81</v>
      </c>
      <c r="X55" s="595" t="s">
        <v>82</v>
      </c>
      <c r="Y55" s="554" t="s">
        <v>79</v>
      </c>
      <c r="Z55" s="554" t="s">
        <v>80</v>
      </c>
      <c r="AA55" s="779" t="s">
        <v>192</v>
      </c>
      <c r="AB55" s="779" t="s">
        <v>191</v>
      </c>
      <c r="AC55" s="779" t="s">
        <v>193</v>
      </c>
      <c r="AD55" s="779" t="s">
        <v>194</v>
      </c>
      <c r="AE55" s="784" t="s">
        <v>356</v>
      </c>
      <c r="AF55" s="755" t="s">
        <v>402</v>
      </c>
      <c r="AG55" s="780" t="s">
        <v>246</v>
      </c>
      <c r="AH55" s="292"/>
    </row>
    <row r="56" spans="1:34" ht="15" customHeight="1" x14ac:dyDescent="0.25">
      <c r="A56" s="292"/>
      <c r="B56" s="292"/>
      <c r="C56" s="292"/>
      <c r="D56" s="356"/>
      <c r="E56" s="292"/>
      <c r="F56" s="292"/>
      <c r="G56" s="292"/>
      <c r="H56" s="292"/>
      <c r="I56" s="292"/>
      <c r="J56" s="356"/>
      <c r="K56" s="356"/>
      <c r="L56" s="357"/>
      <c r="M56" s="357"/>
      <c r="N56" s="357"/>
      <c r="O56" s="292"/>
      <c r="P56" s="489"/>
      <c r="Q56" s="526"/>
      <c r="R56" s="292"/>
      <c r="S56" s="526"/>
      <c r="T56" s="526"/>
      <c r="U56" s="526"/>
      <c r="V56" s="783"/>
      <c r="W56" s="526"/>
      <c r="X56" s="526"/>
      <c r="Y56" s="489"/>
      <c r="Z56" s="489"/>
      <c r="AA56" s="554"/>
      <c r="AB56" s="554"/>
      <c r="AC56" s="554"/>
      <c r="AD56" s="554"/>
      <c r="AE56" s="755"/>
      <c r="AF56" s="756"/>
      <c r="AG56" s="780"/>
      <c r="AH56" s="292"/>
    </row>
    <row r="57" spans="1:34" ht="15" customHeight="1" x14ac:dyDescent="0.25">
      <c r="A57" s="292"/>
      <c r="B57" s="292"/>
      <c r="C57" s="292"/>
      <c r="D57" s="358"/>
      <c r="E57" s="292"/>
      <c r="F57" s="292"/>
      <c r="G57" s="292"/>
      <c r="H57" s="292"/>
      <c r="I57" s="292"/>
      <c r="J57" s="358"/>
      <c r="K57" s="359"/>
      <c r="L57" s="357"/>
      <c r="M57" s="357"/>
      <c r="N57" s="357"/>
      <c r="O57" s="292"/>
      <c r="P57" s="29">
        <f>_xlfn.IFS(('System Capacities'!$N$19+'System Capacities'!$N$32=2),(Z44/$G$13),('System Capacities'!$N$19+'System Capacities'!$N$32=3),(ABS((Z44-'System Capacities'!$C$47)/$G$13)+('System Capacities'!$D$47*'System Capacities'!$D$6)),('System Capacities'!$N$19+'System Capacities'!$N$32=4),(ABS((Z44-'System Capacities'!$C$48)/$G$13)+('System Capacities'!$D$48*'System Capacities'!$D$6)),('System Capacities'!$N$19+'System Capacities'!$N$32=5),(ABS(((Z44-AF44)-'System Capacities'!$C$49)/$G$13)+('System Capacities'!$D$49*'System Capacities'!$D$6)),('System Capacities'!$N$19+'System Capacities'!$N$32=6),(ABS(((Z44-AF44)-'System Capacities'!$C$50)/$G$13)+('System Capacities'!$D$50*'System Capacities'!$D$6)),('System Capacities'!$N$19+'System Capacities'!$N$32=7),(ABS(((Z44-AF44)-'System Capacities'!$C$51)/$G$13)+('System Capacities'!$D$51*'System Capacities'!$D$6)),('System Capacities'!$N$19+'System Capacities'!$N$32=8),(ABS(((Z44-AF44)-'System Capacities'!$C$52)/$G$13)+('System Capacities'!$D$52*'System Capacities'!$D$6)))</f>
        <v>1.9146634157450964E-3</v>
      </c>
      <c r="Q57" s="333">
        <f>Q58+P57</f>
        <v>8.9231457332081786E-3</v>
      </c>
      <c r="R57" s="292"/>
      <c r="S57" s="10">
        <v>3</v>
      </c>
      <c r="T57" s="25">
        <f>T5</f>
        <v>8.75</v>
      </c>
      <c r="U57" s="29">
        <f>P57/(T57-T58)</f>
        <v>6.3822113858169876E-4</v>
      </c>
      <c r="V57" s="360">
        <f>Q57</f>
        <v>8.9231457332081786E-3</v>
      </c>
      <c r="W57" s="25">
        <f>'Structural Information'!$Z$6</f>
        <v>37.8446</v>
      </c>
      <c r="X57" s="25">
        <f>W57*V57</f>
        <v>0.33769288101497025</v>
      </c>
      <c r="Y57" s="25">
        <f>((W57*V57)/(X61)*$J$12)</f>
        <v>81.129886521944954</v>
      </c>
      <c r="Z57" s="309">
        <f>Y57</f>
        <v>81.129886521944954</v>
      </c>
      <c r="AA57" s="310">
        <f>_xlfn.IFS((U57&lt;='Frame Capacities'!$BO$11),(U57*'Frame Capacities'!$BG$4*'Frame Capacities'!$BI$11),(AND((U57&gt;'Frame Capacities'!$BO$11),(U57&lt;='Frame Capacities'!$BP$11))),((U57-'Frame Capacities'!$BO$11)*'Frame Capacities'!$BG$4*('Frame Capacities'!$BJ$11)+'Frame Capacities'!$BC$11),(AND((U57&gt;'Frame Capacities'!$BP$11),(U57&lt;='Frame Capacities'!$BQ$11))),((U57-'Frame Capacities'!$BP$11)*'Frame Capacities'!$BG$4*('Frame Capacities'!$BK$11)+'Frame Capacities'!$BD$11),(AND((U57&gt;'Frame Capacities'!$BQ$11),(U57&lt;='Frame Capacities'!$BR$11))),((U57-'Frame Capacities'!$BQ$11)*'Frame Capacities'!$BG$4*('Frame Capacities'!$BM$11)+'Frame Capacities'!$BE$11))</f>
        <v>5.9227545854876871</v>
      </c>
      <c r="AB57" s="311">
        <f>_xlfn.IFS((U57&lt;='Infill Capacities'!$CQ$11),(U57*'Infill Capacities'!$CL$11*'Infill Capacities'!$CK$4),(AND((U57&gt;'Infill Capacities'!$CQ$11),(U57&lt;='Infill Capacities'!$CR$11))),((U57-'Infill Capacities'!$CQ$11)*'Infill Capacities'!$CK$4*('Infill Capacities'!$CM$11)+'Infill Capacities'!$CG$11),(AND((U57&gt;'Infill Capacities'!$CR$11),(U57&lt;='Infill Capacities'!$CS$11))),((U57-'Infill Capacities'!$CR$11)*'Infill Capacities'!$CK$4*('Infill Capacities'!$CN$11)+'Infill Capacities'!$CH$11),(AND((U57&gt;'Infill Capacities'!$CS$11),(U57&lt;='Infill Capacities'!$CT$11))),((U57-'Infill Capacities'!$CS$11)*'Infill Capacities'!$CK$4*('Infill Capacities'!$CO$11)+'Infill Capacities'!$CJ$11))</f>
        <v>75.204619840409322</v>
      </c>
      <c r="AC57" s="361">
        <f>AA57/$C$13</f>
        <v>6.6497993100535405E-2</v>
      </c>
      <c r="AD57" s="362">
        <f>AB57/$D$13</f>
        <v>0.34739754176094473</v>
      </c>
      <c r="AE57" s="313">
        <f>AA57+AB57</f>
        <v>81.127374425897003</v>
      </c>
      <c r="AF57" s="313">
        <f>Z57-AE57</f>
        <v>2.5120960479512178E-3</v>
      </c>
      <c r="AG57" s="317">
        <f>(Z57-(AE57))/Z57</f>
        <v>3.0963879719857821E-5</v>
      </c>
      <c r="AH57" s="292"/>
    </row>
    <row r="58" spans="1:34" ht="15" customHeight="1" x14ac:dyDescent="0.25">
      <c r="A58" s="292"/>
      <c r="B58" s="292"/>
      <c r="C58" s="292"/>
      <c r="D58" s="358"/>
      <c r="E58" s="292"/>
      <c r="F58" s="292"/>
      <c r="G58" s="292"/>
      <c r="H58" s="292"/>
      <c r="I58" s="292"/>
      <c r="J58" s="358"/>
      <c r="K58" s="359"/>
      <c r="L58" s="357"/>
      <c r="M58" s="357"/>
      <c r="N58" s="357"/>
      <c r="O58" s="292"/>
      <c r="P58" s="29">
        <f>_xlfn.IFS(('System Capacities'!$N$20+'System Capacities'!$N$33=2),(ABS(Z45/$G$14)),('System Capacities'!$N$20+'System Capacities'!$N$33=3),(ABS((Z45-'System Capacities'!$G$47)/$G$14)+('System Capacities'!$H$47*'System Capacities'!$D$7)),('System Capacities'!$N$20+'System Capacities'!$N$33=4),(ABS((Z45-'System Capacities'!$G$48)/$G$14)+('System Capacities'!$H$48*'System Capacities'!$D$7)),('System Capacities'!$N$20+'System Capacities'!$N$33=5),(ABS(((Z45-AF45)-'System Capacities'!$G$49)/$G$14)+('System Capacities'!$H$49*'System Capacities'!$D$7)),('System Capacities'!$N$20+'System Capacities'!$N$33=6),(ABS(((Z45-AF45)-'System Capacities'!$G$50)/$G$14)+('System Capacities'!$H$50*'System Capacities'!$D$7)),('System Capacities'!$N$20+'System Capacities'!$N$33=7),(ABS(((Z45-AF45)-'System Capacities'!$G$51)/$G$14)+('System Capacities'!$H$51*'System Capacities'!$D$7)),('System Capacities'!$N$20+'System Capacities'!$N$33=8),(ABS(((Z45-AF45)-'System Capacities'!$G$52)/$G$14)+('System Capacities'!$H$52*'System Capacities'!$D$7)))</f>
        <v>3.3591652886369315E-3</v>
      </c>
      <c r="Q58" s="333">
        <f>Q59+P58</f>
        <v>7.0084823174630818E-3</v>
      </c>
      <c r="R58" s="292"/>
      <c r="S58" s="10">
        <v>2</v>
      </c>
      <c r="T58" s="25">
        <f>T6</f>
        <v>5.75</v>
      </c>
      <c r="U58" s="29">
        <f>P58/(T58-T59)</f>
        <v>1.1197217628789772E-3</v>
      </c>
      <c r="V58" s="360">
        <f>Q58</f>
        <v>7.0084823174630818E-3</v>
      </c>
      <c r="W58" s="25">
        <f>'Structural Information'!$Z$7</f>
        <v>40.367000000000004</v>
      </c>
      <c r="X58" s="25">
        <f>W58*V58</f>
        <v>0.28291140570903223</v>
      </c>
      <c r="Y58" s="25">
        <f>((W58*V58)/(X61)*$J$12)</f>
        <v>67.968771423168391</v>
      </c>
      <c r="Z58" s="309">
        <f>Z57+Y58</f>
        <v>149.09865794511336</v>
      </c>
      <c r="AA58" s="310">
        <f>_xlfn.IFS((U58&lt;='Frame Capacities'!$BO$12),(U58*'Frame Capacities'!$BG$5*'Frame Capacities'!$BI$12),(AND((U58&gt;'Frame Capacities'!$BO$12),(U58&lt;='Frame Capacities'!$BP$12))),((U58-'Frame Capacities'!$BO$12)*'Frame Capacities'!$BG$5*('Frame Capacities'!$BJ$12)+'Frame Capacities'!$BC$12),(AND((U58&gt;'Frame Capacities'!$BP$12),(U58&lt;='Frame Capacities'!$BQ$12))),((U58-'Frame Capacities'!$BP$12)*'Frame Capacities'!$BG$5*('Frame Capacities'!$BK$12)+'Frame Capacities'!$BD$12),(AND((U58&gt;'Frame Capacities'!$BQ$12),(U58&lt;='Frame Capacities'!$BR$12))),((U58-'Frame Capacities'!$BQ$12)*'Frame Capacities'!$BG$5*('Frame Capacities'!$BM$12)+'Frame Capacities'!$BE$12))</f>
        <v>11.806059188771592</v>
      </c>
      <c r="AB58" s="311">
        <f>_xlfn.IFS((U58&lt;='Infill Capacities'!$CQ$12),(U58*'Infill Capacities'!$CL$12*'Infill Capacities'!$CK$5),(AND((U58&gt;'Infill Capacities'!$CQ$12),(U58&lt;='Infill Capacities'!$CR$12))),((U58-'Infill Capacities'!$CQ$12)*'Infill Capacities'!$CK$5*('Infill Capacities'!$CM$12)+'Infill Capacities'!$CG$12),(AND((U58&gt;'Infill Capacities'!$CR$12),(U58&lt;='Infill Capacities'!$CS$12))),((U58-'Infill Capacities'!$CR$12)*'Infill Capacities'!$CK$5*('Infill Capacities'!$CN$12)+'Infill Capacities'!$CH$12),(AND((U58&gt;'Infill Capacities'!$CS$12),(U58&lt;='Infill Capacities'!$CT$12))),((U58-'Infill Capacities'!$CS$12)*'Infill Capacities'!$CK$5*('Infill Capacities'!$CO$12)+'Infill Capacities'!$CJ$12))</f>
        <v>137.29065636583709</v>
      </c>
      <c r="AC58" s="361">
        <f>AA58/$C$14</f>
        <v>0.12204747610721838</v>
      </c>
      <c r="AD58" s="362">
        <f>AB58/$D$14</f>
        <v>0.63419556710013436</v>
      </c>
      <c r="AE58" s="313">
        <f>AA58+AB58</f>
        <v>149.09671555460869</v>
      </c>
      <c r="AF58" s="313">
        <f t="shared" ref="AF58:AF59" si="7">Z58-AE58</f>
        <v>1.9423905046664913E-3</v>
      </c>
      <c r="AG58" s="317">
        <f>(Z58-(AE58))/Z58</f>
        <v>1.3027551900443865E-5</v>
      </c>
      <c r="AH58" s="292"/>
    </row>
    <row r="59" spans="1:34" ht="15" customHeight="1" x14ac:dyDescent="0.25">
      <c r="A59" s="292"/>
      <c r="B59" s="292"/>
      <c r="C59" s="292"/>
      <c r="D59" s="358"/>
      <c r="E59" s="292"/>
      <c r="F59" s="292"/>
      <c r="G59" s="292"/>
      <c r="H59" s="292"/>
      <c r="I59" s="292"/>
      <c r="J59" s="358"/>
      <c r="K59" s="359"/>
      <c r="L59" s="357"/>
      <c r="M59" s="357"/>
      <c r="N59" s="357"/>
      <c r="O59" s="292"/>
      <c r="P59" s="29">
        <f>_xlfn.IFS(('System Capacities'!$N$21+'System Capacities'!$N$34=2),(ABS(Z46/$G$15)),('System Capacities'!$N$21+'System Capacities'!$N$34=3),(ABS((Z46-'System Capacities'!$K$47)/$G$15)+('System Capacities'!$L$47*'System Capacities'!$D$8)),('System Capacities'!$N$21+'System Capacities'!$N$34=4),(ABS((Z46-'System Capacities'!$K$48)/$G$15)+('System Capacities'!$L$48*'System Capacities'!$D$8)),('System Capacities'!$N$21+'System Capacities'!$N$34=5),(ABS((Z46-'System Capacities'!$K$49)/$G$15)+('System Capacities'!$L$49*'System Capacities'!$D$8)),('System Capacities'!$N$21+'System Capacities'!$N$34=6),(ABS((Z46-'System Capacities'!$K$50)/$G$15)+('System Capacities'!$L$50*'System Capacities'!$D$8)),('System Capacities'!$N$21+'System Capacities'!$N$34=7),(ABS((Z46-'System Capacities'!$K$51)/$G$15)+('System Capacities'!$L$51*'System Capacities'!$D$8)),('System Capacities'!$N$21+'System Capacities'!$N$34=8),(ABS((Z46-'System Capacities'!$K$52)/$G$15)+('System Capacities'!$L$52*'System Capacities'!$D$8)))</f>
        <v>3.6493170288261502E-3</v>
      </c>
      <c r="Q59" s="333">
        <f>Q60+P59</f>
        <v>3.6493170288261502E-3</v>
      </c>
      <c r="R59" s="292"/>
      <c r="S59" s="10">
        <v>1</v>
      </c>
      <c r="T59" s="25">
        <f>T7</f>
        <v>2.75</v>
      </c>
      <c r="U59" s="29">
        <f>P59/(T59-T60)</f>
        <v>1.3270243741186E-3</v>
      </c>
      <c r="V59" s="360">
        <f>Q59</f>
        <v>3.6493170288261502E-3</v>
      </c>
      <c r="W59" s="25">
        <f>'Structural Information'!$Z$8</f>
        <v>40.367000000000004</v>
      </c>
      <c r="X59" s="25">
        <f>W59*V59</f>
        <v>0.14731198050262523</v>
      </c>
      <c r="Y59" s="25">
        <f>((W59*V59)/(X61)*$J$12)</f>
        <v>35.39134205488665</v>
      </c>
      <c r="Z59" s="309">
        <f>Z58+Y59</f>
        <v>184.49</v>
      </c>
      <c r="AA59" s="310">
        <f>_xlfn.IFS((U59&lt;='Frame Capacities'!$BO$13),(U59*'Frame Capacities'!$BG$6*'Frame Capacities'!$BI$13),(AND((U59&gt;'Frame Capacities'!$BO$13),(U59&lt;='Frame Capacities'!$BP$13))),((U59-'Frame Capacities'!$BO$13)*'Frame Capacities'!$BG$6*('Frame Capacities'!$BJ$13)+'Frame Capacities'!$BC$13),(AND((U59&gt;'Frame Capacities'!$BP$13),(U59&lt;='Frame Capacities'!$BQ$13))),((U59-'Frame Capacities'!$BP$13)*'Frame Capacities'!$BG$6*('Frame Capacities'!$BK$13)+'Frame Capacities'!$BD$13),(AND((U59&gt;'Frame Capacities'!$BQ$13),(U59&lt;='Frame Capacities'!$BR$13))),((U59-'Frame Capacities'!$BQ$13)*'Frame Capacities'!$BG$6*('Frame Capacities'!$BM$13)+'Frame Capacities'!$BE$13))</f>
        <v>19.805415786646325</v>
      </c>
      <c r="AB59" s="311">
        <f>_xlfn.IFS((U59&lt;='Infill Capacities'!$CQ$13),(U59*'Infill Capacities'!$CL$13*'Infill Capacities'!$CK$6),(AND((U59&gt;'Infill Capacities'!$CQ$13),(U59&lt;='Infill Capacities'!$CR$13))),((U59-'Infill Capacities'!$CQ$13)*'Infill Capacities'!$CK$6*('Infill Capacities'!$CM$13)+'Infill Capacities'!$CG$13),(AND((U59&gt;'Infill Capacities'!$CR$13),(U59&lt;='Infill Capacities'!$CS$13))),((U59-'Infill Capacities'!$CR$13)*'Infill Capacities'!$CK$6*('Infill Capacities'!$CN$13)+'Infill Capacities'!$CH$13),(AND((U59&gt;'Infill Capacities'!$CS$13),(U59&lt;='Infill Capacities'!$CT$13))),((U59-'Infill Capacities'!$CS$13)*'Infill Capacities'!$CK$6*('Infill Capacities'!$CO$13)+'Infill Capacities'!$CJ$13))</f>
        <v>164.68458421335367</v>
      </c>
      <c r="AC59" s="361">
        <f>AA59/$C$15</f>
        <v>0.16075824502147992</v>
      </c>
      <c r="AD59" s="362">
        <f>AB59/$D$15</f>
        <v>0.76073810150292709</v>
      </c>
      <c r="AE59" s="313">
        <f>AA59+AB59</f>
        <v>184.49</v>
      </c>
      <c r="AF59" s="313">
        <f t="shared" si="7"/>
        <v>0</v>
      </c>
      <c r="AG59" s="317">
        <f>(Z59-(AE59))/Z59</f>
        <v>0</v>
      </c>
      <c r="AH59" s="292"/>
    </row>
    <row r="60" spans="1:34" ht="15" customHeight="1" x14ac:dyDescent="0.25">
      <c r="A60" s="292"/>
      <c r="B60" s="292"/>
      <c r="C60" s="292"/>
      <c r="D60" s="358"/>
      <c r="E60" s="292"/>
      <c r="F60" s="292"/>
      <c r="G60" s="292"/>
      <c r="H60" s="292"/>
      <c r="I60" s="292"/>
      <c r="J60" s="358"/>
      <c r="K60" s="359"/>
      <c r="L60" s="357"/>
      <c r="M60" s="357"/>
      <c r="N60" s="357"/>
      <c r="O60" s="292"/>
      <c r="P60" s="29">
        <v>0</v>
      </c>
      <c r="Q60" s="333">
        <f>P60</f>
        <v>0</v>
      </c>
      <c r="R60" s="292"/>
      <c r="S60" s="10">
        <v>0</v>
      </c>
      <c r="T60" s="25">
        <f>T8</f>
        <v>0</v>
      </c>
      <c r="U60" s="338" t="s">
        <v>70</v>
      </c>
      <c r="V60" s="360">
        <f>Q60</f>
        <v>0</v>
      </c>
      <c r="W60" s="25" t="str">
        <f>E8</f>
        <v>-</v>
      </c>
      <c r="X60" s="25">
        <v>0</v>
      </c>
      <c r="Y60" s="25" t="s">
        <v>70</v>
      </c>
      <c r="Z60" s="322" t="s">
        <v>70</v>
      </c>
      <c r="AA60" s="310" t="s">
        <v>70</v>
      </c>
      <c r="AB60" s="310" t="s">
        <v>70</v>
      </c>
      <c r="AC60" s="318" t="s">
        <v>70</v>
      </c>
      <c r="AD60" s="310" t="s">
        <v>70</v>
      </c>
      <c r="AE60" s="320" t="s">
        <v>70</v>
      </c>
      <c r="AF60" s="320" t="s">
        <v>70</v>
      </c>
      <c r="AH60" s="292"/>
    </row>
    <row r="61" spans="1:34" ht="15" customHeight="1" x14ac:dyDescent="0.3">
      <c r="A61" s="292"/>
      <c r="B61" s="292"/>
      <c r="C61" s="292"/>
      <c r="D61" s="358"/>
      <c r="E61" s="292"/>
      <c r="F61" s="292"/>
      <c r="G61" s="292"/>
      <c r="H61" s="292"/>
      <c r="I61" s="292"/>
      <c r="J61" s="358"/>
      <c r="K61" s="359"/>
      <c r="L61" s="357"/>
      <c r="M61" s="357"/>
      <c r="N61" s="357"/>
      <c r="O61" s="292"/>
      <c r="P61" s="292"/>
      <c r="Q61" s="292"/>
      <c r="R61" s="292"/>
      <c r="S61" s="292"/>
      <c r="T61" s="292"/>
      <c r="U61" s="292"/>
      <c r="V61" s="363" t="s">
        <v>90</v>
      </c>
      <c r="W61" s="438" t="s">
        <v>83</v>
      </c>
      <c r="X61" s="439">
        <f>SUM(X57:X60)</f>
        <v>0.76791626722662776</v>
      </c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</row>
    <row r="62" spans="1:34" ht="15" customHeight="1" x14ac:dyDescent="0.25">
      <c r="A62" s="292"/>
      <c r="B62" s="292"/>
      <c r="C62" s="292"/>
      <c r="D62" s="358"/>
      <c r="E62" s="292"/>
      <c r="F62" s="292"/>
      <c r="G62" s="292"/>
      <c r="H62" s="292"/>
      <c r="I62" s="292"/>
      <c r="J62" s="358"/>
      <c r="K62" s="359"/>
      <c r="L62" s="357"/>
      <c r="M62" s="357"/>
      <c r="N62" s="357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</row>
    <row r="63" spans="1:34" ht="15" customHeight="1" x14ac:dyDescent="0.25">
      <c r="A63" s="292"/>
      <c r="B63" s="292"/>
      <c r="C63" s="292"/>
      <c r="D63" s="358"/>
      <c r="E63" s="359"/>
      <c r="F63" s="364"/>
      <c r="G63" s="358"/>
      <c r="H63" s="359"/>
      <c r="I63" s="357"/>
      <c r="J63" s="358"/>
      <c r="K63" s="359"/>
      <c r="L63" s="357"/>
      <c r="M63" s="357"/>
      <c r="N63" s="357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</row>
    <row r="64" spans="1:34" x14ac:dyDescent="0.25">
      <c r="A64" s="292"/>
      <c r="B64" s="292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</row>
    <row r="65" spans="1:34" ht="15" customHeight="1" x14ac:dyDescent="0.25">
      <c r="A65" s="292"/>
      <c r="B65" s="292"/>
      <c r="C65" s="292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</row>
    <row r="66" spans="1:34" ht="15" customHeight="1" x14ac:dyDescent="0.25">
      <c r="A66" s="292"/>
      <c r="B66" s="292"/>
      <c r="C66" s="292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</row>
    <row r="67" spans="1:34" ht="15.75" customHeight="1" x14ac:dyDescent="0.25">
      <c r="A67" s="292"/>
      <c r="B67" s="292"/>
      <c r="C67" s="275"/>
      <c r="D67" s="356"/>
      <c r="E67" s="356"/>
      <c r="F67" s="357"/>
      <c r="G67" s="356"/>
      <c r="H67" s="356"/>
      <c r="I67" s="357"/>
      <c r="J67" s="356"/>
      <c r="K67" s="356"/>
      <c r="L67" s="357"/>
      <c r="M67" s="357"/>
      <c r="N67" s="357"/>
      <c r="O67" s="292"/>
      <c r="P67" s="781" t="s">
        <v>277</v>
      </c>
      <c r="Q67" s="781"/>
      <c r="R67" s="292"/>
      <c r="S67" s="292"/>
      <c r="T67" s="292"/>
      <c r="U67" s="282"/>
      <c r="V67" s="282"/>
      <c r="W67" s="365"/>
      <c r="X67" s="365"/>
      <c r="Y67" s="365"/>
      <c r="Z67" s="365"/>
      <c r="AA67" s="292"/>
      <c r="AB67" s="292"/>
      <c r="AC67" s="292"/>
      <c r="AD67" s="292"/>
      <c r="AE67" s="292"/>
      <c r="AF67" s="292"/>
      <c r="AG67" s="292"/>
      <c r="AH67" s="292"/>
    </row>
    <row r="68" spans="1:34" ht="15" customHeight="1" x14ac:dyDescent="0.3">
      <c r="A68" s="292"/>
      <c r="B68" s="292"/>
      <c r="C68" s="364"/>
      <c r="D68" s="358"/>
      <c r="E68" s="359"/>
      <c r="F68" s="357"/>
      <c r="G68" s="358"/>
      <c r="H68" s="359"/>
      <c r="I68" s="357"/>
      <c r="J68" s="358"/>
      <c r="K68" s="359"/>
      <c r="L68" s="357"/>
      <c r="M68" s="357"/>
      <c r="N68" s="357"/>
      <c r="O68" s="292"/>
      <c r="P68" s="325" t="s">
        <v>279</v>
      </c>
      <c r="Q68" s="25">
        <v>184.49</v>
      </c>
      <c r="R68" s="366" t="s">
        <v>270</v>
      </c>
      <c r="S68" s="292"/>
      <c r="T68" s="292"/>
      <c r="U68" s="282"/>
      <c r="V68" s="282"/>
      <c r="W68" s="365"/>
      <c r="X68" s="365"/>
      <c r="Y68" s="365"/>
      <c r="Z68" s="365"/>
      <c r="AA68" s="292"/>
      <c r="AB68" s="292"/>
      <c r="AC68" s="292"/>
      <c r="AD68" s="292"/>
      <c r="AE68" s="292"/>
      <c r="AF68" s="292"/>
      <c r="AG68" s="292"/>
      <c r="AH68" s="292"/>
    </row>
    <row r="69" spans="1:34" x14ac:dyDescent="0.25">
      <c r="A69" s="292"/>
      <c r="B69" s="292"/>
      <c r="C69" s="364"/>
      <c r="D69" s="358"/>
      <c r="E69" s="359"/>
      <c r="F69" s="357"/>
      <c r="G69" s="358"/>
      <c r="H69" s="359"/>
      <c r="I69" s="357"/>
      <c r="J69" s="358"/>
      <c r="K69" s="359"/>
      <c r="L69" s="357"/>
      <c r="M69" s="357"/>
      <c r="N69" s="357"/>
      <c r="O69" s="292"/>
      <c r="P69" s="292"/>
      <c r="Q69" s="292"/>
      <c r="R69" s="292"/>
      <c r="S69" s="292"/>
      <c r="T69" s="292"/>
      <c r="U69" s="282"/>
      <c r="V69" s="282"/>
      <c r="W69" s="365"/>
      <c r="X69" s="365"/>
      <c r="Y69" s="365"/>
      <c r="Z69" s="365"/>
      <c r="AA69" s="292"/>
      <c r="AB69" s="292"/>
      <c r="AC69" s="292"/>
      <c r="AD69" s="292"/>
      <c r="AE69" s="292"/>
      <c r="AF69" s="292"/>
      <c r="AG69" s="292"/>
      <c r="AH69" s="292"/>
    </row>
    <row r="70" spans="1:34" x14ac:dyDescent="0.25">
      <c r="A70" s="292"/>
      <c r="B70" s="292"/>
      <c r="C70" s="364"/>
      <c r="D70" s="358"/>
      <c r="E70" s="359"/>
      <c r="F70" s="357"/>
      <c r="G70" s="358"/>
      <c r="H70" s="359"/>
      <c r="I70" s="357"/>
      <c r="J70" s="358"/>
      <c r="K70" s="359"/>
      <c r="L70" s="357"/>
      <c r="M70" s="357"/>
      <c r="N70" s="357"/>
      <c r="O70" s="292"/>
      <c r="P70" s="292"/>
      <c r="Q70" s="292"/>
      <c r="R70" s="292"/>
      <c r="S70" s="292"/>
      <c r="T70" s="292"/>
      <c r="U70" s="282"/>
      <c r="V70" s="282"/>
      <c r="W70" s="365"/>
      <c r="X70" s="365"/>
      <c r="Y70" s="365"/>
      <c r="Z70" s="365"/>
      <c r="AA70" s="292"/>
      <c r="AB70" s="292"/>
      <c r="AC70" s="292"/>
      <c r="AD70" s="292"/>
      <c r="AE70" s="292"/>
      <c r="AF70" s="292"/>
      <c r="AG70" s="292"/>
      <c r="AH70" s="292"/>
    </row>
    <row r="71" spans="1:34" x14ac:dyDescent="0.25">
      <c r="A71" s="292"/>
      <c r="B71" s="292"/>
      <c r="C71" s="364"/>
      <c r="D71" s="358"/>
      <c r="E71" s="359"/>
      <c r="F71" s="357"/>
      <c r="G71" s="358"/>
      <c r="H71" s="359"/>
      <c r="I71" s="357"/>
      <c r="J71" s="358"/>
      <c r="K71" s="359"/>
      <c r="L71" s="357"/>
      <c r="M71" s="357"/>
      <c r="N71" s="357"/>
      <c r="O71" s="292"/>
      <c r="P71" s="292"/>
      <c r="Q71" s="292"/>
      <c r="R71" s="292"/>
      <c r="S71" s="292"/>
      <c r="T71" s="292"/>
      <c r="U71" s="282"/>
      <c r="V71" s="282"/>
      <c r="W71" s="365"/>
      <c r="X71" s="365"/>
      <c r="Y71" s="365"/>
      <c r="Z71" s="365"/>
      <c r="AA71" s="292"/>
      <c r="AB71" s="292"/>
      <c r="AC71" s="292"/>
      <c r="AD71" s="292"/>
      <c r="AE71" s="292"/>
      <c r="AF71" s="292"/>
      <c r="AG71" s="292"/>
      <c r="AH71" s="292"/>
    </row>
    <row r="72" spans="1:34" x14ac:dyDescent="0.25">
      <c r="A72" s="292"/>
      <c r="B72" s="292"/>
      <c r="C72" s="364"/>
      <c r="D72" s="358"/>
      <c r="E72" s="359"/>
      <c r="F72" s="357"/>
      <c r="G72" s="358"/>
      <c r="H72" s="359"/>
      <c r="I72" s="357"/>
      <c r="J72" s="358"/>
      <c r="K72" s="359"/>
      <c r="L72" s="357"/>
      <c r="M72" s="357"/>
      <c r="N72" s="357"/>
      <c r="O72" s="292"/>
      <c r="P72" s="292"/>
      <c r="Q72" s="292"/>
      <c r="R72" s="292"/>
      <c r="S72" s="292"/>
      <c r="T72" s="292"/>
      <c r="U72" s="282"/>
      <c r="V72" s="282"/>
      <c r="W72" s="365"/>
      <c r="X72" s="365"/>
      <c r="Y72" s="365"/>
      <c r="Z72" s="365"/>
      <c r="AA72" s="292"/>
      <c r="AB72" s="292"/>
      <c r="AC72" s="292"/>
      <c r="AD72" s="292"/>
      <c r="AE72" s="292"/>
      <c r="AF72" s="292"/>
      <c r="AG72" s="292"/>
      <c r="AH72" s="292"/>
    </row>
    <row r="73" spans="1:34" x14ac:dyDescent="0.25">
      <c r="A73" s="292"/>
      <c r="B73" s="292"/>
      <c r="C73" s="364"/>
      <c r="D73" s="358"/>
      <c r="E73" s="359"/>
      <c r="F73" s="357"/>
      <c r="G73" s="358"/>
      <c r="H73" s="359"/>
      <c r="I73" s="357"/>
      <c r="J73" s="358"/>
      <c r="K73" s="359"/>
      <c r="L73" s="357"/>
      <c r="M73" s="357"/>
      <c r="N73" s="357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</row>
    <row r="74" spans="1:34" x14ac:dyDescent="0.25">
      <c r="A74" s="292"/>
      <c r="B74" s="292"/>
      <c r="C74" s="364"/>
      <c r="D74" s="358"/>
      <c r="E74" s="359"/>
      <c r="F74" s="357"/>
      <c r="G74" s="358"/>
      <c r="H74" s="359"/>
      <c r="I74" s="357"/>
      <c r="J74" s="358"/>
      <c r="K74" s="359"/>
      <c r="L74" s="357"/>
      <c r="M74" s="357"/>
      <c r="N74" s="357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</row>
    <row r="75" spans="1:34" x14ac:dyDescent="0.25">
      <c r="A75" s="292"/>
      <c r="B75" s="292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</row>
    <row r="76" spans="1:34" x14ac:dyDescent="0.25">
      <c r="A76" s="292"/>
      <c r="B76" s="292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</row>
    <row r="77" spans="1:34" x14ac:dyDescent="0.25">
      <c r="A77" s="292"/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</row>
    <row r="78" spans="1:34" x14ac:dyDescent="0.25">
      <c r="A78" s="292"/>
      <c r="B78" s="292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</row>
    <row r="79" spans="1:34" x14ac:dyDescent="0.25">
      <c r="A79" s="292"/>
      <c r="B79" s="292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</row>
    <row r="80" spans="1:34" ht="15" customHeight="1" x14ac:dyDescent="0.25">
      <c r="A80" s="292"/>
      <c r="B80" s="292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</row>
    <row r="81" spans="1:34" ht="15" customHeight="1" x14ac:dyDescent="0.25">
      <c r="A81" s="292"/>
      <c r="B81" s="292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</row>
    <row r="82" spans="1:34" x14ac:dyDescent="0.25">
      <c r="A82" s="292"/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</row>
    <row r="83" spans="1:34" x14ac:dyDescent="0.25">
      <c r="A83" s="292"/>
      <c r="B83" s="292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</row>
    <row r="84" spans="1:34" x14ac:dyDescent="0.25">
      <c r="A84" s="292"/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292"/>
    </row>
    <row r="85" spans="1:34" x14ac:dyDescent="0.25">
      <c r="A85" s="292"/>
      <c r="B85" s="292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292"/>
    </row>
    <row r="86" spans="1:34" x14ac:dyDescent="0.25">
      <c r="A86" s="292"/>
      <c r="B86" s="292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</row>
    <row r="87" spans="1:34" x14ac:dyDescent="0.25">
      <c r="A87" s="292"/>
      <c r="B87" s="292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</row>
    <row r="88" spans="1:34" x14ac:dyDescent="0.25">
      <c r="A88" s="292"/>
      <c r="B88" s="292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</row>
    <row r="89" spans="1:34" x14ac:dyDescent="0.25">
      <c r="A89" s="292"/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</row>
    <row r="90" spans="1:34" x14ac:dyDescent="0.25">
      <c r="A90" s="292"/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292"/>
    </row>
    <row r="91" spans="1:34" x14ac:dyDescent="0.25">
      <c r="A91" s="292"/>
      <c r="B91" s="292"/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292"/>
    </row>
    <row r="93" spans="1:34" x14ac:dyDescent="0.25"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367"/>
    </row>
    <row r="94" spans="1:34" x14ac:dyDescent="0.25">
      <c r="P94" s="368"/>
      <c r="Q94" s="369"/>
      <c r="S94" s="369"/>
      <c r="T94" s="369"/>
      <c r="U94" s="369"/>
      <c r="V94" s="368"/>
      <c r="W94" s="369"/>
      <c r="X94" s="369"/>
      <c r="Y94" s="368"/>
      <c r="Z94" s="368"/>
      <c r="AA94" s="368"/>
      <c r="AB94" s="368"/>
      <c r="AC94" s="368"/>
      <c r="AD94" s="368"/>
      <c r="AE94" s="368"/>
      <c r="AF94" s="368"/>
    </row>
    <row r="95" spans="1:34" x14ac:dyDescent="0.25">
      <c r="P95" s="368"/>
      <c r="Q95" s="369"/>
      <c r="S95" s="369"/>
      <c r="T95" s="369"/>
      <c r="U95" s="369"/>
      <c r="V95" s="368"/>
      <c r="W95" s="369"/>
      <c r="X95" s="369"/>
      <c r="Y95" s="368"/>
      <c r="Z95" s="368"/>
      <c r="AA95" s="368"/>
      <c r="AB95" s="368"/>
      <c r="AC95" s="368"/>
      <c r="AD95" s="368"/>
      <c r="AE95" s="368"/>
      <c r="AF95" s="368"/>
    </row>
    <row r="96" spans="1:34" x14ac:dyDescent="0.25">
      <c r="P96" s="101"/>
      <c r="Q96" s="370"/>
      <c r="S96" s="277"/>
      <c r="T96" s="99"/>
      <c r="U96" s="101"/>
      <c r="V96" s="371"/>
      <c r="W96" s="99"/>
      <c r="X96" s="99"/>
      <c r="Y96" s="99"/>
      <c r="Z96" s="372"/>
      <c r="AA96" s="243"/>
      <c r="AB96" s="373"/>
      <c r="AC96" s="101"/>
      <c r="AD96" s="284"/>
      <c r="AE96" s="284"/>
      <c r="AF96" s="284"/>
    </row>
    <row r="97" spans="16:32" x14ac:dyDescent="0.25">
      <c r="P97" s="101"/>
      <c r="Q97" s="370"/>
      <c r="S97" s="277"/>
      <c r="T97" s="99"/>
      <c r="U97" s="101"/>
      <c r="V97" s="371"/>
      <c r="W97" s="99"/>
      <c r="X97" s="99"/>
      <c r="Y97" s="99"/>
      <c r="Z97" s="372"/>
      <c r="AA97" s="243"/>
      <c r="AB97" s="373"/>
      <c r="AC97" s="101"/>
      <c r="AD97" s="284"/>
      <c r="AE97" s="284"/>
      <c r="AF97" s="284"/>
    </row>
    <row r="98" spans="16:32" x14ac:dyDescent="0.25">
      <c r="P98" s="101"/>
      <c r="Q98" s="370"/>
      <c r="S98" s="277"/>
      <c r="T98" s="99"/>
      <c r="U98" s="101"/>
      <c r="V98" s="371"/>
      <c r="W98" s="99"/>
      <c r="X98" s="99"/>
      <c r="Y98" s="99"/>
      <c r="Z98" s="372"/>
      <c r="AA98" s="243"/>
      <c r="AB98" s="373"/>
      <c r="AC98" s="101"/>
      <c r="AD98" s="284"/>
      <c r="AE98" s="284"/>
      <c r="AF98" s="284"/>
    </row>
    <row r="99" spans="16:32" x14ac:dyDescent="0.25">
      <c r="P99" s="101"/>
      <c r="Q99" s="370"/>
      <c r="S99" s="277"/>
      <c r="T99" s="99"/>
      <c r="U99" s="101"/>
      <c r="V99" s="371"/>
      <c r="W99" s="99"/>
      <c r="X99" s="99"/>
      <c r="Y99" s="99"/>
      <c r="Z99" s="372"/>
      <c r="AA99" s="243"/>
      <c r="AB99" s="373"/>
      <c r="AC99" s="101"/>
      <c r="AD99" s="284"/>
      <c r="AE99" s="284"/>
      <c r="AF99" s="284"/>
    </row>
    <row r="100" spans="16:32" x14ac:dyDescent="0.25">
      <c r="P100" s="101"/>
      <c r="Q100" s="370"/>
      <c r="S100" s="277"/>
      <c r="T100" s="99"/>
      <c r="U100" s="101"/>
      <c r="V100" s="371"/>
      <c r="W100" s="99"/>
      <c r="X100" s="99"/>
      <c r="Y100" s="99"/>
      <c r="Z100" s="372"/>
      <c r="AA100" s="243"/>
      <c r="AB100" s="373"/>
      <c r="AC100" s="101"/>
      <c r="AD100" s="284"/>
      <c r="AE100" s="284"/>
      <c r="AF100" s="284"/>
    </row>
    <row r="101" spans="16:32" x14ac:dyDescent="0.25">
      <c r="P101" s="101"/>
      <c r="Q101" s="370"/>
      <c r="S101" s="277"/>
      <c r="T101" s="99"/>
      <c r="U101" s="101"/>
      <c r="V101" s="371"/>
      <c r="W101" s="99"/>
      <c r="X101" s="99"/>
      <c r="Y101" s="99"/>
      <c r="Z101" s="372"/>
      <c r="AA101" s="243"/>
      <c r="AB101" s="373"/>
      <c r="AC101" s="101"/>
      <c r="AD101" s="284"/>
      <c r="AE101" s="284"/>
      <c r="AF101" s="284"/>
    </row>
    <row r="102" spans="16:32" x14ac:dyDescent="0.25">
      <c r="P102" s="101"/>
      <c r="Q102" s="370"/>
      <c r="S102" s="277"/>
      <c r="T102" s="99"/>
      <c r="U102" s="374"/>
      <c r="V102" s="371"/>
      <c r="W102" s="99"/>
      <c r="X102" s="99"/>
      <c r="Y102" s="99"/>
      <c r="Z102" s="372"/>
      <c r="AA102" s="243"/>
      <c r="AB102" s="243"/>
      <c r="AC102" s="266"/>
      <c r="AD102" s="243"/>
      <c r="AE102" s="243"/>
      <c r="AF102" s="243"/>
    </row>
    <row r="103" spans="16:32" ht="14.4" x14ac:dyDescent="0.3">
      <c r="V103" s="375"/>
      <c r="W103" s="249"/>
      <c r="X103" s="376"/>
    </row>
    <row r="106" spans="16:32" x14ac:dyDescent="0.25"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  <c r="AA106" s="367"/>
      <c r="AB106" s="367"/>
      <c r="AC106" s="367"/>
      <c r="AD106" s="367"/>
      <c r="AE106" s="367"/>
      <c r="AF106" s="367"/>
    </row>
    <row r="107" spans="16:32" x14ac:dyDescent="0.25">
      <c r="P107" s="368"/>
      <c r="Q107" s="369"/>
      <c r="S107" s="369"/>
      <c r="T107" s="369"/>
      <c r="U107" s="369"/>
      <c r="V107" s="368"/>
      <c r="W107" s="369"/>
      <c r="X107" s="369"/>
      <c r="Y107" s="368"/>
      <c r="Z107" s="368"/>
      <c r="AA107" s="368"/>
      <c r="AB107" s="368"/>
      <c r="AC107" s="368"/>
      <c r="AD107" s="368"/>
      <c r="AE107" s="368"/>
      <c r="AF107" s="368"/>
    </row>
    <row r="108" spans="16:32" x14ac:dyDescent="0.25">
      <c r="P108" s="368"/>
      <c r="Q108" s="369"/>
      <c r="S108" s="369"/>
      <c r="T108" s="369"/>
      <c r="U108" s="369"/>
      <c r="V108" s="368"/>
      <c r="W108" s="369"/>
      <c r="X108" s="369"/>
      <c r="Y108" s="368"/>
      <c r="Z108" s="368"/>
      <c r="AA108" s="368"/>
      <c r="AB108" s="368"/>
      <c r="AC108" s="368"/>
      <c r="AD108" s="368"/>
      <c r="AE108" s="368"/>
      <c r="AF108" s="368"/>
    </row>
    <row r="109" spans="16:32" x14ac:dyDescent="0.25">
      <c r="P109" s="101"/>
      <c r="Q109" s="370"/>
      <c r="S109" s="277"/>
      <c r="T109" s="99"/>
      <c r="U109" s="101"/>
      <c r="V109" s="371"/>
      <c r="W109" s="99"/>
      <c r="X109" s="99"/>
      <c r="Y109" s="99"/>
      <c r="Z109" s="372"/>
      <c r="AA109" s="243"/>
      <c r="AB109" s="373"/>
      <c r="AC109" s="101"/>
      <c r="AD109" s="284"/>
      <c r="AE109" s="284"/>
      <c r="AF109" s="284"/>
    </row>
    <row r="110" spans="16:32" x14ac:dyDescent="0.25">
      <c r="P110" s="101"/>
      <c r="Q110" s="370"/>
      <c r="S110" s="277"/>
      <c r="T110" s="99"/>
      <c r="U110" s="101"/>
      <c r="V110" s="371"/>
      <c r="W110" s="99"/>
      <c r="X110" s="99"/>
      <c r="Y110" s="99"/>
      <c r="Z110" s="372"/>
      <c r="AA110" s="243"/>
      <c r="AB110" s="373"/>
      <c r="AC110" s="101"/>
      <c r="AD110" s="284"/>
      <c r="AE110" s="284"/>
      <c r="AF110" s="284"/>
    </row>
    <row r="111" spans="16:32" x14ac:dyDescent="0.25">
      <c r="P111" s="101"/>
      <c r="Q111" s="370"/>
      <c r="S111" s="277"/>
      <c r="T111" s="99"/>
      <c r="U111" s="101"/>
      <c r="V111" s="371"/>
      <c r="W111" s="99"/>
      <c r="X111" s="99"/>
      <c r="Y111" s="99"/>
      <c r="Z111" s="372"/>
      <c r="AA111" s="243"/>
      <c r="AB111" s="373"/>
      <c r="AC111" s="101"/>
      <c r="AD111" s="284"/>
      <c r="AE111" s="284"/>
      <c r="AF111" s="284"/>
    </row>
    <row r="112" spans="16:32" x14ac:dyDescent="0.25">
      <c r="P112" s="101"/>
      <c r="Q112" s="370"/>
      <c r="S112" s="277"/>
      <c r="T112" s="99"/>
      <c r="U112" s="101"/>
      <c r="V112" s="371"/>
      <c r="W112" s="99"/>
      <c r="X112" s="99"/>
      <c r="Y112" s="99"/>
      <c r="Z112" s="372"/>
      <c r="AA112" s="243"/>
      <c r="AB112" s="373"/>
      <c r="AC112" s="101"/>
      <c r="AD112" s="284"/>
      <c r="AE112" s="284"/>
      <c r="AF112" s="284"/>
    </row>
    <row r="113" spans="16:32" x14ac:dyDescent="0.25">
      <c r="P113" s="374"/>
      <c r="Q113" s="370"/>
      <c r="S113" s="277"/>
      <c r="T113" s="99"/>
      <c r="U113" s="101"/>
      <c r="V113" s="371"/>
      <c r="W113" s="99"/>
      <c r="X113" s="99"/>
      <c r="Y113" s="99"/>
      <c r="Z113" s="372"/>
      <c r="AA113" s="243"/>
      <c r="AB113" s="373"/>
      <c r="AC113" s="101"/>
      <c r="AD113" s="284"/>
      <c r="AE113" s="284"/>
      <c r="AF113" s="284"/>
    </row>
    <row r="114" spans="16:32" x14ac:dyDescent="0.25">
      <c r="P114" s="101"/>
      <c r="Q114" s="370"/>
      <c r="S114" s="277"/>
      <c r="T114" s="99"/>
      <c r="U114" s="101"/>
      <c r="V114" s="371"/>
      <c r="W114" s="99"/>
      <c r="X114" s="99"/>
      <c r="Y114" s="99"/>
      <c r="Z114" s="372"/>
      <c r="AA114" s="243"/>
      <c r="AB114" s="373"/>
      <c r="AC114" s="101"/>
      <c r="AD114" s="284"/>
      <c r="AE114" s="284"/>
      <c r="AF114" s="284"/>
    </row>
    <row r="115" spans="16:32" x14ac:dyDescent="0.25">
      <c r="P115" s="101"/>
      <c r="Q115" s="370"/>
      <c r="S115" s="277"/>
      <c r="T115" s="99"/>
      <c r="U115" s="374"/>
      <c r="V115" s="371"/>
      <c r="W115" s="99"/>
      <c r="X115" s="99"/>
      <c r="Y115" s="99"/>
      <c r="Z115" s="372"/>
      <c r="AA115" s="243"/>
      <c r="AB115" s="243"/>
      <c r="AC115" s="266"/>
      <c r="AD115" s="243"/>
      <c r="AE115" s="243"/>
      <c r="AF115" s="243"/>
    </row>
    <row r="116" spans="16:32" ht="14.4" x14ac:dyDescent="0.3">
      <c r="V116" s="375"/>
      <c r="W116" s="249"/>
      <c r="X116" s="376"/>
    </row>
    <row r="119" spans="16:32" x14ac:dyDescent="0.25">
      <c r="P119" s="367"/>
      <c r="Q119" s="367"/>
      <c r="R119" s="367"/>
      <c r="S119" s="367"/>
      <c r="T119" s="367"/>
      <c r="U119" s="367"/>
      <c r="V119" s="367"/>
      <c r="W119" s="367"/>
      <c r="X119" s="367"/>
      <c r="Y119" s="367"/>
      <c r="Z119" s="367"/>
      <c r="AA119" s="367"/>
      <c r="AB119" s="367"/>
      <c r="AC119" s="367"/>
      <c r="AD119" s="367"/>
      <c r="AE119" s="367"/>
      <c r="AF119" s="367"/>
    </row>
    <row r="120" spans="16:32" x14ac:dyDescent="0.25">
      <c r="P120" s="368"/>
      <c r="Q120" s="369"/>
      <c r="S120" s="369"/>
      <c r="T120" s="369"/>
      <c r="U120" s="369"/>
      <c r="V120" s="368"/>
      <c r="W120" s="369"/>
      <c r="X120" s="369"/>
      <c r="Y120" s="368"/>
      <c r="Z120" s="368"/>
      <c r="AA120" s="368"/>
      <c r="AB120" s="368"/>
      <c r="AC120" s="368"/>
      <c r="AD120" s="368"/>
      <c r="AE120" s="368"/>
      <c r="AF120" s="368"/>
    </row>
    <row r="121" spans="16:32" x14ac:dyDescent="0.25">
      <c r="P121" s="368"/>
      <c r="Q121" s="369"/>
      <c r="S121" s="369"/>
      <c r="T121" s="369"/>
      <c r="U121" s="369"/>
      <c r="V121" s="368"/>
      <c r="W121" s="369"/>
      <c r="X121" s="369"/>
      <c r="Y121" s="368"/>
      <c r="Z121" s="368"/>
      <c r="AA121" s="368"/>
      <c r="AB121" s="368"/>
      <c r="AC121" s="368"/>
      <c r="AD121" s="368"/>
      <c r="AE121" s="368"/>
      <c r="AF121" s="368"/>
    </row>
    <row r="122" spans="16:32" x14ac:dyDescent="0.25">
      <c r="P122" s="101"/>
      <c r="Q122" s="370"/>
      <c r="S122" s="277"/>
      <c r="T122" s="99"/>
      <c r="U122" s="101"/>
      <c r="V122" s="371"/>
      <c r="W122" s="99"/>
      <c r="X122" s="99"/>
      <c r="Y122" s="99"/>
      <c r="Z122" s="372"/>
      <c r="AA122" s="243"/>
      <c r="AB122" s="373"/>
      <c r="AC122" s="101"/>
      <c r="AD122" s="284"/>
      <c r="AE122" s="284"/>
      <c r="AF122" s="284"/>
    </row>
    <row r="123" spans="16:32" x14ac:dyDescent="0.25">
      <c r="P123" s="101"/>
      <c r="Q123" s="370"/>
      <c r="S123" s="277"/>
      <c r="T123" s="99"/>
      <c r="U123" s="101"/>
      <c r="V123" s="371"/>
      <c r="W123" s="99"/>
      <c r="X123" s="99"/>
      <c r="Y123" s="99"/>
      <c r="Z123" s="372"/>
      <c r="AA123" s="243"/>
      <c r="AB123" s="373"/>
      <c r="AC123" s="101"/>
      <c r="AD123" s="284"/>
      <c r="AE123" s="284"/>
      <c r="AF123" s="284"/>
    </row>
    <row r="124" spans="16:32" x14ac:dyDescent="0.25">
      <c r="P124" s="101"/>
      <c r="Q124" s="370"/>
      <c r="S124" s="277"/>
      <c r="T124" s="99"/>
      <c r="U124" s="101"/>
      <c r="V124" s="371"/>
      <c r="W124" s="99"/>
      <c r="X124" s="99"/>
      <c r="Y124" s="99"/>
      <c r="Z124" s="372"/>
      <c r="AA124" s="243"/>
      <c r="AB124" s="373"/>
      <c r="AC124" s="101"/>
      <c r="AD124" s="284"/>
      <c r="AE124" s="284"/>
      <c r="AF124" s="284"/>
    </row>
    <row r="125" spans="16:32" x14ac:dyDescent="0.25">
      <c r="P125" s="101"/>
      <c r="Q125" s="370"/>
      <c r="S125" s="277"/>
      <c r="T125" s="99"/>
      <c r="U125" s="101"/>
      <c r="V125" s="371"/>
      <c r="W125" s="99"/>
      <c r="X125" s="99"/>
      <c r="Y125" s="99"/>
      <c r="Z125" s="372"/>
      <c r="AA125" s="243"/>
      <c r="AB125" s="373"/>
      <c r="AC125" s="101"/>
      <c r="AD125" s="284"/>
      <c r="AE125" s="284"/>
      <c r="AF125" s="284"/>
    </row>
    <row r="126" spans="16:32" x14ac:dyDescent="0.25">
      <c r="P126" s="377"/>
      <c r="Q126" s="370"/>
      <c r="S126" s="277"/>
      <c r="T126" s="99"/>
      <c r="U126" s="101"/>
      <c r="V126" s="371"/>
      <c r="W126" s="99"/>
      <c r="X126" s="99"/>
      <c r="Y126" s="99"/>
      <c r="Z126" s="372"/>
      <c r="AA126" s="243"/>
      <c r="AB126" s="373"/>
      <c r="AC126" s="101"/>
      <c r="AD126" s="284"/>
      <c r="AE126" s="284"/>
      <c r="AF126" s="284"/>
    </row>
    <row r="127" spans="16:32" x14ac:dyDescent="0.25">
      <c r="P127" s="101"/>
      <c r="Q127" s="370"/>
      <c r="S127" s="277"/>
      <c r="T127" s="99"/>
      <c r="U127" s="101"/>
      <c r="V127" s="371"/>
      <c r="W127" s="99"/>
      <c r="X127" s="99"/>
      <c r="Y127" s="99"/>
      <c r="Z127" s="372"/>
      <c r="AA127" s="243"/>
      <c r="AB127" s="373"/>
      <c r="AC127" s="101"/>
      <c r="AD127" s="284"/>
      <c r="AE127" s="284"/>
      <c r="AF127" s="284"/>
    </row>
    <row r="128" spans="16:32" x14ac:dyDescent="0.25">
      <c r="P128" s="101"/>
      <c r="Q128" s="370"/>
      <c r="S128" s="277"/>
      <c r="T128" s="99"/>
      <c r="U128" s="374"/>
      <c r="V128" s="371"/>
      <c r="W128" s="99"/>
      <c r="X128" s="99"/>
      <c r="Y128" s="99"/>
      <c r="Z128" s="372"/>
      <c r="AA128" s="243"/>
      <c r="AB128" s="243"/>
      <c r="AC128" s="266"/>
      <c r="AD128" s="243"/>
      <c r="AE128" s="243"/>
      <c r="AF128" s="243"/>
    </row>
    <row r="129" spans="16:32" ht="14.4" x14ac:dyDescent="0.3">
      <c r="V129" s="375"/>
      <c r="W129" s="249"/>
      <c r="X129" s="376"/>
    </row>
    <row r="132" spans="16:32" x14ac:dyDescent="0.25">
      <c r="P132" s="367"/>
      <c r="Q132" s="367"/>
      <c r="R132" s="367"/>
      <c r="S132" s="367"/>
      <c r="T132" s="367"/>
      <c r="U132" s="367"/>
      <c r="V132" s="367"/>
      <c r="W132" s="367"/>
      <c r="X132" s="367"/>
      <c r="Y132" s="367"/>
      <c r="Z132" s="367"/>
      <c r="AA132" s="367"/>
      <c r="AB132" s="367"/>
      <c r="AC132" s="367"/>
      <c r="AD132" s="367"/>
      <c r="AE132" s="367"/>
      <c r="AF132" s="367"/>
    </row>
    <row r="133" spans="16:32" x14ac:dyDescent="0.25">
      <c r="P133" s="368"/>
      <c r="Q133" s="369"/>
      <c r="S133" s="369"/>
      <c r="T133" s="369"/>
      <c r="U133" s="369"/>
      <c r="V133" s="368"/>
      <c r="W133" s="369"/>
      <c r="X133" s="369"/>
      <c r="Y133" s="368"/>
      <c r="Z133" s="368"/>
      <c r="AA133" s="368"/>
      <c r="AB133" s="368"/>
      <c r="AC133" s="368"/>
      <c r="AD133" s="368"/>
      <c r="AE133" s="368"/>
      <c r="AF133" s="368"/>
    </row>
    <row r="134" spans="16:32" x14ac:dyDescent="0.25">
      <c r="P134" s="368"/>
      <c r="Q134" s="369"/>
      <c r="S134" s="369"/>
      <c r="T134" s="369"/>
      <c r="U134" s="369"/>
      <c r="V134" s="368"/>
      <c r="W134" s="369"/>
      <c r="X134" s="369"/>
      <c r="Y134" s="368"/>
      <c r="Z134" s="368"/>
      <c r="AA134" s="368"/>
      <c r="AB134" s="368"/>
      <c r="AC134" s="368"/>
      <c r="AD134" s="368"/>
      <c r="AE134" s="368"/>
      <c r="AF134" s="368"/>
    </row>
    <row r="135" spans="16:32" x14ac:dyDescent="0.25">
      <c r="P135" s="101"/>
      <c r="Q135" s="370"/>
      <c r="S135" s="277"/>
      <c r="T135" s="99"/>
      <c r="U135" s="101"/>
      <c r="V135" s="371"/>
      <c r="W135" s="99"/>
      <c r="X135" s="99"/>
      <c r="Y135" s="99"/>
      <c r="Z135" s="372"/>
      <c r="AA135" s="243"/>
      <c r="AB135" s="373"/>
      <c r="AC135" s="101"/>
      <c r="AD135" s="284"/>
      <c r="AE135" s="284"/>
      <c r="AF135" s="284"/>
    </row>
    <row r="136" spans="16:32" x14ac:dyDescent="0.25">
      <c r="P136" s="101"/>
      <c r="Q136" s="370"/>
      <c r="S136" s="277"/>
      <c r="T136" s="99"/>
      <c r="U136" s="101"/>
      <c r="V136" s="371"/>
      <c r="W136" s="99"/>
      <c r="X136" s="99"/>
      <c r="Y136" s="99"/>
      <c r="Z136" s="372"/>
      <c r="AA136" s="243"/>
      <c r="AB136" s="373"/>
      <c r="AC136" s="101"/>
      <c r="AD136" s="284"/>
      <c r="AE136" s="284"/>
      <c r="AF136" s="284"/>
    </row>
    <row r="137" spans="16:32" x14ac:dyDescent="0.25">
      <c r="P137" s="101"/>
      <c r="Q137" s="370"/>
      <c r="S137" s="277"/>
      <c r="T137" s="99"/>
      <c r="U137" s="101"/>
      <c r="V137" s="371"/>
      <c r="W137" s="99"/>
      <c r="X137" s="99"/>
      <c r="Y137" s="99"/>
      <c r="Z137" s="372"/>
      <c r="AA137" s="243"/>
      <c r="AB137" s="373"/>
      <c r="AC137" s="101"/>
      <c r="AD137" s="284"/>
      <c r="AE137" s="284"/>
      <c r="AF137" s="284"/>
    </row>
    <row r="138" spans="16:32" x14ac:dyDescent="0.25">
      <c r="P138" s="101"/>
      <c r="Q138" s="370"/>
      <c r="S138" s="277"/>
      <c r="T138" s="99"/>
      <c r="U138" s="101"/>
      <c r="V138" s="371"/>
      <c r="W138" s="99"/>
      <c r="X138" s="99"/>
      <c r="Y138" s="99"/>
      <c r="Z138" s="372"/>
      <c r="AA138" s="243"/>
      <c r="AB138" s="373"/>
      <c r="AC138" s="101"/>
      <c r="AD138" s="284"/>
      <c r="AE138" s="284"/>
      <c r="AF138" s="284"/>
    </row>
    <row r="139" spans="16:32" x14ac:dyDescent="0.25">
      <c r="P139" s="101"/>
      <c r="Q139" s="370"/>
      <c r="S139" s="277"/>
      <c r="T139" s="99"/>
      <c r="U139" s="101"/>
      <c r="V139" s="371"/>
      <c r="W139" s="99"/>
      <c r="X139" s="99"/>
      <c r="Y139" s="99"/>
      <c r="Z139" s="372"/>
      <c r="AA139" s="243"/>
      <c r="AB139" s="373"/>
      <c r="AC139" s="101"/>
      <c r="AD139" s="284"/>
      <c r="AE139" s="284"/>
      <c r="AF139" s="284"/>
    </row>
    <row r="140" spans="16:32" x14ac:dyDescent="0.25">
      <c r="P140" s="101"/>
      <c r="Q140" s="370"/>
      <c r="S140" s="277"/>
      <c r="T140" s="99"/>
      <c r="U140" s="101"/>
      <c r="V140" s="371"/>
      <c r="W140" s="99"/>
      <c r="X140" s="99"/>
      <c r="Y140" s="99"/>
      <c r="Z140" s="372"/>
      <c r="AA140" s="243"/>
      <c r="AB140" s="373"/>
      <c r="AC140" s="101"/>
      <c r="AD140" s="284"/>
      <c r="AE140" s="284"/>
      <c r="AF140" s="284"/>
    </row>
    <row r="141" spans="16:32" x14ac:dyDescent="0.25">
      <c r="P141" s="101"/>
      <c r="Q141" s="370"/>
      <c r="S141" s="277"/>
      <c r="T141" s="99"/>
      <c r="U141" s="374"/>
      <c r="V141" s="371"/>
      <c r="W141" s="99"/>
      <c r="X141" s="99"/>
      <c r="Y141" s="99"/>
      <c r="Z141" s="372"/>
      <c r="AA141" s="243"/>
      <c r="AB141" s="243"/>
      <c r="AC141" s="266"/>
      <c r="AD141" s="243"/>
      <c r="AE141" s="243"/>
      <c r="AF141" s="243"/>
    </row>
    <row r="142" spans="16:32" ht="14.4" x14ac:dyDescent="0.3">
      <c r="V142" s="375"/>
      <c r="W142" s="249"/>
      <c r="X142" s="376"/>
    </row>
  </sheetData>
  <mergeCells count="122"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  <mergeCell ref="AE42:AE43"/>
    <mergeCell ref="AE55:AE56"/>
    <mergeCell ref="B27:B28"/>
    <mergeCell ref="C27:C28"/>
    <mergeCell ref="B26:C26"/>
    <mergeCell ref="B23:C23"/>
    <mergeCell ref="I11:J11"/>
    <mergeCell ref="U16:U17"/>
    <mergeCell ref="B21:C21"/>
    <mergeCell ref="AE16:AE17"/>
    <mergeCell ref="B20:C20"/>
    <mergeCell ref="B19:C19"/>
    <mergeCell ref="B17:D17"/>
    <mergeCell ref="B11:G11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opLeftCell="A43" zoomScale="80" zoomScaleNormal="80" workbookViewId="0">
      <selection activeCell="Q50" sqref="Q50"/>
    </sheetView>
  </sheetViews>
  <sheetFormatPr defaultColWidth="11.88671875" defaultRowHeight="13.8" x14ac:dyDescent="0.25"/>
  <cols>
    <col min="1" max="2" width="11.88671875" style="1"/>
    <col min="3" max="3" width="13.88671875" style="1" bestFit="1" customWidth="1"/>
    <col min="4" max="4" width="16.33203125" style="1" bestFit="1" customWidth="1"/>
    <col min="5" max="5" width="11.88671875" style="1"/>
    <col min="6" max="6" width="14.33203125" style="1" customWidth="1"/>
    <col min="7" max="7" width="12.88671875" style="1" bestFit="1" customWidth="1"/>
    <col min="8" max="8" width="13.109375" style="1" bestFit="1" customWidth="1"/>
    <col min="9" max="15" width="11.88671875" style="1"/>
    <col min="16" max="16" width="13" style="1" customWidth="1"/>
    <col min="17" max="17" width="11.88671875" style="1"/>
    <col min="18" max="18" width="13.33203125" style="1" customWidth="1"/>
    <col min="19" max="26" width="11.88671875" style="1"/>
    <col min="27" max="27" width="13" style="1" customWidth="1"/>
    <col min="28" max="28" width="13" style="1" bestFit="1" customWidth="1"/>
    <col min="29" max="16384" width="11.88671875" style="1"/>
  </cols>
  <sheetData>
    <row r="2" spans="2:28" ht="15.6" x14ac:dyDescent="0.3">
      <c r="B2" s="841" t="s">
        <v>100</v>
      </c>
      <c r="C2" s="841"/>
      <c r="D2" s="841"/>
      <c r="E2" s="841"/>
      <c r="F2" s="841"/>
      <c r="G2" s="841"/>
      <c r="H2" s="841"/>
      <c r="J2" s="825" t="s">
        <v>108</v>
      </c>
      <c r="K2" s="826"/>
      <c r="L2" s="826"/>
      <c r="M2" s="826"/>
      <c r="N2" s="826"/>
      <c r="O2" s="826"/>
      <c r="P2" s="826"/>
      <c r="Q2" s="826"/>
      <c r="R2" s="826"/>
      <c r="S2" s="826"/>
      <c r="T2" s="826"/>
      <c r="U2" s="826"/>
      <c r="V2" s="827"/>
      <c r="W2" s="42"/>
      <c r="X2" s="820" t="s">
        <v>111</v>
      </c>
      <c r="Y2" s="820"/>
      <c r="Z2" s="820"/>
      <c r="AA2" s="820"/>
      <c r="AB2" s="820"/>
    </row>
    <row r="3" spans="2:28" ht="15" customHeight="1" x14ac:dyDescent="0.25">
      <c r="B3" s="489" t="s">
        <v>61</v>
      </c>
      <c r="C3" s="489" t="s">
        <v>92</v>
      </c>
      <c r="D3" s="489"/>
      <c r="E3" s="526" t="s">
        <v>99</v>
      </c>
      <c r="F3" s="526" t="s">
        <v>91</v>
      </c>
      <c r="G3" s="489" t="s">
        <v>96</v>
      </c>
      <c r="H3" s="489"/>
      <c r="J3" s="597" t="s">
        <v>9</v>
      </c>
      <c r="K3" s="596" t="s">
        <v>3</v>
      </c>
      <c r="L3" s="596" t="s">
        <v>76</v>
      </c>
      <c r="M3" s="597" t="s">
        <v>78</v>
      </c>
      <c r="N3" s="597" t="s">
        <v>86</v>
      </c>
      <c r="O3" s="596" t="s">
        <v>106</v>
      </c>
      <c r="P3" s="596" t="s">
        <v>266</v>
      </c>
      <c r="Q3" s="596" t="s">
        <v>267</v>
      </c>
      <c r="R3" s="597" t="s">
        <v>403</v>
      </c>
      <c r="S3" s="597" t="s">
        <v>404</v>
      </c>
      <c r="T3" s="597" t="s">
        <v>80</v>
      </c>
      <c r="U3" s="596" t="s">
        <v>107</v>
      </c>
      <c r="V3" s="597" t="s">
        <v>84</v>
      </c>
      <c r="X3" s="489" t="s">
        <v>9</v>
      </c>
      <c r="Y3" s="839" t="s">
        <v>81</v>
      </c>
      <c r="Z3" s="839" t="s">
        <v>82</v>
      </c>
      <c r="AA3" s="839" t="s">
        <v>109</v>
      </c>
      <c r="AB3" s="526" t="s">
        <v>110</v>
      </c>
    </row>
    <row r="4" spans="2:28" x14ac:dyDescent="0.25">
      <c r="B4" s="489"/>
      <c r="C4" s="10" t="s">
        <v>93</v>
      </c>
      <c r="D4" s="10" t="s">
        <v>94</v>
      </c>
      <c r="E4" s="526"/>
      <c r="F4" s="526"/>
      <c r="G4" s="489"/>
      <c r="H4" s="489"/>
      <c r="J4" s="554"/>
      <c r="K4" s="595"/>
      <c r="L4" s="595"/>
      <c r="M4" s="554"/>
      <c r="N4" s="554"/>
      <c r="O4" s="595"/>
      <c r="P4" s="595"/>
      <c r="Q4" s="595"/>
      <c r="R4" s="554"/>
      <c r="S4" s="554"/>
      <c r="T4" s="554"/>
      <c r="U4" s="595"/>
      <c r="V4" s="554"/>
      <c r="X4" s="489"/>
      <c r="Y4" s="839"/>
      <c r="Z4" s="839"/>
      <c r="AA4" s="839"/>
      <c r="AB4" s="526"/>
    </row>
    <row r="5" spans="2:28" x14ac:dyDescent="0.25">
      <c r="B5" s="10">
        <v>3</v>
      </c>
      <c r="C5" s="25">
        <f>'Frame Capacities'!E7+'Frame Capacities'!F7+'Frame Capacities'!E10+'Frame Capacities'!F10+'Frame Capacities'!E13+'Frame Capacities'!F13</f>
        <v>544.79999999999995</v>
      </c>
      <c r="D5" s="25">
        <f>'Frame Capacities'!E33+'Frame Capacities'!E36+'Frame Capacities'!E39+'Frame Capacities'!E42</f>
        <v>133.6</v>
      </c>
      <c r="E5" s="25">
        <f>C5/D5</f>
        <v>4.0778443113772456</v>
      </c>
      <c r="F5" s="27" t="s">
        <v>42</v>
      </c>
      <c r="G5" s="378" t="s">
        <v>98</v>
      </c>
      <c r="H5" s="378" t="s">
        <v>95</v>
      </c>
      <c r="J5" s="379">
        <v>3</v>
      </c>
      <c r="K5" s="311">
        <f>'Structural Information'!$U$6</f>
        <v>3</v>
      </c>
      <c r="L5" s="311">
        <f>L6+K5</f>
        <v>8.75</v>
      </c>
      <c r="M5" s="380">
        <f>'Yield Mechanism'!$V$57</f>
        <v>8.9231457332081786E-3</v>
      </c>
      <c r="N5" s="29">
        <f>M5-M6</f>
        <v>1.9146634157450968E-3</v>
      </c>
      <c r="O5" s="381">
        <f>N5/K5</f>
        <v>6.3822113858169897E-4</v>
      </c>
      <c r="P5" s="380">
        <f>$C$26</f>
        <v>9.5976000000000013E-3</v>
      </c>
      <c r="Q5" s="380">
        <f>$D$26</f>
        <v>1.8371492652094782E-3</v>
      </c>
      <c r="R5" s="311">
        <f>O5/P5</f>
        <v>6.6497993100535432E-2</v>
      </c>
      <c r="S5" s="25">
        <f>O5/Q5</f>
        <v>0.34739754176094489</v>
      </c>
      <c r="T5" s="311">
        <f>_xlfn.IFS((O5&lt;='Infill Capacities'!$CQ$11),(O5*'Infill Capacities'!$CL$11*'Infill Capacities'!$CK$4),(AND((O5&gt;'Infill Capacities'!$CQ$11),(O5&lt;='Infill Capacities'!$CR$11))),((O5-'Infill Capacities'!$CQ$11)*'Infill Capacities'!$CK$4*('Infill Capacities'!$CM$11)+'Infill Capacities'!$CG$11),(AND((O5&gt;'Infill Capacities'!$CR$11),(O5&lt;='Infill Capacities'!$CS$11))),((O5-'Infill Capacities'!$CR$11)*'Infill Capacities'!$CK$4*('Infill Capacities'!$CN$11)+'Infill Capacities'!$CH$11),(AND((O5&gt;'Infill Capacities'!$CS$11),(O5&lt;='Infill Capacities'!$CT$11))),((O5-'Infill Capacities'!$CS$11)*'Infill Capacities'!$CK$4*('Infill Capacities'!$CO$11)+'Infill Capacities'!$CJ$11))+_xlfn.IFS((O5&lt;='Frame Capacities'!$BO$11),(O5*'Frame Capacities'!$BG$4*'Frame Capacities'!$BI$11),(AND((O5&gt;'Frame Capacities'!$BO$11),(O5&lt;='Frame Capacities'!$BP$11))),((O5-'Frame Capacities'!$BO$11)*'Frame Capacities'!$BG$4*('Frame Capacities'!$BJ$11)+'Frame Capacities'!$BC$11),(AND((O5&gt;'Frame Capacities'!$BP$11),(O5&lt;='Frame Capacities'!$BQ$11))),((O5-'Frame Capacities'!$BP$11)*'Frame Capacities'!$BG$4*('Frame Capacities'!$BK$11)+'Frame Capacities'!$BD$11),(AND((O5&gt;'Frame Capacities'!$BQ$11),(O5&lt;='Frame Capacities'!$BR$11))),((O5-'Frame Capacities'!$BQ$11)*'Frame Capacities'!$BG$4*('Frame Capacities'!$BM$11)+'Frame Capacities'!$BE$11))</f>
        <v>81.127374425897059</v>
      </c>
      <c r="U5" s="311">
        <f>T5*K5</f>
        <v>243.38212327769116</v>
      </c>
      <c r="V5" s="25">
        <f>U7/AB5</f>
        <v>184.48794210643806</v>
      </c>
      <c r="W5" s="297"/>
      <c r="X5" s="425">
        <v>3</v>
      </c>
      <c r="Y5" s="25">
        <f>'Structural Information'!$Z$6</f>
        <v>37.8446</v>
      </c>
      <c r="Z5" s="25">
        <f>Y5*M5</f>
        <v>0.33769288101497025</v>
      </c>
      <c r="AA5" s="25">
        <f>Z5*L5</f>
        <v>2.9548127088809895</v>
      </c>
      <c r="AB5" s="25">
        <f>AA8/Z8</f>
        <v>6.4937564822005251</v>
      </c>
    </row>
    <row r="6" spans="2:28" x14ac:dyDescent="0.25">
      <c r="B6" s="10">
        <v>2</v>
      </c>
      <c r="C6" s="25">
        <f>'Frame Capacities'!E6+'Frame Capacities'!F6+'Frame Capacities'!E9+'Frame Capacities'!F9+'Frame Capacities'!E12+'Frame Capacities'!F12</f>
        <v>544.79999999999995</v>
      </c>
      <c r="D6" s="25">
        <f>'Frame Capacities'!E32+'Frame Capacities'!E35+'Frame Capacities'!E38+'Frame Capacities'!E41+'Frame Capacities'!E42+'Frame Capacities'!E39+'Frame Capacities'!E36+'Frame Capacities'!E33</f>
        <v>295.8</v>
      </c>
      <c r="E6" s="25">
        <f>C6/D6</f>
        <v>1.8417849898580119</v>
      </c>
      <c r="F6" s="27" t="s">
        <v>42</v>
      </c>
      <c r="G6" s="378" t="s">
        <v>98</v>
      </c>
      <c r="H6" s="378" t="s">
        <v>95</v>
      </c>
      <c r="J6" s="379">
        <v>2</v>
      </c>
      <c r="K6" s="311">
        <f>'Structural Information'!$U$7</f>
        <v>3</v>
      </c>
      <c r="L6" s="311">
        <f>L7+K6</f>
        <v>5.75</v>
      </c>
      <c r="M6" s="380">
        <f>'Yield Mechanism'!$V$58</f>
        <v>7.0084823174630818E-3</v>
      </c>
      <c r="N6" s="29">
        <f>M6-M7</f>
        <v>3.3591652886369315E-3</v>
      </c>
      <c r="O6" s="381">
        <f>N6/K6</f>
        <v>1.1197217628789772E-3</v>
      </c>
      <c r="P6" s="380">
        <f>$C$27</f>
        <v>9.1744770034843208E-3</v>
      </c>
      <c r="Q6" s="380">
        <f>$D$27</f>
        <v>1.7655780345468453E-3</v>
      </c>
      <c r="R6" s="25">
        <f>O6/P6</f>
        <v>0.12204747610721839</v>
      </c>
      <c r="S6" s="25">
        <f t="shared" ref="S6:S7" si="0">O6/Q6</f>
        <v>0.63419556710013436</v>
      </c>
      <c r="T6" s="311">
        <f>_xlfn.IFS((O6&lt;='Infill Capacities'!$CQ$12),(O6*'Infill Capacities'!$CL$12*'Infill Capacities'!$CK$5),(AND((O6&gt;'Infill Capacities'!$CQ$12),(O6&lt;='Infill Capacities'!$CR$12))),((O6-'Infill Capacities'!$CQ$12)*'Infill Capacities'!$CK$5*('Infill Capacities'!$CM$12)+'Infill Capacities'!$CG$12),(AND((O6&gt;'Infill Capacities'!$CR$12),(O6&lt;='Infill Capacities'!$CS$12))),((O6-'Infill Capacities'!$CR$12)*'Infill Capacities'!$CK$5*('Infill Capacities'!$CN$12)+'Infill Capacities'!$CH$12),(AND((O6&gt;'Infill Capacities'!$CS$12),(O6&lt;='Infill Capacities'!$CT$12))),((O6-'Infill Capacities'!$CS$12)*'Infill Capacities'!$CK$5*('Infill Capacities'!$CO$12)+'Infill Capacities'!$CJ$12))+_xlfn.IFS((O6&lt;='Frame Capacities'!$BO$12),(O6*'Frame Capacities'!$BG$5*'Frame Capacities'!$BI$12),(AND((O6&gt;'Frame Capacities'!$BO$12),(O6&lt;='Frame Capacities'!$BP$12))),((O6-'Frame Capacities'!$BO$12)*'Frame Capacities'!$BG$5*('Frame Capacities'!$BJ$12)+'Frame Capacities'!$BC$12),(AND((O6&gt;'Frame Capacities'!$BP$12),(O6&lt;='Frame Capacities'!$BQ$12))),((O6-'Frame Capacities'!$BP$12)*'Frame Capacities'!$BG$5*('Frame Capacities'!$BK$12)+'Frame Capacities'!$BD$12),(AND((O6&gt;'Frame Capacities'!$BQ$12),(O6&lt;='Frame Capacities'!$BR$12))),((O6-'Frame Capacities'!$BQ$12)*'Frame Capacities'!$BG$5*('Frame Capacities'!$BM$12)+'Frame Capacities'!$BE$12))</f>
        <v>149.09671555460869</v>
      </c>
      <c r="U6" s="311">
        <f>U5+T6*K6</f>
        <v>690.67226994151724</v>
      </c>
      <c r="V6" s="382"/>
      <c r="W6" s="297"/>
      <c r="X6" s="425">
        <v>2</v>
      </c>
      <c r="Y6" s="25">
        <f>'Structural Information'!$Z$7</f>
        <v>40.367000000000004</v>
      </c>
      <c r="Z6" s="25">
        <f>Y6*M6</f>
        <v>0.28291140570903223</v>
      </c>
      <c r="AA6" s="25">
        <f>Z6*L6</f>
        <v>1.6267405828269352</v>
      </c>
      <c r="AB6" s="423" t="s">
        <v>343</v>
      </c>
    </row>
    <row r="7" spans="2:28" x14ac:dyDescent="0.25">
      <c r="B7" s="10">
        <v>1</v>
      </c>
      <c r="C7" s="25">
        <f>'Frame Capacities'!E5+'Frame Capacities'!F5+'Frame Capacities'!E8+'Frame Capacities'!F8+'Frame Capacities'!E11+'Frame Capacities'!F11</f>
        <v>544.79999999999995</v>
      </c>
      <c r="D7" s="25">
        <f>'Frame Capacities'!E31+'Frame Capacities'!E34+'Frame Capacities'!E37+'Frame Capacities'!E40+'Frame Capacities'!E41+'Frame Capacities'!E38+'Frame Capacities'!E35+'Frame Capacities'!E32</f>
        <v>344.4</v>
      </c>
      <c r="E7" s="25">
        <f>C7/D7</f>
        <v>1.5818815331010452</v>
      </c>
      <c r="F7" s="27" t="s">
        <v>42</v>
      </c>
      <c r="G7" s="378" t="s">
        <v>98</v>
      </c>
      <c r="H7" s="378" t="s">
        <v>95</v>
      </c>
      <c r="J7" s="379">
        <v>1</v>
      </c>
      <c r="K7" s="311">
        <f>'Structural Information'!$U$8</f>
        <v>2.75</v>
      </c>
      <c r="L7" s="311">
        <f>K7</f>
        <v>2.75</v>
      </c>
      <c r="M7" s="380">
        <f>'Yield Mechanism'!$V$59</f>
        <v>3.6493170288261502E-3</v>
      </c>
      <c r="N7" s="29">
        <f>M7</f>
        <v>3.6493170288261502E-3</v>
      </c>
      <c r="O7" s="381">
        <f>N7/K7</f>
        <v>1.3270243741186E-3</v>
      </c>
      <c r="P7" s="380">
        <f>$C$28</f>
        <v>8.2547826641257982E-3</v>
      </c>
      <c r="Q7" s="380">
        <f>$D$28</f>
        <v>1.7443905747548442E-3</v>
      </c>
      <c r="R7" s="25">
        <f t="shared" ref="R7" si="1">O7/P7</f>
        <v>0.16075824502147995</v>
      </c>
      <c r="S7" s="25">
        <f t="shared" si="0"/>
        <v>0.76073810150292709</v>
      </c>
      <c r="T7" s="311">
        <f>_xlfn.IFS((O7&lt;='Infill Capacities'!$CQ$13),(O7*'Infill Capacities'!$CL$13*'Infill Capacities'!$CK$6),(AND((O7&gt;'Infill Capacities'!$CQ$13),(O7&lt;='Infill Capacities'!$CR$13))),((O7-'Infill Capacities'!$CQ$13)*'Infill Capacities'!$CK$6*('Infill Capacities'!$CM$13)+'Infill Capacities'!$CG$13),(AND((O7&gt;'Infill Capacities'!$CR$13),(O7&lt;='Infill Capacities'!$CS$13))),((O7-'Infill Capacities'!$CR$13)*'Infill Capacities'!$CK$6*('Infill Capacities'!$CN$13)+'Infill Capacities'!$CH$13),(AND((O7&gt;'Infill Capacities'!$CS$13),(O7&lt;='Infill Capacities'!$CT$13))),((O7-'Infill Capacities'!$CS$13)*'Infill Capacities'!$CK$6*('Infill Capacities'!$CO$13)+'Infill Capacities'!$CJ$13))+_xlfn.IFS((O7&lt;='Frame Capacities'!$BO$13),(O7*'Frame Capacities'!$BG$6*'Frame Capacities'!$BI$13),(AND((O7&gt;'Frame Capacities'!$BO$13),(O7&lt;='Frame Capacities'!$BP$13))),((O7-'Frame Capacities'!$BO$13)*'Frame Capacities'!$BG$6*('Frame Capacities'!$BJ$13)+'Frame Capacities'!$BC$13),(AND((O7&gt;'Frame Capacities'!$BP$13),(O7&lt;='Frame Capacities'!$BQ$13))),((O7-'Frame Capacities'!$BP$13)*'Frame Capacities'!$BG$6*('Frame Capacities'!$BK$13)+'Frame Capacities'!$BD$13),(AND((O7&gt;'Frame Capacities'!$BQ$13),(O7&lt;='Frame Capacities'!$BR$13))),((O7-'Frame Capacities'!$BQ$13)*'Frame Capacities'!$BG$6*('Frame Capacities'!$BM$13)+'Frame Capacities'!$BE$13))</f>
        <v>184.49</v>
      </c>
      <c r="U7" s="311">
        <f>U6+T7*K7</f>
        <v>1198.0197699415173</v>
      </c>
      <c r="V7" s="383"/>
      <c r="W7" s="297"/>
      <c r="X7" s="425">
        <v>1</v>
      </c>
      <c r="Y7" s="25">
        <f>'Structural Information'!$Z$8</f>
        <v>40.367000000000004</v>
      </c>
      <c r="Z7" s="25">
        <f>Y7*M7</f>
        <v>0.14731198050262523</v>
      </c>
      <c r="AA7" s="25">
        <f>Z7*L7</f>
        <v>0.40510794638221936</v>
      </c>
      <c r="AB7" s="310">
        <f>T7/M5</f>
        <v>20675.444009998198</v>
      </c>
    </row>
    <row r="8" spans="2:28" x14ac:dyDescent="0.25">
      <c r="V8" s="433"/>
      <c r="W8" s="297"/>
      <c r="X8" s="436"/>
      <c r="Y8" s="423" t="s">
        <v>83</v>
      </c>
      <c r="Z8" s="384">
        <f>SUM(Z5:Z7)</f>
        <v>0.76791626722662776</v>
      </c>
      <c r="AA8" s="384">
        <f>SUM(AA5:AA7)</f>
        <v>4.9866612380901447</v>
      </c>
      <c r="AB8" s="426" t="s">
        <v>345</v>
      </c>
    </row>
    <row r="9" spans="2:28" x14ac:dyDescent="0.25">
      <c r="W9" s="297"/>
      <c r="X9" s="436"/>
      <c r="Y9" s="434"/>
      <c r="Z9" s="434"/>
      <c r="AA9" s="435"/>
      <c r="AB9" s="25">
        <f>(('Structural Information'!$Z$6*M5+'Structural Information'!$Z$7*M6+'Structural Information'!$Z$8*M7)^2)/('Structural Information'!$Z$6*M5*M5+'Structural Information'!$Z$7*M6*M6+'Structural Information'!$Z$8*M7*M7)</f>
        <v>106.5653485243663</v>
      </c>
    </row>
    <row r="10" spans="2:28" x14ac:dyDescent="0.25">
      <c r="W10" s="297"/>
      <c r="X10" s="436"/>
      <c r="Y10" s="20"/>
      <c r="Z10" s="20"/>
      <c r="AA10" s="395"/>
      <c r="AB10" s="423" t="s">
        <v>344</v>
      </c>
    </row>
    <row r="11" spans="2:28" x14ac:dyDescent="0.25">
      <c r="X11" s="437"/>
      <c r="Y11" s="397"/>
      <c r="Z11" s="397"/>
      <c r="AA11" s="398"/>
      <c r="AB11" s="310">
        <f>2*PI()*SQRT(AB9/AB7)</f>
        <v>0.4510871449020048</v>
      </c>
    </row>
    <row r="13" spans="2:28" ht="15.6" x14ac:dyDescent="0.3">
      <c r="B13" s="842" t="s">
        <v>101</v>
      </c>
      <c r="C13" s="842"/>
      <c r="D13" s="842"/>
      <c r="E13" s="842"/>
      <c r="F13" s="842"/>
      <c r="G13" s="842"/>
      <c r="H13" s="842"/>
      <c r="J13" s="816" t="s">
        <v>112</v>
      </c>
      <c r="K13" s="816"/>
      <c r="L13" s="816"/>
      <c r="M13" s="816"/>
      <c r="N13" s="816"/>
      <c r="O13" s="816"/>
      <c r="P13" s="816"/>
      <c r="Q13" s="816"/>
      <c r="R13" s="816"/>
      <c r="S13" s="816"/>
      <c r="T13" s="816"/>
      <c r="U13" s="816"/>
      <c r="V13" s="816"/>
      <c r="X13" s="820" t="s">
        <v>111</v>
      </c>
      <c r="Y13" s="820"/>
      <c r="Z13" s="820"/>
      <c r="AA13" s="820"/>
      <c r="AB13" s="820"/>
    </row>
    <row r="14" spans="2:28" ht="15" customHeight="1" x14ac:dyDescent="0.25">
      <c r="B14" s="489" t="s">
        <v>61</v>
      </c>
      <c r="C14" s="489" t="s">
        <v>104</v>
      </c>
      <c r="D14" s="489"/>
      <c r="E14" s="526" t="s">
        <v>102</v>
      </c>
      <c r="F14" s="526" t="s">
        <v>91</v>
      </c>
      <c r="G14" s="489" t="s">
        <v>96</v>
      </c>
      <c r="H14" s="489"/>
      <c r="J14" s="597" t="s">
        <v>9</v>
      </c>
      <c r="K14" s="596" t="s">
        <v>3</v>
      </c>
      <c r="L14" s="596" t="s">
        <v>76</v>
      </c>
      <c r="M14" s="597" t="s">
        <v>78</v>
      </c>
      <c r="N14" s="597" t="s">
        <v>86</v>
      </c>
      <c r="O14" s="596" t="s">
        <v>106</v>
      </c>
      <c r="P14" s="596" t="s">
        <v>266</v>
      </c>
      <c r="Q14" s="596" t="s">
        <v>267</v>
      </c>
      <c r="R14" s="597" t="s">
        <v>403</v>
      </c>
      <c r="S14" s="597" t="s">
        <v>404</v>
      </c>
      <c r="T14" s="597" t="s">
        <v>80</v>
      </c>
      <c r="U14" s="596" t="s">
        <v>107</v>
      </c>
      <c r="V14" s="597" t="s">
        <v>84</v>
      </c>
      <c r="X14" s="489" t="s">
        <v>9</v>
      </c>
      <c r="Y14" s="839" t="s">
        <v>81</v>
      </c>
      <c r="Z14" s="839" t="s">
        <v>82</v>
      </c>
      <c r="AA14" s="839" t="s">
        <v>109</v>
      </c>
      <c r="AB14" s="596" t="s">
        <v>110</v>
      </c>
    </row>
    <row r="15" spans="2:28" x14ac:dyDescent="0.25">
      <c r="B15" s="489"/>
      <c r="C15" s="10" t="s">
        <v>103</v>
      </c>
      <c r="D15" s="10" t="s">
        <v>105</v>
      </c>
      <c r="E15" s="526"/>
      <c r="F15" s="526"/>
      <c r="G15" s="489"/>
      <c r="H15" s="489"/>
      <c r="J15" s="554"/>
      <c r="K15" s="595"/>
      <c r="L15" s="595"/>
      <c r="M15" s="554"/>
      <c r="N15" s="554"/>
      <c r="O15" s="595"/>
      <c r="P15" s="595"/>
      <c r="Q15" s="595"/>
      <c r="R15" s="554"/>
      <c r="S15" s="554"/>
      <c r="T15" s="554"/>
      <c r="U15" s="595"/>
      <c r="V15" s="554"/>
      <c r="X15" s="489"/>
      <c r="Y15" s="839"/>
      <c r="Z15" s="839"/>
      <c r="AA15" s="839"/>
      <c r="AB15" s="595"/>
    </row>
    <row r="16" spans="2:28" x14ac:dyDescent="0.25">
      <c r="B16" s="10">
        <v>3</v>
      </c>
      <c r="C16" s="322">
        <f>'Yield Mechanism'!AA57</f>
        <v>5.9227545854876871</v>
      </c>
      <c r="D16" s="25">
        <f>'Yield Mechanism'!C13</f>
        <v>89.066666666666663</v>
      </c>
      <c r="E16" s="25">
        <f>C16/D16</f>
        <v>6.6497993100535405E-2</v>
      </c>
      <c r="F16" s="27" t="s">
        <v>42</v>
      </c>
      <c r="G16" s="378" t="s">
        <v>97</v>
      </c>
      <c r="H16" s="378" t="s">
        <v>70</v>
      </c>
      <c r="J16" s="379">
        <v>3</v>
      </c>
      <c r="K16" s="311">
        <f>'Structural Information'!$U$6</f>
        <v>3</v>
      </c>
      <c r="L16" s="311">
        <f>L17+K16</f>
        <v>8.75</v>
      </c>
      <c r="M16" s="380">
        <f>'Yield Mechanism'!$V$57</f>
        <v>8.9231457332081786E-3</v>
      </c>
      <c r="N16" s="29">
        <f>M16-M17</f>
        <v>1.9146634157450968E-3</v>
      </c>
      <c r="O16" s="381">
        <f>N16/K16</f>
        <v>6.3822113858169897E-4</v>
      </c>
      <c r="P16" s="380">
        <f>$C$26</f>
        <v>9.5976000000000013E-3</v>
      </c>
      <c r="Q16" s="380">
        <f>$D$26</f>
        <v>1.8371492652094782E-3</v>
      </c>
      <c r="R16" s="311">
        <f>O16/P16</f>
        <v>6.6497993100535432E-2</v>
      </c>
      <c r="S16" s="25">
        <f>O16/Q16</f>
        <v>0.34739754176094489</v>
      </c>
      <c r="T16" s="311">
        <f>_xlfn.IFS((O16&lt;='Infill Capacities'!$CQ$11),(O16*'Infill Capacities'!$CL$11*'Infill Capacities'!$CK$4),(AND((O16&gt;'Infill Capacities'!$CQ$11),(O16&lt;='Infill Capacities'!$CR$11))),((O16-'Infill Capacities'!$CQ$11)*'Infill Capacities'!$CK$4*('Infill Capacities'!$CM$11)+'Infill Capacities'!$CG$11),(AND((O16&gt;'Infill Capacities'!$CR$11),(O16&lt;='Infill Capacities'!$CS$11))),((O16-'Infill Capacities'!$CR$11)*'Infill Capacities'!$CK$4*('Infill Capacities'!$CN$11)+'Infill Capacities'!$CH$11),(AND((O16&gt;'Infill Capacities'!$CS$11),(O16&lt;='Infill Capacities'!$CT$11))),((O16-'Infill Capacities'!$CS$11)*'Infill Capacities'!$CK$4*('Infill Capacities'!$CO$11)+'Infill Capacities'!$CJ$11))+_xlfn.IFS((O16&lt;='Frame Capacities'!$BO$11),(O16*'Frame Capacities'!$BG$4*'Frame Capacities'!$BI$11),(AND((O16&gt;'Frame Capacities'!$BO$11),(O16&lt;='Frame Capacities'!$BP$11))),((O16-'Frame Capacities'!$BO$11)*'Frame Capacities'!$BG$4*('Frame Capacities'!$BJ$11)+'Frame Capacities'!$BC$11),(AND((O16&gt;'Frame Capacities'!$BP$11),(O16&lt;='Frame Capacities'!$BQ$11))),((O16-'Frame Capacities'!$BP$11)*'Frame Capacities'!$BG$4*('Frame Capacities'!$BK$11)+'Frame Capacities'!$BD$11),(AND((O16&gt;'Frame Capacities'!$BQ$11),(O16&lt;='Frame Capacities'!$BR$11))),((O16-'Frame Capacities'!$BQ$11)*'Frame Capacities'!$BG$4*('Frame Capacities'!$BM$11)+'Frame Capacities'!$BE$11))</f>
        <v>81.127374425897059</v>
      </c>
      <c r="U16" s="311">
        <f>T16*K16</f>
        <v>243.38212327769116</v>
      </c>
      <c r="V16" s="25">
        <f>U18/AB16</f>
        <v>184.48794210643806</v>
      </c>
      <c r="W16" s="297"/>
      <c r="X16" s="425">
        <v>3</v>
      </c>
      <c r="Y16" s="25">
        <f>'Structural Information'!$Z$6</f>
        <v>37.8446</v>
      </c>
      <c r="Z16" s="25">
        <f>Y16*M16</f>
        <v>0.33769288101497025</v>
      </c>
      <c r="AA16" s="25">
        <f>Z16*L16</f>
        <v>2.9548127088809895</v>
      </c>
      <c r="AB16" s="25">
        <f>AA19/Z19</f>
        <v>6.4937564822005251</v>
      </c>
    </row>
    <row r="17" spans="2:28" x14ac:dyDescent="0.25">
      <c r="B17" s="10">
        <v>2</v>
      </c>
      <c r="C17" s="322">
        <f>'Yield Mechanism'!AA58</f>
        <v>11.806059188771592</v>
      </c>
      <c r="D17" s="25">
        <f>'Yield Mechanism'!C14</f>
        <v>96.733333333333334</v>
      </c>
      <c r="E17" s="25">
        <f>C17/D17</f>
        <v>0.12204747610721838</v>
      </c>
      <c r="F17" s="27" t="s">
        <v>42</v>
      </c>
      <c r="G17" s="378" t="s">
        <v>97</v>
      </c>
      <c r="H17" s="378" t="s">
        <v>70</v>
      </c>
      <c r="J17" s="379">
        <v>2</v>
      </c>
      <c r="K17" s="311">
        <f>'Structural Information'!$U$7</f>
        <v>3</v>
      </c>
      <c r="L17" s="311">
        <f>L18+K17</f>
        <v>5.75</v>
      </c>
      <c r="M17" s="380">
        <f>'Yield Mechanism'!$V$58</f>
        <v>7.0084823174630818E-3</v>
      </c>
      <c r="N17" s="29">
        <f>M17-M18</f>
        <v>3.3591652886369315E-3</v>
      </c>
      <c r="O17" s="381">
        <f>N17/K17</f>
        <v>1.1197217628789772E-3</v>
      </c>
      <c r="P17" s="380">
        <f>$C$27</f>
        <v>9.1744770034843208E-3</v>
      </c>
      <c r="Q17" s="380">
        <f>$D$27</f>
        <v>1.7655780345468453E-3</v>
      </c>
      <c r="R17" s="25">
        <f>O17/P17</f>
        <v>0.12204747610721839</v>
      </c>
      <c r="S17" s="25">
        <f t="shared" ref="S17:S18" si="2">O17/Q17</f>
        <v>0.63419556710013436</v>
      </c>
      <c r="T17" s="311">
        <f>_xlfn.IFS((O17&lt;='Infill Capacities'!$CQ$12),(O17*'Infill Capacities'!$CL$12*'Infill Capacities'!$CK$5),(AND((O17&gt;'Infill Capacities'!$CQ$12),(O17&lt;='Infill Capacities'!$CR$12))),((O17-'Infill Capacities'!$CQ$12)*'Infill Capacities'!$CK$5*('Infill Capacities'!$CM$12)+'Infill Capacities'!$CG$12),(AND((O17&gt;'Infill Capacities'!$CR$12),(O17&lt;='Infill Capacities'!$CS$12))),((O17-'Infill Capacities'!$CR$12)*'Infill Capacities'!$CK$5*('Infill Capacities'!$CN$12)+'Infill Capacities'!$CH$12),(AND((O17&gt;'Infill Capacities'!$CS$12),(O17&lt;='Infill Capacities'!$CT$12))),((O17-'Infill Capacities'!$CS$12)*'Infill Capacities'!$CK$5*('Infill Capacities'!$CO$12)+'Infill Capacities'!$CJ$12))+_xlfn.IFS((O17&lt;='Frame Capacities'!$BO$12),(O17*'Frame Capacities'!$BG$5*'Frame Capacities'!$BI$12),(AND((O17&gt;'Frame Capacities'!$BO$12),(O17&lt;='Frame Capacities'!$BP$12))),((O17-'Frame Capacities'!$BO$12)*'Frame Capacities'!$BG$5*('Frame Capacities'!$BJ$12)+'Frame Capacities'!$BC$12),(AND((O17&gt;'Frame Capacities'!$BP$12),(O17&lt;='Frame Capacities'!$BQ$12))),((O17-'Frame Capacities'!$BP$12)*'Frame Capacities'!$BG$5*('Frame Capacities'!$BK$12)+'Frame Capacities'!$BD$12),(AND((O17&gt;'Frame Capacities'!$BQ$12),(O17&lt;='Frame Capacities'!$BR$12))),((O17-'Frame Capacities'!$BQ$12)*'Frame Capacities'!$BG$5*('Frame Capacities'!$BM$12)+'Frame Capacities'!$BE$12))</f>
        <v>149.09671555460869</v>
      </c>
      <c r="U17" s="311">
        <f>U16+T17*K17</f>
        <v>690.67226994151724</v>
      </c>
      <c r="V17" s="382"/>
      <c r="W17" s="297"/>
      <c r="X17" s="425">
        <v>2</v>
      </c>
      <c r="Y17" s="25">
        <f>'Structural Information'!$Z$7</f>
        <v>40.367000000000004</v>
      </c>
      <c r="Z17" s="25">
        <f>Y17*M17</f>
        <v>0.28291140570903223</v>
      </c>
      <c r="AA17" s="25">
        <f>Z17*L17</f>
        <v>1.6267405828269352</v>
      </c>
      <c r="AB17" s="423" t="s">
        <v>343</v>
      </c>
    </row>
    <row r="18" spans="2:28" x14ac:dyDescent="0.25">
      <c r="B18" s="10">
        <v>1</v>
      </c>
      <c r="C18" s="322">
        <f>'Yield Mechanism'!AA59</f>
        <v>19.805415786646325</v>
      </c>
      <c r="D18" s="25">
        <f>'Yield Mechanism'!C15</f>
        <v>123.19999999999999</v>
      </c>
      <c r="E18" s="25">
        <f>C18/D18</f>
        <v>0.16075824502147992</v>
      </c>
      <c r="F18" s="27" t="s">
        <v>42</v>
      </c>
      <c r="G18" s="378" t="s">
        <v>97</v>
      </c>
      <c r="H18" s="378" t="s">
        <v>70</v>
      </c>
      <c r="J18" s="379">
        <v>1</v>
      </c>
      <c r="K18" s="311">
        <f>'Structural Information'!$U$8</f>
        <v>2.75</v>
      </c>
      <c r="L18" s="311">
        <f>K18</f>
        <v>2.75</v>
      </c>
      <c r="M18" s="380">
        <f>'Yield Mechanism'!$V$59</f>
        <v>3.6493170288261502E-3</v>
      </c>
      <c r="N18" s="29">
        <f>M18</f>
        <v>3.6493170288261502E-3</v>
      </c>
      <c r="O18" s="381">
        <f>N18/K18</f>
        <v>1.3270243741186E-3</v>
      </c>
      <c r="P18" s="380">
        <f>$C$28</f>
        <v>8.2547826641257982E-3</v>
      </c>
      <c r="Q18" s="380">
        <f>$D$28</f>
        <v>1.7443905747548442E-3</v>
      </c>
      <c r="R18" s="25">
        <f t="shared" ref="R18" si="3">O18/P18</f>
        <v>0.16075824502147995</v>
      </c>
      <c r="S18" s="25">
        <f t="shared" si="2"/>
        <v>0.76073810150292709</v>
      </c>
      <c r="T18" s="311">
        <f>_xlfn.IFS((O18&lt;='Infill Capacities'!$CQ$13),(O18*'Infill Capacities'!$CL$13*'Infill Capacities'!$CK$6),(AND((O18&gt;'Infill Capacities'!$CQ$13),(O18&lt;='Infill Capacities'!$CR$13))),((O18-'Infill Capacities'!$CQ$13)*'Infill Capacities'!$CK$6*('Infill Capacities'!$CM$13)+'Infill Capacities'!$CG$13),(AND((O18&gt;'Infill Capacities'!$CR$13),(O18&lt;='Infill Capacities'!$CS$13))),((O18-'Infill Capacities'!$CR$13)*'Infill Capacities'!$CK$6*('Infill Capacities'!$CN$13)+'Infill Capacities'!$CH$13),(AND((O18&gt;'Infill Capacities'!$CS$13),(O18&lt;='Infill Capacities'!$CT$13))),((O18-'Infill Capacities'!$CS$13)*'Infill Capacities'!$CK$6*('Infill Capacities'!$CO$13)+'Infill Capacities'!$CJ$13))+_xlfn.IFS((O18&lt;='Frame Capacities'!$BO$13),(O18*'Frame Capacities'!$BG$6*'Frame Capacities'!$BI$13),(AND((O18&gt;'Frame Capacities'!$BO$13),(O18&lt;='Frame Capacities'!$BP$13))),((O18-'Frame Capacities'!$BO$13)*'Frame Capacities'!$BG$6*('Frame Capacities'!$BJ$13)+'Frame Capacities'!$BC$13),(AND((O18&gt;'Frame Capacities'!$BP$13),(O18&lt;='Frame Capacities'!$BQ$13))),((O18-'Frame Capacities'!$BP$13)*'Frame Capacities'!$BG$6*('Frame Capacities'!$BK$13)+'Frame Capacities'!$BD$13),(AND((O18&gt;'Frame Capacities'!$BQ$13),(O18&lt;='Frame Capacities'!$BR$13))),((O18-'Frame Capacities'!$BQ$13)*'Frame Capacities'!$BG$6*('Frame Capacities'!$BM$13)+'Frame Capacities'!$BE$13))</f>
        <v>184.49</v>
      </c>
      <c r="U18" s="311">
        <f>U17+T18*K18</f>
        <v>1198.0197699415173</v>
      </c>
      <c r="V18" s="383"/>
      <c r="W18" s="297"/>
      <c r="X18" s="425">
        <v>1</v>
      </c>
      <c r="Y18" s="25">
        <f>'Structural Information'!$Z$8</f>
        <v>40.367000000000004</v>
      </c>
      <c r="Z18" s="25">
        <f>Y18*M18</f>
        <v>0.14731198050262523</v>
      </c>
      <c r="AA18" s="25">
        <f>Z18*L18</f>
        <v>0.40510794638221936</v>
      </c>
      <c r="AB18" s="310">
        <f>T18/M16</f>
        <v>20675.444009998198</v>
      </c>
    </row>
    <row r="19" spans="2:28" x14ac:dyDescent="0.25">
      <c r="V19" s="433"/>
      <c r="W19" s="297"/>
      <c r="X19" s="436"/>
      <c r="Y19" s="423" t="s">
        <v>83</v>
      </c>
      <c r="Z19" s="384">
        <f>SUM(Z16:Z18)</f>
        <v>0.76791626722662776</v>
      </c>
      <c r="AA19" s="384">
        <f>SUM(AA16:AA18)</f>
        <v>4.9866612380901447</v>
      </c>
      <c r="AB19" s="426" t="s">
        <v>345</v>
      </c>
    </row>
    <row r="20" spans="2:28" x14ac:dyDescent="0.25">
      <c r="W20" s="297"/>
      <c r="X20" s="436"/>
      <c r="Y20" s="434"/>
      <c r="Z20" s="434"/>
      <c r="AA20" s="435"/>
      <c r="AB20" s="25">
        <f>(('Structural Information'!$Z$6*M16+'Structural Information'!$Z$7*M17+'Structural Information'!$Z$8*M18)^2)/('Structural Information'!$Z$6*M16*M16+'Structural Information'!$Z$7*M17*M17+'Structural Information'!$Z$8*M18*M18)</f>
        <v>106.5653485243663</v>
      </c>
    </row>
    <row r="21" spans="2:28" x14ac:dyDescent="0.25">
      <c r="W21" s="297"/>
      <c r="X21" s="436"/>
      <c r="Y21" s="20"/>
      <c r="Z21" s="20"/>
      <c r="AA21" s="395"/>
      <c r="AB21" s="423" t="s">
        <v>344</v>
      </c>
    </row>
    <row r="22" spans="2:28" x14ac:dyDescent="0.25">
      <c r="X22" s="437"/>
      <c r="Y22" s="397"/>
      <c r="Z22" s="397"/>
      <c r="AA22" s="398"/>
      <c r="AB22" s="310">
        <f>2*PI()*SQRT(AB20/AB18)</f>
        <v>0.4510871449020048</v>
      </c>
    </row>
    <row r="24" spans="2:28" ht="15.75" customHeight="1" x14ac:dyDescent="0.3">
      <c r="B24" s="843" t="s">
        <v>265</v>
      </c>
      <c r="C24" s="844"/>
      <c r="D24" s="844"/>
      <c r="E24" s="844"/>
      <c r="F24" s="844"/>
      <c r="G24" s="844"/>
      <c r="H24" s="845"/>
      <c r="J24" s="825" t="s">
        <v>113</v>
      </c>
      <c r="K24" s="826"/>
      <c r="L24" s="826"/>
      <c r="M24" s="826"/>
      <c r="N24" s="826"/>
      <c r="O24" s="826"/>
      <c r="P24" s="826"/>
      <c r="Q24" s="826"/>
      <c r="R24" s="826"/>
      <c r="S24" s="826"/>
      <c r="T24" s="826"/>
      <c r="U24" s="826"/>
      <c r="V24" s="827"/>
      <c r="X24" s="818" t="s">
        <v>111</v>
      </c>
      <c r="Y24" s="818"/>
      <c r="Z24" s="818"/>
      <c r="AA24" s="818"/>
      <c r="AB24" s="818"/>
    </row>
    <row r="25" spans="2:28" ht="15" customHeight="1" x14ac:dyDescent="0.25">
      <c r="B25" s="10" t="s">
        <v>9</v>
      </c>
      <c r="C25" s="10" t="s">
        <v>317</v>
      </c>
      <c r="D25" s="10" t="s">
        <v>268</v>
      </c>
      <c r="E25" s="11" t="s">
        <v>74</v>
      </c>
      <c r="F25" s="166" t="s">
        <v>195</v>
      </c>
      <c r="G25" s="166" t="s">
        <v>196</v>
      </c>
      <c r="H25" s="10" t="s">
        <v>223</v>
      </c>
      <c r="J25" s="597" t="s">
        <v>9</v>
      </c>
      <c r="K25" s="596" t="s">
        <v>3</v>
      </c>
      <c r="L25" s="596" t="s">
        <v>76</v>
      </c>
      <c r="M25" s="597" t="s">
        <v>78</v>
      </c>
      <c r="N25" s="597" t="s">
        <v>86</v>
      </c>
      <c r="O25" s="596" t="s">
        <v>106</v>
      </c>
      <c r="P25" s="596" t="s">
        <v>266</v>
      </c>
      <c r="Q25" s="596" t="s">
        <v>267</v>
      </c>
      <c r="R25" s="597" t="s">
        <v>403</v>
      </c>
      <c r="S25" s="597" t="s">
        <v>404</v>
      </c>
      <c r="T25" s="597" t="s">
        <v>80</v>
      </c>
      <c r="U25" s="596" t="s">
        <v>107</v>
      </c>
      <c r="V25" s="597" t="s">
        <v>84</v>
      </c>
      <c r="X25" s="597" t="s">
        <v>9</v>
      </c>
      <c r="Y25" s="807" t="s">
        <v>81</v>
      </c>
      <c r="Z25" s="807" t="s">
        <v>82</v>
      </c>
      <c r="AA25" s="807" t="s">
        <v>109</v>
      </c>
      <c r="AB25" s="596" t="s">
        <v>110</v>
      </c>
    </row>
    <row r="26" spans="2:28" x14ac:dyDescent="0.25">
      <c r="B26" s="385">
        <v>3</v>
      </c>
      <c r="C26" s="386">
        <f>'Frame Capacities'!BO11</f>
        <v>9.5976000000000013E-3</v>
      </c>
      <c r="D26" s="284">
        <f>'Infill Capacities'!CQ11</f>
        <v>1.8371492652094782E-3</v>
      </c>
      <c r="E26" s="101">
        <f>'System Capacities'!Q6</f>
        <v>1.8371492652094782E-3</v>
      </c>
      <c r="F26" s="387">
        <f>'System Capacities'!N6</f>
        <v>89.066666666666663</v>
      </c>
      <c r="G26" s="243">
        <f>'System Capacities'!O6</f>
        <v>216.48000000000002</v>
      </c>
      <c r="H26" s="192">
        <f>'System Capacities'!P6</f>
        <v>233.52892485843586</v>
      </c>
      <c r="J26" s="554"/>
      <c r="K26" s="595"/>
      <c r="L26" s="595"/>
      <c r="M26" s="554"/>
      <c r="N26" s="554"/>
      <c r="O26" s="595"/>
      <c r="P26" s="595"/>
      <c r="Q26" s="595"/>
      <c r="R26" s="554"/>
      <c r="S26" s="554"/>
      <c r="T26" s="554"/>
      <c r="U26" s="595"/>
      <c r="V26" s="554"/>
      <c r="X26" s="554"/>
      <c r="Y26" s="808"/>
      <c r="Z26" s="808"/>
      <c r="AA26" s="808"/>
      <c r="AB26" s="595"/>
    </row>
    <row r="27" spans="2:28" x14ac:dyDescent="0.25">
      <c r="B27" s="385">
        <v>2</v>
      </c>
      <c r="C27" s="386">
        <f>'Frame Capacities'!BO12</f>
        <v>9.1744770034843208E-3</v>
      </c>
      <c r="D27" s="284">
        <f>'Infill Capacities'!CQ12</f>
        <v>1.7655780345468453E-3</v>
      </c>
      <c r="E27" s="101">
        <f>'System Capacities'!Q7</f>
        <v>1.7655780345468453E-3</v>
      </c>
      <c r="F27" s="387">
        <f>'System Capacities'!N7</f>
        <v>96.733333333333334</v>
      </c>
      <c r="G27" s="243">
        <f>'System Capacities'!O7</f>
        <v>216.48000000000002</v>
      </c>
      <c r="H27" s="192">
        <f>'System Capacities'!P7</f>
        <v>235.09580212986182</v>
      </c>
      <c r="J27" s="379">
        <v>3</v>
      </c>
      <c r="K27" s="311">
        <f>'Structural Information'!$U$6</f>
        <v>3</v>
      </c>
      <c r="L27" s="311">
        <f>L28+K27</f>
        <v>8.75</v>
      </c>
      <c r="M27" s="380">
        <f>'Yield Mechanism'!$V$57</f>
        <v>8.9231457332081786E-3</v>
      </c>
      <c r="N27" s="29">
        <f>M27-M28</f>
        <v>1.9146634157450968E-3</v>
      </c>
      <c r="O27" s="381">
        <f>N27/K27</f>
        <v>6.3822113858169897E-4</v>
      </c>
      <c r="P27" s="380">
        <f>$C$26</f>
        <v>9.5976000000000013E-3</v>
      </c>
      <c r="Q27" s="380">
        <f>$D$26</f>
        <v>1.8371492652094782E-3</v>
      </c>
      <c r="R27" s="311">
        <f>O27/P27</f>
        <v>6.6497993100535432E-2</v>
      </c>
      <c r="S27" s="25">
        <f>O27/Q27</f>
        <v>0.34739754176094489</v>
      </c>
      <c r="T27" s="311">
        <f>_xlfn.IFS((O27&lt;='Infill Capacities'!$CQ$11),(O27*'Infill Capacities'!$CL$11*'Infill Capacities'!$CK$4),(AND((O27&gt;'Infill Capacities'!$CQ$11),(O27&lt;='Infill Capacities'!$CR$11))),((O27-'Infill Capacities'!$CQ$11)*'Infill Capacities'!$CK$4*('Infill Capacities'!$CM$11)+'Infill Capacities'!$CG$11),(AND((O27&gt;'Infill Capacities'!$CR$11),(O27&lt;='Infill Capacities'!$CS$11))),((O27-'Infill Capacities'!$CR$11)*'Infill Capacities'!$CK$4*('Infill Capacities'!$CN$11)+'Infill Capacities'!$CH$11),(AND((O27&gt;'Infill Capacities'!$CS$11),(O27&lt;='Infill Capacities'!$CT$11))),((O27-'Infill Capacities'!$CS$11)*'Infill Capacities'!$CK$4*('Infill Capacities'!$CO$11)+'Infill Capacities'!$CJ$11))+_xlfn.IFS((O27&lt;='Frame Capacities'!$BO$11),(O27*'Frame Capacities'!$BG$4*'Frame Capacities'!$BI$11),(AND((O27&gt;'Frame Capacities'!$BO$11),(O27&lt;='Frame Capacities'!$BP$11))),((O27-'Frame Capacities'!$BO$11)*'Frame Capacities'!$BG$4*('Frame Capacities'!$BJ$11)+'Frame Capacities'!$BC$11),(AND((O27&gt;'Frame Capacities'!$BP$11),(O27&lt;='Frame Capacities'!$BQ$11))),((O27-'Frame Capacities'!$BP$11)*'Frame Capacities'!$BG$4*('Frame Capacities'!$BK$11)+'Frame Capacities'!$BD$11),(AND((O27&gt;'Frame Capacities'!$BQ$11),(O27&lt;='Frame Capacities'!$BR$11))),((O27-'Frame Capacities'!$BQ$11)*'Frame Capacities'!$BG$4*('Frame Capacities'!$BM$11)+'Frame Capacities'!$BE$11))</f>
        <v>81.127374425897059</v>
      </c>
      <c r="U27" s="311">
        <f>T27*K27</f>
        <v>243.38212327769116</v>
      </c>
      <c r="V27" s="25">
        <f>U29/AB27</f>
        <v>184.48794210643806</v>
      </c>
      <c r="W27" s="297"/>
      <c r="X27" s="425">
        <v>3</v>
      </c>
      <c r="Y27" s="25">
        <f>'Structural Information'!$Z$6</f>
        <v>37.8446</v>
      </c>
      <c r="Z27" s="25">
        <f>Y27*M27</f>
        <v>0.33769288101497025</v>
      </c>
      <c r="AA27" s="25">
        <f>Z27*L27</f>
        <v>2.9548127088809895</v>
      </c>
      <c r="AB27" s="25">
        <f>AA30/Z30</f>
        <v>6.4937564822005251</v>
      </c>
    </row>
    <row r="28" spans="2:28" x14ac:dyDescent="0.25">
      <c r="B28" s="163">
        <v>1</v>
      </c>
      <c r="C28" s="388">
        <f>'Frame Capacities'!BO13</f>
        <v>8.2547826641257982E-3</v>
      </c>
      <c r="D28" s="93">
        <f>'Infill Capacities'!CQ13</f>
        <v>1.7443905747548442E-3</v>
      </c>
      <c r="E28" s="96">
        <f>'System Capacities'!Q8</f>
        <v>1.7443905747548442E-3</v>
      </c>
      <c r="F28" s="389">
        <f>'System Capacities'!N8</f>
        <v>123.19999999999999</v>
      </c>
      <c r="G28" s="238">
        <f>'System Capacities'!O8</f>
        <v>216.48000000000002</v>
      </c>
      <c r="H28" s="212">
        <f>'System Capacities'!P8</f>
        <v>242.51447329313257</v>
      </c>
      <c r="J28" s="379">
        <v>2</v>
      </c>
      <c r="K28" s="311">
        <f>'Structural Information'!$U$7</f>
        <v>3</v>
      </c>
      <c r="L28" s="311">
        <f>L29+K28</f>
        <v>5.75</v>
      </c>
      <c r="M28" s="380">
        <f>'Yield Mechanism'!$V$58</f>
        <v>7.0084823174630818E-3</v>
      </c>
      <c r="N28" s="29">
        <f>M28-M29</f>
        <v>3.3591652886369315E-3</v>
      </c>
      <c r="O28" s="381">
        <f>N28/K28</f>
        <v>1.1197217628789772E-3</v>
      </c>
      <c r="P28" s="380">
        <f>$C$27</f>
        <v>9.1744770034843208E-3</v>
      </c>
      <c r="Q28" s="380">
        <f>$D$27</f>
        <v>1.7655780345468453E-3</v>
      </c>
      <c r="R28" s="25">
        <f>O28/P28</f>
        <v>0.12204747610721839</v>
      </c>
      <c r="S28" s="25">
        <f t="shared" ref="S28:S29" si="4">O28/Q28</f>
        <v>0.63419556710013436</v>
      </c>
      <c r="T28" s="311">
        <f>_xlfn.IFS((O28&lt;='Infill Capacities'!$CQ$12),(O28*'Infill Capacities'!$CL$12*'Infill Capacities'!$CK$5),(AND((O28&gt;'Infill Capacities'!$CQ$12),(O28&lt;='Infill Capacities'!$CR$12))),((O28-'Infill Capacities'!$CQ$12)*'Infill Capacities'!$CK$5*('Infill Capacities'!$CM$12)+'Infill Capacities'!$CG$12),(AND((O28&gt;'Infill Capacities'!$CR$12),(O28&lt;='Infill Capacities'!$CS$12))),((O28-'Infill Capacities'!$CR$12)*'Infill Capacities'!$CK$5*('Infill Capacities'!$CN$12)+'Infill Capacities'!$CH$12),(AND((O28&gt;'Infill Capacities'!$CS$12),(O28&lt;='Infill Capacities'!$CT$12))),((O28-'Infill Capacities'!$CS$12)*'Infill Capacities'!$CK$5*('Infill Capacities'!$CO$12)+'Infill Capacities'!$CJ$12))+_xlfn.IFS((O28&lt;='Frame Capacities'!$BO$12),(O28*'Frame Capacities'!$BG$5*'Frame Capacities'!$BI$12),(AND((O28&gt;'Frame Capacities'!$BO$12),(O28&lt;='Frame Capacities'!$BP$12))),((O28-'Frame Capacities'!$BO$12)*'Frame Capacities'!$BG$5*('Frame Capacities'!$BJ$12)+'Frame Capacities'!$BC$12),(AND((O28&gt;'Frame Capacities'!$BP$12),(O28&lt;='Frame Capacities'!$BQ$12))),((O28-'Frame Capacities'!$BP$12)*'Frame Capacities'!$BG$5*('Frame Capacities'!$BK$12)+'Frame Capacities'!$BD$12),(AND((O28&gt;'Frame Capacities'!$BQ$12),(O28&lt;='Frame Capacities'!$BR$12))),((O28-'Frame Capacities'!$BQ$12)*'Frame Capacities'!$BG$5*('Frame Capacities'!$BM$12)+'Frame Capacities'!$BE$12))</f>
        <v>149.09671555460869</v>
      </c>
      <c r="U28" s="311">
        <f>U27+T28*K28</f>
        <v>690.67226994151724</v>
      </c>
      <c r="V28" s="382"/>
      <c r="W28" s="297"/>
      <c r="X28" s="425">
        <v>2</v>
      </c>
      <c r="Y28" s="25">
        <f>'Structural Information'!$Z$7</f>
        <v>40.367000000000004</v>
      </c>
      <c r="Z28" s="25">
        <f>Y28*M28</f>
        <v>0.28291140570903223</v>
      </c>
      <c r="AA28" s="25">
        <f>Z28*L28</f>
        <v>1.6267405828269352</v>
      </c>
      <c r="AB28" s="423" t="s">
        <v>343</v>
      </c>
    </row>
    <row r="29" spans="2:28" x14ac:dyDescent="0.25">
      <c r="J29" s="379">
        <v>1</v>
      </c>
      <c r="K29" s="311">
        <f>'Structural Information'!$U$8</f>
        <v>2.75</v>
      </c>
      <c r="L29" s="311">
        <f>K29</f>
        <v>2.75</v>
      </c>
      <c r="M29" s="380">
        <f>'Yield Mechanism'!$V$59</f>
        <v>3.6493170288261502E-3</v>
      </c>
      <c r="N29" s="29">
        <f>M29</f>
        <v>3.6493170288261502E-3</v>
      </c>
      <c r="O29" s="381">
        <f>N29/K29</f>
        <v>1.3270243741186E-3</v>
      </c>
      <c r="P29" s="380">
        <f>$C$28</f>
        <v>8.2547826641257982E-3</v>
      </c>
      <c r="Q29" s="380">
        <f>$D$28</f>
        <v>1.7443905747548442E-3</v>
      </c>
      <c r="R29" s="25">
        <f t="shared" ref="R29" si="5">O29/P29</f>
        <v>0.16075824502147995</v>
      </c>
      <c r="S29" s="25">
        <f t="shared" si="4"/>
        <v>0.76073810150292709</v>
      </c>
      <c r="T29" s="311">
        <f>_xlfn.IFS((O29&lt;='Infill Capacities'!$CQ$13),(O29*'Infill Capacities'!$CL$13*'Infill Capacities'!$CK$6),(AND((O29&gt;'Infill Capacities'!$CQ$13),(O29&lt;='Infill Capacities'!$CR$13))),((O29-'Infill Capacities'!$CQ$13)*'Infill Capacities'!$CK$6*('Infill Capacities'!$CM$13)+'Infill Capacities'!$CG$13),(AND((O29&gt;'Infill Capacities'!$CR$13),(O29&lt;='Infill Capacities'!$CS$13))),((O29-'Infill Capacities'!$CR$13)*'Infill Capacities'!$CK$6*('Infill Capacities'!$CN$13)+'Infill Capacities'!$CH$13),(AND((O29&gt;'Infill Capacities'!$CS$13),(O29&lt;='Infill Capacities'!$CT$13))),((O29-'Infill Capacities'!$CS$13)*'Infill Capacities'!$CK$6*('Infill Capacities'!$CO$13)+'Infill Capacities'!$CJ$13))+_xlfn.IFS((O29&lt;='Frame Capacities'!$BO$13),(O29*'Frame Capacities'!$BG$6*'Frame Capacities'!$BI$13),(AND((O29&gt;'Frame Capacities'!$BO$13),(O29&lt;='Frame Capacities'!$BP$13))),((O29-'Frame Capacities'!$BO$13)*'Frame Capacities'!$BG$6*('Frame Capacities'!$BJ$13)+'Frame Capacities'!$BC$13),(AND((O29&gt;'Frame Capacities'!$BP$13),(O29&lt;='Frame Capacities'!$BQ$13))),((O29-'Frame Capacities'!$BP$13)*'Frame Capacities'!$BG$6*('Frame Capacities'!$BK$13)+'Frame Capacities'!$BD$13),(AND((O29&gt;'Frame Capacities'!$BQ$13),(O29&lt;='Frame Capacities'!$BR$13))),((O29-'Frame Capacities'!$BQ$13)*'Frame Capacities'!$BG$6*('Frame Capacities'!$BM$13)+'Frame Capacities'!$BE$13))</f>
        <v>184.49</v>
      </c>
      <c r="U29" s="311">
        <f>U28+T29*K29</f>
        <v>1198.0197699415173</v>
      </c>
      <c r="V29" s="383"/>
      <c r="W29" s="297"/>
      <c r="X29" s="425">
        <v>1</v>
      </c>
      <c r="Y29" s="25">
        <f>'Structural Information'!$Z$8</f>
        <v>40.367000000000004</v>
      </c>
      <c r="Z29" s="25">
        <f>Y29*M29</f>
        <v>0.14731198050262523</v>
      </c>
      <c r="AA29" s="25">
        <f>Z29*L29</f>
        <v>0.40510794638221936</v>
      </c>
      <c r="AB29" s="310">
        <f>T29/M27</f>
        <v>20675.444009998198</v>
      </c>
    </row>
    <row r="30" spans="2:28" x14ac:dyDescent="0.25">
      <c r="V30" s="433"/>
      <c r="W30" s="297"/>
      <c r="X30" s="436"/>
      <c r="Y30" s="423" t="s">
        <v>83</v>
      </c>
      <c r="Z30" s="384">
        <f>SUM(Z27:Z29)</f>
        <v>0.76791626722662776</v>
      </c>
      <c r="AA30" s="384">
        <f>SUM(AA27:AA29)</f>
        <v>4.9866612380901447</v>
      </c>
      <c r="AB30" s="426" t="s">
        <v>345</v>
      </c>
    </row>
    <row r="31" spans="2:28" x14ac:dyDescent="0.25">
      <c r="W31" s="297"/>
      <c r="X31" s="436"/>
      <c r="Y31" s="434"/>
      <c r="Z31" s="434"/>
      <c r="AA31" s="435"/>
      <c r="AB31" s="25">
        <f>(('Structural Information'!$Z$6*M27+'Structural Information'!$Z$7*M28+'Structural Information'!$Z$8*M29)^2)/('Structural Information'!$Z$6*M27*M27+'Structural Information'!$Z$7*M28*M28+'Structural Information'!$Z$8*M29*M29)</f>
        <v>106.5653485243663</v>
      </c>
    </row>
    <row r="32" spans="2:28" x14ac:dyDescent="0.25">
      <c r="W32" s="297"/>
      <c r="X32" s="436"/>
      <c r="Y32" s="20"/>
      <c r="Z32" s="20"/>
      <c r="AA32" s="395"/>
      <c r="AB32" s="423" t="s">
        <v>344</v>
      </c>
    </row>
    <row r="33" spans="2:28" x14ac:dyDescent="0.25">
      <c r="X33" s="437"/>
      <c r="Y33" s="397"/>
      <c r="Z33" s="397"/>
      <c r="AA33" s="398"/>
      <c r="AB33" s="310">
        <f>2*PI()*SQRT(AB31/AB29)</f>
        <v>0.4510871449020048</v>
      </c>
    </row>
    <row r="35" spans="2:28" ht="15.75" customHeight="1" x14ac:dyDescent="0.3">
      <c r="B35" s="840" t="s">
        <v>227</v>
      </c>
      <c r="C35" s="840"/>
      <c r="D35" s="840"/>
      <c r="E35" s="846" t="s">
        <v>225</v>
      </c>
      <c r="F35" s="846"/>
      <c r="G35" s="846"/>
      <c r="H35" s="390"/>
      <c r="J35" s="816" t="s">
        <v>114</v>
      </c>
      <c r="K35" s="816"/>
      <c r="L35" s="816"/>
      <c r="M35" s="816"/>
      <c r="N35" s="816"/>
      <c r="O35" s="816"/>
      <c r="P35" s="816"/>
      <c r="Q35" s="816"/>
      <c r="R35" s="816"/>
      <c r="S35" s="816"/>
      <c r="T35" s="816"/>
      <c r="U35" s="816"/>
      <c r="V35" s="816"/>
      <c r="X35" s="817" t="s">
        <v>111</v>
      </c>
      <c r="Y35" s="817"/>
      <c r="Z35" s="817"/>
      <c r="AA35" s="817"/>
      <c r="AB35" s="817"/>
    </row>
    <row r="36" spans="2:28" ht="15" customHeight="1" x14ac:dyDescent="0.25">
      <c r="B36" s="10" t="s">
        <v>117</v>
      </c>
      <c r="C36" s="304" t="s">
        <v>84</v>
      </c>
      <c r="D36" s="10" t="s">
        <v>118</v>
      </c>
      <c r="E36" s="391" t="s">
        <v>226</v>
      </c>
      <c r="F36" s="391" t="s">
        <v>388</v>
      </c>
      <c r="G36" s="10" t="s">
        <v>228</v>
      </c>
      <c r="H36" s="277"/>
      <c r="J36" s="597" t="s">
        <v>9</v>
      </c>
      <c r="K36" s="596" t="s">
        <v>3</v>
      </c>
      <c r="L36" s="596" t="s">
        <v>76</v>
      </c>
      <c r="M36" s="597" t="s">
        <v>78</v>
      </c>
      <c r="N36" s="597" t="s">
        <v>86</v>
      </c>
      <c r="O36" s="596" t="s">
        <v>106</v>
      </c>
      <c r="P36" s="596" t="s">
        <v>266</v>
      </c>
      <c r="Q36" s="596" t="s">
        <v>267</v>
      </c>
      <c r="R36" s="597" t="s">
        <v>403</v>
      </c>
      <c r="S36" s="597" t="s">
        <v>404</v>
      </c>
      <c r="T36" s="597" t="s">
        <v>80</v>
      </c>
      <c r="U36" s="596" t="s">
        <v>107</v>
      </c>
      <c r="V36" s="597" t="s">
        <v>84</v>
      </c>
      <c r="X36" s="597" t="s">
        <v>9</v>
      </c>
      <c r="Y36" s="807" t="s">
        <v>81</v>
      </c>
      <c r="Z36" s="807" t="s">
        <v>82</v>
      </c>
      <c r="AA36" s="807" t="s">
        <v>109</v>
      </c>
      <c r="AB36" s="596" t="s">
        <v>110</v>
      </c>
    </row>
    <row r="37" spans="2:28" x14ac:dyDescent="0.25">
      <c r="B37" s="392">
        <v>0</v>
      </c>
      <c r="C37" s="284">
        <v>0</v>
      </c>
      <c r="D37" s="72">
        <v>0</v>
      </c>
      <c r="E37" s="55" t="s">
        <v>224</v>
      </c>
      <c r="F37" s="393"/>
      <c r="G37" s="192" t="s">
        <v>224</v>
      </c>
      <c r="H37" s="99"/>
      <c r="J37" s="554"/>
      <c r="K37" s="595"/>
      <c r="L37" s="595"/>
      <c r="M37" s="554"/>
      <c r="N37" s="554"/>
      <c r="O37" s="595"/>
      <c r="P37" s="595"/>
      <c r="Q37" s="595"/>
      <c r="R37" s="554"/>
      <c r="S37" s="554"/>
      <c r="T37" s="554"/>
      <c r="U37" s="595"/>
      <c r="V37" s="554"/>
      <c r="X37" s="554"/>
      <c r="Y37" s="808"/>
      <c r="Z37" s="808"/>
      <c r="AA37" s="808"/>
      <c r="AB37" s="595"/>
    </row>
    <row r="38" spans="2:28" x14ac:dyDescent="0.25">
      <c r="B38" s="392">
        <v>1</v>
      </c>
      <c r="C38" s="99">
        <f>V5*-1</f>
        <v>-184.48794210643806</v>
      </c>
      <c r="D38" s="394">
        <f>M5</f>
        <v>8.9231457332081786E-3</v>
      </c>
      <c r="E38" s="55">
        <f>((C38-C37)/(D38-D37))*-1</f>
        <v>20675.213385774019</v>
      </c>
      <c r="F38" s="393">
        <v>17764.084632878785</v>
      </c>
      <c r="G38" s="192">
        <f>((F38-E38)/F38)*100</f>
        <v>-16.387721703977647</v>
      </c>
      <c r="H38" s="99"/>
      <c r="J38" s="379">
        <v>3</v>
      </c>
      <c r="K38" s="311">
        <f>'Structural Information'!$U$6</f>
        <v>3</v>
      </c>
      <c r="L38" s="311">
        <f>L39+K38</f>
        <v>8.75</v>
      </c>
      <c r="M38" s="380">
        <f>'Yield Mechanism'!$V$57</f>
        <v>8.9231457332081786E-3</v>
      </c>
      <c r="N38" s="29">
        <f>M38-M39</f>
        <v>1.9146634157450968E-3</v>
      </c>
      <c r="O38" s="381">
        <f>N38/K38</f>
        <v>6.3822113858169897E-4</v>
      </c>
      <c r="P38" s="380">
        <f>$C$26</f>
        <v>9.5976000000000013E-3</v>
      </c>
      <c r="Q38" s="380">
        <f>$D$26</f>
        <v>1.8371492652094782E-3</v>
      </c>
      <c r="R38" s="311">
        <f>O38/P38</f>
        <v>6.6497993100535432E-2</v>
      </c>
      <c r="S38" s="25">
        <f>O38/Q38</f>
        <v>0.34739754176094489</v>
      </c>
      <c r="T38" s="311">
        <f>_xlfn.IFS((O38&lt;='Infill Capacities'!$CQ$11),(O38*'Infill Capacities'!$CL$11*'Infill Capacities'!$CK$4),(AND((O38&gt;'Infill Capacities'!$CQ$11),(O38&lt;='Infill Capacities'!$CR$11))),((O38-'Infill Capacities'!$CQ$11)*'Infill Capacities'!$CK$4*('Infill Capacities'!$CM$11)+'Infill Capacities'!$CG$11),(AND((O38&gt;'Infill Capacities'!$CR$11),(O38&lt;='Infill Capacities'!$CS$11))),((O38-'Infill Capacities'!$CR$11)*'Infill Capacities'!$CK$4*('Infill Capacities'!$CN$11)+'Infill Capacities'!$CH$11),(AND((O38&gt;'Infill Capacities'!$CS$11),(O38&lt;='Infill Capacities'!$CT$11))),((O38-'Infill Capacities'!$CS$11)*'Infill Capacities'!$CK$4*('Infill Capacities'!$CO$11)+'Infill Capacities'!$CJ$11))+_xlfn.IFS((O38&lt;='Frame Capacities'!$BO$11),(O38*'Frame Capacities'!$BG$4*'Frame Capacities'!$BI$11),(AND((O38&gt;'Frame Capacities'!$BO$11),(O38&lt;='Frame Capacities'!$BP$11))),((O38-'Frame Capacities'!$BO$11)*'Frame Capacities'!$BG$4*('Frame Capacities'!$BJ$11)+'Frame Capacities'!$BC$11),(AND((O38&gt;'Frame Capacities'!$BP$11),(O38&lt;='Frame Capacities'!$BQ$11))),((O38-'Frame Capacities'!$BP$11)*'Frame Capacities'!$BG$4*('Frame Capacities'!$BK$11)+'Frame Capacities'!$BD$11),(AND((O38&gt;'Frame Capacities'!$BQ$11),(O38&lt;='Frame Capacities'!$BR$11))),((O38-'Frame Capacities'!$BQ$11)*'Frame Capacities'!$BG$4*('Frame Capacities'!$BM$11)+'Frame Capacities'!$BE$11))</f>
        <v>81.127374425897059</v>
      </c>
      <c r="U38" s="311">
        <f>T38*K38</f>
        <v>243.38212327769116</v>
      </c>
      <c r="V38" s="25">
        <f>U40/AB38</f>
        <v>184.48794210643806</v>
      </c>
      <c r="W38" s="297"/>
      <c r="X38" s="425">
        <v>3</v>
      </c>
      <c r="Y38" s="25">
        <f>'Structural Information'!$Z$6</f>
        <v>37.8446</v>
      </c>
      <c r="Z38" s="25">
        <f>Y38*M38</f>
        <v>0.33769288101497025</v>
      </c>
      <c r="AA38" s="25">
        <f>Z38*L38</f>
        <v>2.9548127088809895</v>
      </c>
      <c r="AB38" s="25">
        <f>AA41/Z41</f>
        <v>6.4937564822005251</v>
      </c>
    </row>
    <row r="39" spans="2:28" x14ac:dyDescent="0.25">
      <c r="B39" s="392">
        <v>2</v>
      </c>
      <c r="C39" s="243">
        <f>V16*-1</f>
        <v>-184.48794210643806</v>
      </c>
      <c r="D39" s="72">
        <f>M16</f>
        <v>8.9231457332081786E-3</v>
      </c>
      <c r="E39" s="55" t="e">
        <f>((C39-C38)/(D39-D38))*-1</f>
        <v>#DIV/0!</v>
      </c>
      <c r="G39" s="395"/>
      <c r="H39" s="99"/>
      <c r="J39" s="379">
        <v>2</v>
      </c>
      <c r="K39" s="311">
        <f>'Structural Information'!$U$7</f>
        <v>3</v>
      </c>
      <c r="L39" s="311">
        <f>L40+K39</f>
        <v>5.75</v>
      </c>
      <c r="M39" s="380">
        <f>'Yield Mechanism'!$V$58</f>
        <v>7.0084823174630818E-3</v>
      </c>
      <c r="N39" s="29">
        <f>M39-M40</f>
        <v>3.3591652886369315E-3</v>
      </c>
      <c r="O39" s="381">
        <f>N39/K39</f>
        <v>1.1197217628789772E-3</v>
      </c>
      <c r="P39" s="380">
        <f>$C$27</f>
        <v>9.1744770034843208E-3</v>
      </c>
      <c r="Q39" s="380">
        <f>$D$27</f>
        <v>1.7655780345468453E-3</v>
      </c>
      <c r="R39" s="25">
        <f>O39/P39</f>
        <v>0.12204747610721839</v>
      </c>
      <c r="S39" s="25">
        <f t="shared" ref="S39:S40" si="6">O39/Q39</f>
        <v>0.63419556710013436</v>
      </c>
      <c r="T39" s="311">
        <f>_xlfn.IFS((O39&lt;='Infill Capacities'!$CQ$12),(O39*'Infill Capacities'!$CL$12*'Infill Capacities'!$CK$5),(AND((O39&gt;'Infill Capacities'!$CQ$12),(O39&lt;='Infill Capacities'!$CR$12))),((O39-'Infill Capacities'!$CQ$12)*'Infill Capacities'!$CK$5*('Infill Capacities'!$CM$12)+'Infill Capacities'!$CG$12),(AND((O39&gt;'Infill Capacities'!$CR$12),(O39&lt;='Infill Capacities'!$CS$12))),((O39-'Infill Capacities'!$CR$12)*'Infill Capacities'!$CK$5*('Infill Capacities'!$CN$12)+'Infill Capacities'!$CH$12),(AND((O39&gt;'Infill Capacities'!$CS$12),(O39&lt;='Infill Capacities'!$CT$12))),((O39-'Infill Capacities'!$CS$12)*'Infill Capacities'!$CK$5*('Infill Capacities'!$CO$12)+'Infill Capacities'!$CJ$12))+_xlfn.IFS((O39&lt;='Frame Capacities'!$BO$12),(O39*'Frame Capacities'!$BG$5*'Frame Capacities'!$BI$12),(AND((O39&gt;'Frame Capacities'!$BO$12),(O39&lt;='Frame Capacities'!$BP$12))),((O39-'Frame Capacities'!$BO$12)*'Frame Capacities'!$BG$5*('Frame Capacities'!$BJ$12)+'Frame Capacities'!$BC$12),(AND((O39&gt;'Frame Capacities'!$BP$12),(O39&lt;='Frame Capacities'!$BQ$12))),((O39-'Frame Capacities'!$BP$12)*'Frame Capacities'!$BG$5*('Frame Capacities'!$BK$12)+'Frame Capacities'!$BD$12),(AND((O39&gt;'Frame Capacities'!$BQ$12),(O39&lt;='Frame Capacities'!$BR$12))),((O39-'Frame Capacities'!$BQ$12)*'Frame Capacities'!$BG$5*('Frame Capacities'!$BM$12)+'Frame Capacities'!$BE$12))</f>
        <v>149.09671555460869</v>
      </c>
      <c r="U39" s="311">
        <f>U38+T39*K39</f>
        <v>690.67226994151724</v>
      </c>
      <c r="V39" s="382"/>
      <c r="W39" s="297"/>
      <c r="X39" s="425">
        <v>2</v>
      </c>
      <c r="Y39" s="25">
        <f>'Structural Information'!$Z$7</f>
        <v>40.367000000000004</v>
      </c>
      <c r="Z39" s="25">
        <f>Y39*M39</f>
        <v>0.28291140570903223</v>
      </c>
      <c r="AA39" s="25">
        <f>Z39*L39</f>
        <v>1.6267405828269352</v>
      </c>
      <c r="AB39" s="423" t="s">
        <v>343</v>
      </c>
    </row>
    <row r="40" spans="2:28" x14ac:dyDescent="0.25">
      <c r="B40" s="392">
        <v>3</v>
      </c>
      <c r="C40" s="99">
        <f>V27*-1</f>
        <v>-184.48794210643806</v>
      </c>
      <c r="D40" s="394">
        <f>M27</f>
        <v>8.9231457332081786E-3</v>
      </c>
      <c r="E40" s="55" t="e">
        <f>((C40-C39)/(D40-D39))*-1</f>
        <v>#DIV/0!</v>
      </c>
      <c r="F40" s="99"/>
      <c r="G40" s="192"/>
      <c r="H40" s="99"/>
      <c r="J40" s="379">
        <v>1</v>
      </c>
      <c r="K40" s="311">
        <f>'Structural Information'!$U$8</f>
        <v>2.75</v>
      </c>
      <c r="L40" s="311">
        <f>K40</f>
        <v>2.75</v>
      </c>
      <c r="M40" s="380">
        <f>'Yield Mechanism'!$V$59</f>
        <v>3.6493170288261502E-3</v>
      </c>
      <c r="N40" s="29">
        <f>M40</f>
        <v>3.6493170288261502E-3</v>
      </c>
      <c r="O40" s="381">
        <f>N40/K40</f>
        <v>1.3270243741186E-3</v>
      </c>
      <c r="P40" s="380">
        <f>$C$28</f>
        <v>8.2547826641257982E-3</v>
      </c>
      <c r="Q40" s="380">
        <f>$D$28</f>
        <v>1.7443905747548442E-3</v>
      </c>
      <c r="R40" s="25">
        <f t="shared" ref="R40" si="7">O40/P40</f>
        <v>0.16075824502147995</v>
      </c>
      <c r="S40" s="25">
        <f t="shared" si="6"/>
        <v>0.76073810150292709</v>
      </c>
      <c r="T40" s="311">
        <f>_xlfn.IFS((O40&lt;='Infill Capacities'!$CQ$13),(O40*'Infill Capacities'!$CL$13*'Infill Capacities'!$CK$6),(AND((O40&gt;'Infill Capacities'!$CQ$13),(O40&lt;='Infill Capacities'!$CR$13))),((O40-'Infill Capacities'!$CQ$13)*'Infill Capacities'!$CK$6*('Infill Capacities'!$CM$13)+'Infill Capacities'!$CG$13),(AND((O40&gt;'Infill Capacities'!$CR$13),(O40&lt;='Infill Capacities'!$CS$13))),((O40-'Infill Capacities'!$CR$13)*'Infill Capacities'!$CK$6*('Infill Capacities'!$CN$13)+'Infill Capacities'!$CH$13),(AND((O40&gt;'Infill Capacities'!$CS$13),(O40&lt;='Infill Capacities'!$CT$13))),((O40-'Infill Capacities'!$CS$13)*'Infill Capacities'!$CK$6*('Infill Capacities'!$CO$13)+'Infill Capacities'!$CJ$13))+_xlfn.IFS((O40&lt;='Frame Capacities'!$BO$13),(O40*'Frame Capacities'!$BG$6*'Frame Capacities'!$BI$13),(AND((O40&gt;'Frame Capacities'!$BO$13),(O40&lt;='Frame Capacities'!$BP$13))),((O40-'Frame Capacities'!$BO$13)*'Frame Capacities'!$BG$6*('Frame Capacities'!$BJ$13)+'Frame Capacities'!$BC$13),(AND((O40&gt;'Frame Capacities'!$BP$13),(O40&lt;='Frame Capacities'!$BQ$13))),((O40-'Frame Capacities'!$BP$13)*'Frame Capacities'!$BG$6*('Frame Capacities'!$BK$13)+'Frame Capacities'!$BD$13),(AND((O40&gt;'Frame Capacities'!$BQ$13),(O40&lt;='Frame Capacities'!$BR$13))),((O40-'Frame Capacities'!$BQ$13)*'Frame Capacities'!$BG$6*('Frame Capacities'!$BM$13)+'Frame Capacities'!$BE$13))</f>
        <v>184.49</v>
      </c>
      <c r="U40" s="311">
        <f>U39+T40*K40</f>
        <v>1198.0197699415173</v>
      </c>
      <c r="V40" s="383"/>
      <c r="W40" s="297"/>
      <c r="X40" s="425">
        <v>1</v>
      </c>
      <c r="Y40" s="25">
        <f>'Structural Information'!$Z$8</f>
        <v>40.367000000000004</v>
      </c>
      <c r="Z40" s="25">
        <f>Y40*M40</f>
        <v>0.14731198050262523</v>
      </c>
      <c r="AA40" s="25">
        <f>Z40*L40</f>
        <v>0.40510794638221936</v>
      </c>
      <c r="AB40" s="310">
        <f>T40/M38</f>
        <v>20675.444009998198</v>
      </c>
    </row>
    <row r="41" spans="2:28" x14ac:dyDescent="0.25">
      <c r="B41" s="392">
        <v>4</v>
      </c>
      <c r="C41" s="99">
        <f>V38*-1</f>
        <v>-184.48794210643806</v>
      </c>
      <c r="D41" s="394">
        <f>M38</f>
        <v>8.9231457332081786E-3</v>
      </c>
      <c r="E41" s="829" t="e">
        <f>((C42-C40)/(D42-D40))*-1</f>
        <v>#DIV/0!</v>
      </c>
      <c r="F41" s="830">
        <f>N236</f>
        <v>5721.8458404205212</v>
      </c>
      <c r="G41" s="831" t="e">
        <f>((F41-E41)/F41)*100</f>
        <v>#DIV/0!</v>
      </c>
      <c r="V41" s="433"/>
      <c r="W41" s="297"/>
      <c r="X41" s="436"/>
      <c r="Y41" s="423" t="s">
        <v>83</v>
      </c>
      <c r="Z41" s="384">
        <f>SUM(Z38:Z40)</f>
        <v>0.76791626722662776</v>
      </c>
      <c r="AA41" s="384">
        <f>SUM(AA38:AA40)</f>
        <v>4.9866612380901447</v>
      </c>
      <c r="AB41" s="426" t="s">
        <v>345</v>
      </c>
    </row>
    <row r="42" spans="2:28" x14ac:dyDescent="0.25">
      <c r="B42" s="392">
        <v>5</v>
      </c>
      <c r="C42" s="99">
        <f>V49*-1</f>
        <v>-184.48794210643806</v>
      </c>
      <c r="D42" s="394">
        <f>M49</f>
        <v>8.9231457332081786E-3</v>
      </c>
      <c r="E42" s="829"/>
      <c r="F42" s="830"/>
      <c r="G42" s="831"/>
      <c r="H42" s="99"/>
      <c r="W42" s="297"/>
      <c r="X42" s="436"/>
      <c r="Y42" s="434"/>
      <c r="Z42" s="434"/>
      <c r="AA42" s="435"/>
      <c r="AB42" s="25">
        <f>(('Structural Information'!$Z$6*M38+'Structural Information'!$Z$7*M39+'Structural Information'!$Z$8*M40)^2)/('Structural Information'!$Z$6*M38*M38+'Structural Information'!$Z$7*M39*M39+'Structural Information'!$Z$8*M40*M40)</f>
        <v>106.5653485243663</v>
      </c>
    </row>
    <row r="43" spans="2:28" x14ac:dyDescent="0.25">
      <c r="B43" s="392">
        <v>6</v>
      </c>
      <c r="C43" s="99">
        <f>V60*-1</f>
        <v>-184.48794210643806</v>
      </c>
      <c r="D43" s="394">
        <f>M60</f>
        <v>8.9231457332081786E-3</v>
      </c>
      <c r="E43" s="55" t="e">
        <f>((C43-C42)/(D43-D42))*-1</f>
        <v>#DIV/0!</v>
      </c>
      <c r="F43" s="99"/>
      <c r="G43" s="192"/>
      <c r="H43" s="99"/>
      <c r="W43" s="297"/>
      <c r="X43" s="436"/>
      <c r="Y43" s="20"/>
      <c r="Z43" s="20"/>
      <c r="AA43" s="395"/>
      <c r="AB43" s="423" t="s">
        <v>344</v>
      </c>
    </row>
    <row r="44" spans="2:28" x14ac:dyDescent="0.25">
      <c r="B44" s="392">
        <v>7</v>
      </c>
      <c r="C44" s="99">
        <f>V71*-1</f>
        <v>-184.48794210643806</v>
      </c>
      <c r="D44" s="394">
        <f>M71</f>
        <v>8.9231457332081786E-3</v>
      </c>
      <c r="E44" s="55" t="e">
        <f t="shared" ref="E44:E47" si="8">((C44-C43)/(D44-D43))*-1</f>
        <v>#DIV/0!</v>
      </c>
      <c r="G44" s="395"/>
      <c r="X44" s="437"/>
      <c r="Y44" s="397"/>
      <c r="Z44" s="397"/>
      <c r="AA44" s="398"/>
      <c r="AB44" s="310">
        <f>2*PI()*SQRT(AB42/AB40)</f>
        <v>0.4510871449020048</v>
      </c>
    </row>
    <row r="45" spans="2:28" x14ac:dyDescent="0.25">
      <c r="B45" s="392">
        <v>8</v>
      </c>
      <c r="C45" s="99">
        <f>V82*-1</f>
        <v>-184.48794210643806</v>
      </c>
      <c r="D45" s="394">
        <f>M82</f>
        <v>8.9231457332081786E-3</v>
      </c>
      <c r="E45" s="55" t="e">
        <f t="shared" si="8"/>
        <v>#DIV/0!</v>
      </c>
      <c r="G45" s="395"/>
    </row>
    <row r="46" spans="2:28" ht="15.6" x14ac:dyDescent="0.3">
      <c r="B46" s="392">
        <v>9</v>
      </c>
      <c r="C46" s="99">
        <f>V93*-1</f>
        <v>-184.48794210643806</v>
      </c>
      <c r="D46" s="394">
        <f>M93</f>
        <v>8.9231457332081786E-3</v>
      </c>
      <c r="E46" s="55" t="e">
        <f t="shared" si="8"/>
        <v>#DIV/0!</v>
      </c>
      <c r="G46" s="395"/>
      <c r="J46" s="825" t="s">
        <v>115</v>
      </c>
      <c r="K46" s="826"/>
      <c r="L46" s="826"/>
      <c r="M46" s="826"/>
      <c r="N46" s="826"/>
      <c r="O46" s="826"/>
      <c r="P46" s="826"/>
      <c r="Q46" s="826"/>
      <c r="R46" s="826"/>
      <c r="S46" s="826"/>
      <c r="T46" s="826"/>
      <c r="U46" s="826"/>
      <c r="V46" s="827"/>
      <c r="X46" s="816" t="s">
        <v>111</v>
      </c>
      <c r="Y46" s="816"/>
      <c r="Z46" s="816"/>
      <c r="AA46" s="816"/>
      <c r="AB46" s="816"/>
    </row>
    <row r="47" spans="2:28" ht="15" customHeight="1" x14ac:dyDescent="0.25">
      <c r="B47" s="392">
        <v>10</v>
      </c>
      <c r="C47" s="99">
        <f>V104*-1</f>
        <v>-184.48794210643806</v>
      </c>
      <c r="D47" s="394">
        <f>M104</f>
        <v>8.9231457332081786E-3</v>
      </c>
      <c r="E47" s="55" t="e">
        <f t="shared" si="8"/>
        <v>#DIV/0!</v>
      </c>
      <c r="G47" s="395"/>
      <c r="J47" s="597" t="s">
        <v>9</v>
      </c>
      <c r="K47" s="596" t="s">
        <v>3</v>
      </c>
      <c r="L47" s="596" t="s">
        <v>76</v>
      </c>
      <c r="M47" s="597" t="s">
        <v>78</v>
      </c>
      <c r="N47" s="597" t="s">
        <v>86</v>
      </c>
      <c r="O47" s="596" t="s">
        <v>106</v>
      </c>
      <c r="P47" s="596" t="s">
        <v>266</v>
      </c>
      <c r="Q47" s="596" t="s">
        <v>267</v>
      </c>
      <c r="R47" s="597" t="s">
        <v>403</v>
      </c>
      <c r="S47" s="597" t="s">
        <v>404</v>
      </c>
      <c r="T47" s="597" t="s">
        <v>80</v>
      </c>
      <c r="U47" s="596" t="s">
        <v>107</v>
      </c>
      <c r="V47" s="597" t="s">
        <v>84</v>
      </c>
      <c r="X47" s="597" t="s">
        <v>9</v>
      </c>
      <c r="Y47" s="807" t="s">
        <v>81</v>
      </c>
      <c r="Z47" s="807" t="s">
        <v>82</v>
      </c>
      <c r="AA47" s="807" t="s">
        <v>109</v>
      </c>
      <c r="AB47" s="596" t="s">
        <v>110</v>
      </c>
    </row>
    <row r="48" spans="2:28" x14ac:dyDescent="0.25">
      <c r="B48" s="392">
        <v>11</v>
      </c>
      <c r="C48" s="99">
        <f>V115*-1</f>
        <v>-184.48794210643806</v>
      </c>
      <c r="D48" s="394">
        <f>M115</f>
        <v>8.9231457332081786E-3</v>
      </c>
      <c r="E48" s="55" t="e">
        <f t="shared" ref="E48:E57" si="9">((C48-C47)/(D48-D47))*-1</f>
        <v>#DIV/0!</v>
      </c>
      <c r="G48" s="395"/>
      <c r="J48" s="554"/>
      <c r="K48" s="595"/>
      <c r="L48" s="595"/>
      <c r="M48" s="554"/>
      <c r="N48" s="554"/>
      <c r="O48" s="595"/>
      <c r="P48" s="595"/>
      <c r="Q48" s="595"/>
      <c r="R48" s="554"/>
      <c r="S48" s="554"/>
      <c r="T48" s="554"/>
      <c r="U48" s="595"/>
      <c r="V48" s="554"/>
      <c r="X48" s="554"/>
      <c r="Y48" s="808"/>
      <c r="Z48" s="808"/>
      <c r="AA48" s="808"/>
      <c r="AB48" s="595"/>
    </row>
    <row r="49" spans="2:28" x14ac:dyDescent="0.25">
      <c r="B49" s="392">
        <v>12</v>
      </c>
      <c r="C49" s="99">
        <f>V126*-1</f>
        <v>-184.48794210643806</v>
      </c>
      <c r="D49" s="394">
        <f>M126</f>
        <v>8.9231457332081786E-3</v>
      </c>
      <c r="E49" s="55" t="e">
        <f t="shared" si="9"/>
        <v>#DIV/0!</v>
      </c>
      <c r="G49" s="395"/>
      <c r="J49" s="379">
        <v>3</v>
      </c>
      <c r="K49" s="311">
        <f>'Structural Information'!$U$6</f>
        <v>3</v>
      </c>
      <c r="L49" s="311">
        <f>L50+K49</f>
        <v>8.75</v>
      </c>
      <c r="M49" s="380">
        <f>'Yield Mechanism'!$V$57</f>
        <v>8.9231457332081786E-3</v>
      </c>
      <c r="N49" s="29">
        <f>M49-M50</f>
        <v>1.9146634157450968E-3</v>
      </c>
      <c r="O49" s="381">
        <f>N49/K49</f>
        <v>6.3822113858169897E-4</v>
      </c>
      <c r="P49" s="380">
        <f>$C$26</f>
        <v>9.5976000000000013E-3</v>
      </c>
      <c r="Q49" s="380">
        <f>$D$26</f>
        <v>1.8371492652094782E-3</v>
      </c>
      <c r="R49" s="311">
        <f>O49/P49</f>
        <v>6.6497993100535432E-2</v>
      </c>
      <c r="S49" s="25">
        <f>O49/Q49</f>
        <v>0.34739754176094489</v>
      </c>
      <c r="T49" s="311">
        <f>_xlfn.IFS((O49&lt;='Infill Capacities'!$CQ$11),(O49*'Infill Capacities'!$CL$11*'Infill Capacities'!$CK$4),(AND((O49&gt;'Infill Capacities'!$CQ$11),(O49&lt;='Infill Capacities'!$CR$11))),((O49-'Infill Capacities'!$CQ$11)*'Infill Capacities'!$CK$4*('Infill Capacities'!$CM$11)+'Infill Capacities'!$CG$11),(AND((O49&gt;'Infill Capacities'!$CR$11),(O49&lt;='Infill Capacities'!$CS$11))),((O49-'Infill Capacities'!$CR$11)*'Infill Capacities'!$CK$4*('Infill Capacities'!$CN$11)+'Infill Capacities'!$CH$11),(AND((O49&gt;'Infill Capacities'!$CS$11),(O49&lt;='Infill Capacities'!$CT$11))),((O49-'Infill Capacities'!$CS$11)*'Infill Capacities'!$CK$4*('Infill Capacities'!$CO$11)+'Infill Capacities'!$CJ$11))+_xlfn.IFS((O49&lt;='Frame Capacities'!$BO$11),(O49*'Frame Capacities'!$BG$4*'Frame Capacities'!$BI$11),(AND((O49&gt;'Frame Capacities'!$BO$11),(O49&lt;='Frame Capacities'!$BP$11))),((O49-'Frame Capacities'!$BO$11)*'Frame Capacities'!$BG$4*('Frame Capacities'!$BJ$11)+'Frame Capacities'!$BC$11),(AND((O49&gt;'Frame Capacities'!$BP$11),(O49&lt;='Frame Capacities'!$BQ$11))),((O49-'Frame Capacities'!$BP$11)*'Frame Capacities'!$BG$4*('Frame Capacities'!$BK$11)+'Frame Capacities'!$BD$11),(AND((O49&gt;'Frame Capacities'!$BQ$11),(O49&lt;='Frame Capacities'!$BR$11))),((O49-'Frame Capacities'!$BQ$11)*'Frame Capacities'!$BG$4*('Frame Capacities'!$BM$11)+'Frame Capacities'!$BE$11))</f>
        <v>81.127374425897059</v>
      </c>
      <c r="U49" s="311">
        <f>T49*K49</f>
        <v>243.38212327769116</v>
      </c>
      <c r="V49" s="25">
        <f>U51/AB49</f>
        <v>184.48794210643806</v>
      </c>
      <c r="W49" s="297"/>
      <c r="X49" s="425">
        <v>3</v>
      </c>
      <c r="Y49" s="25">
        <f>'Structural Information'!$Z$6</f>
        <v>37.8446</v>
      </c>
      <c r="Z49" s="25">
        <f>Y49*M49</f>
        <v>0.33769288101497025</v>
      </c>
      <c r="AA49" s="25">
        <f>Z49*L49</f>
        <v>2.9548127088809895</v>
      </c>
      <c r="AB49" s="25">
        <f>AA52/Z52</f>
        <v>6.4937564822005251</v>
      </c>
    </row>
    <row r="50" spans="2:28" x14ac:dyDescent="0.25">
      <c r="B50" s="392">
        <v>13</v>
      </c>
      <c r="C50" s="99">
        <f>V137*-1</f>
        <v>-184.48794210643806</v>
      </c>
      <c r="D50" s="394">
        <f>M137</f>
        <v>8.9231457332081786E-3</v>
      </c>
      <c r="E50" s="55" t="e">
        <f t="shared" si="9"/>
        <v>#DIV/0!</v>
      </c>
      <c r="G50" s="395"/>
      <c r="J50" s="379">
        <v>2</v>
      </c>
      <c r="K50" s="311">
        <f>'Structural Information'!$U$7</f>
        <v>3</v>
      </c>
      <c r="L50" s="311">
        <f>L51+K50</f>
        <v>5.75</v>
      </c>
      <c r="M50" s="380">
        <f>'Yield Mechanism'!$V$58</f>
        <v>7.0084823174630818E-3</v>
      </c>
      <c r="N50" s="29">
        <f>M50-M51</f>
        <v>3.3591652886369315E-3</v>
      </c>
      <c r="O50" s="381">
        <f>N50/K50</f>
        <v>1.1197217628789772E-3</v>
      </c>
      <c r="P50" s="380">
        <f>$C$27</f>
        <v>9.1744770034843208E-3</v>
      </c>
      <c r="Q50" s="380">
        <f>$D$27</f>
        <v>1.7655780345468453E-3</v>
      </c>
      <c r="R50" s="25">
        <f>O50/P50</f>
        <v>0.12204747610721839</v>
      </c>
      <c r="S50" s="25">
        <f t="shared" ref="S50:S51" si="10">O50/Q50</f>
        <v>0.63419556710013436</v>
      </c>
      <c r="T50" s="311">
        <f>_xlfn.IFS((O50&lt;='Infill Capacities'!$CQ$12),(O50*'Infill Capacities'!$CL$12*'Infill Capacities'!$CK$5),(AND((O50&gt;'Infill Capacities'!$CQ$12),(O50&lt;='Infill Capacities'!$CR$12))),((O50-'Infill Capacities'!$CQ$12)*'Infill Capacities'!$CK$5*('Infill Capacities'!$CM$12)+'Infill Capacities'!$CG$12),(AND((O50&gt;'Infill Capacities'!$CR$12),(O50&lt;='Infill Capacities'!$CS$12))),((O50-'Infill Capacities'!$CR$12)*'Infill Capacities'!$CK$5*('Infill Capacities'!$CN$12)+'Infill Capacities'!$CH$12),(AND((O50&gt;'Infill Capacities'!$CS$12),(O50&lt;='Infill Capacities'!$CT$12))),((O50-'Infill Capacities'!$CS$12)*'Infill Capacities'!$CK$5*('Infill Capacities'!$CO$12)+'Infill Capacities'!$CJ$12))+_xlfn.IFS((O50&lt;='Frame Capacities'!$BO$12),(O50*'Frame Capacities'!$BG$5*'Frame Capacities'!$BI$12),(AND((O50&gt;'Frame Capacities'!$BO$12),(O50&lt;='Frame Capacities'!$BP$12))),((O50-'Frame Capacities'!$BO$12)*'Frame Capacities'!$BG$5*('Frame Capacities'!$BJ$12)+'Frame Capacities'!$BC$12),(AND((O50&gt;'Frame Capacities'!$BP$12),(O50&lt;='Frame Capacities'!$BQ$12))),((O50-'Frame Capacities'!$BP$12)*'Frame Capacities'!$BG$5*('Frame Capacities'!$BK$12)+'Frame Capacities'!$BD$12),(AND((O50&gt;'Frame Capacities'!$BQ$12),(O50&lt;='Frame Capacities'!$BR$12))),((O50-'Frame Capacities'!$BQ$12)*'Frame Capacities'!$BG$5*('Frame Capacities'!$BM$12)+'Frame Capacities'!$BE$12))</f>
        <v>149.09671555460869</v>
      </c>
      <c r="U50" s="311">
        <f>U49+T50*K50</f>
        <v>690.67226994151724</v>
      </c>
      <c r="V50" s="382"/>
      <c r="W50" s="297"/>
      <c r="X50" s="425">
        <v>2</v>
      </c>
      <c r="Y50" s="25">
        <f>'Structural Information'!$Z$7</f>
        <v>40.367000000000004</v>
      </c>
      <c r="Z50" s="25">
        <f>Y50*M50</f>
        <v>0.28291140570903223</v>
      </c>
      <c r="AA50" s="25">
        <f>Z50*L50</f>
        <v>1.6267405828269352</v>
      </c>
      <c r="AB50" s="423" t="s">
        <v>343</v>
      </c>
    </row>
    <row r="51" spans="2:28" x14ac:dyDescent="0.25">
      <c r="B51" s="392">
        <v>14</v>
      </c>
      <c r="C51" s="99">
        <f>V148*-1</f>
        <v>-184.48794210643806</v>
      </c>
      <c r="D51" s="394">
        <f>M148</f>
        <v>8.9231457332081786E-3</v>
      </c>
      <c r="E51" s="55" t="e">
        <f t="shared" si="9"/>
        <v>#DIV/0!</v>
      </c>
      <c r="G51" s="395"/>
      <c r="J51" s="379">
        <v>1</v>
      </c>
      <c r="K51" s="311">
        <f>'Structural Information'!$U$8</f>
        <v>2.75</v>
      </c>
      <c r="L51" s="311">
        <f>K51</f>
        <v>2.75</v>
      </c>
      <c r="M51" s="380">
        <f>'Yield Mechanism'!$V$59</f>
        <v>3.6493170288261502E-3</v>
      </c>
      <c r="N51" s="29">
        <f>M51</f>
        <v>3.6493170288261502E-3</v>
      </c>
      <c r="O51" s="381">
        <f>N51/K51</f>
        <v>1.3270243741186E-3</v>
      </c>
      <c r="P51" s="380">
        <f>$C$28</f>
        <v>8.2547826641257982E-3</v>
      </c>
      <c r="Q51" s="380">
        <f>$D$28</f>
        <v>1.7443905747548442E-3</v>
      </c>
      <c r="R51" s="25">
        <f t="shared" ref="R51" si="11">O51/P51</f>
        <v>0.16075824502147995</v>
      </c>
      <c r="S51" s="25">
        <f t="shared" si="10"/>
        <v>0.76073810150292709</v>
      </c>
      <c r="T51" s="311">
        <f>_xlfn.IFS((O51&lt;='Infill Capacities'!$CQ$13),(O51*'Infill Capacities'!$CL$13*'Infill Capacities'!$CK$6),(AND((O51&gt;'Infill Capacities'!$CQ$13),(O51&lt;='Infill Capacities'!$CR$13))),((O51-'Infill Capacities'!$CQ$13)*'Infill Capacities'!$CK$6*('Infill Capacities'!$CM$13)+'Infill Capacities'!$CG$13),(AND((O51&gt;'Infill Capacities'!$CR$13),(O51&lt;='Infill Capacities'!$CS$13))),((O51-'Infill Capacities'!$CR$13)*'Infill Capacities'!$CK$6*('Infill Capacities'!$CN$13)+'Infill Capacities'!$CH$13),(AND((O51&gt;'Infill Capacities'!$CS$13),(O51&lt;='Infill Capacities'!$CT$13))),((O51-'Infill Capacities'!$CS$13)*'Infill Capacities'!$CK$6*('Infill Capacities'!$CO$13)+'Infill Capacities'!$CJ$13))+_xlfn.IFS((O51&lt;='Frame Capacities'!$BO$13),(O51*'Frame Capacities'!$BG$6*'Frame Capacities'!$BI$13),(AND((O51&gt;'Frame Capacities'!$BO$13),(O51&lt;='Frame Capacities'!$BP$13))),((O51-'Frame Capacities'!$BO$13)*'Frame Capacities'!$BG$6*('Frame Capacities'!$BJ$13)+'Frame Capacities'!$BC$13),(AND((O51&gt;'Frame Capacities'!$BP$13),(O51&lt;='Frame Capacities'!$BQ$13))),((O51-'Frame Capacities'!$BP$13)*'Frame Capacities'!$BG$6*('Frame Capacities'!$BK$13)+'Frame Capacities'!$BD$13),(AND((O51&gt;'Frame Capacities'!$BQ$13),(O51&lt;='Frame Capacities'!$BR$13))),((O51-'Frame Capacities'!$BQ$13)*'Frame Capacities'!$BG$6*('Frame Capacities'!$BM$13)+'Frame Capacities'!$BE$13))</f>
        <v>184.49</v>
      </c>
      <c r="U51" s="311">
        <f>U50+T51*K51</f>
        <v>1198.0197699415173</v>
      </c>
      <c r="V51" s="383"/>
      <c r="W51" s="297"/>
      <c r="X51" s="425">
        <v>1</v>
      </c>
      <c r="Y51" s="25">
        <f>'Structural Information'!$Z$8</f>
        <v>40.367000000000004</v>
      </c>
      <c r="Z51" s="25">
        <f>Y51*M51</f>
        <v>0.14731198050262523</v>
      </c>
      <c r="AA51" s="25">
        <f>Z51*L51</f>
        <v>0.40510794638221936</v>
      </c>
      <c r="AB51" s="310">
        <f>T51/M49</f>
        <v>20675.444009998198</v>
      </c>
    </row>
    <row r="52" spans="2:28" x14ac:dyDescent="0.25">
      <c r="B52" s="392">
        <v>15</v>
      </c>
      <c r="C52" s="99">
        <f>V159*-1</f>
        <v>-184.48794210643806</v>
      </c>
      <c r="D52" s="394">
        <f>M159</f>
        <v>8.9231457332081786E-3</v>
      </c>
      <c r="E52" s="55" t="e">
        <f t="shared" si="9"/>
        <v>#DIV/0!</v>
      </c>
      <c r="G52" s="395"/>
      <c r="V52" s="433"/>
      <c r="W52" s="297"/>
      <c r="X52" s="436"/>
      <c r="Y52" s="423" t="s">
        <v>83</v>
      </c>
      <c r="Z52" s="384">
        <f>SUM(Z49:Z51)</f>
        <v>0.76791626722662776</v>
      </c>
      <c r="AA52" s="384">
        <f>SUM(AA49:AA51)</f>
        <v>4.9866612380901447</v>
      </c>
      <c r="AB52" s="426" t="s">
        <v>345</v>
      </c>
    </row>
    <row r="53" spans="2:28" x14ac:dyDescent="0.25">
      <c r="B53" s="392">
        <v>16</v>
      </c>
      <c r="C53" s="99">
        <f>V170*-1</f>
        <v>-184.48794210643806</v>
      </c>
      <c r="D53" s="394">
        <f>M170</f>
        <v>8.9231457332081786E-3</v>
      </c>
      <c r="E53" s="55" t="e">
        <f t="shared" si="9"/>
        <v>#DIV/0!</v>
      </c>
      <c r="G53" s="395"/>
      <c r="W53" s="297"/>
      <c r="X53" s="436"/>
      <c r="Y53" s="434"/>
      <c r="Z53" s="434"/>
      <c r="AA53" s="435"/>
      <c r="AB53" s="25">
        <f>(('Structural Information'!$Z$6*M49+'Structural Information'!$Z$7*M50+'Structural Information'!$Z$8*M51)^2)/('Structural Information'!$Z$6*M49*M49+'Structural Information'!$Z$7*M50*M50+'Structural Information'!$Z$8*M51*M51)</f>
        <v>106.5653485243663</v>
      </c>
    </row>
    <row r="54" spans="2:28" x14ac:dyDescent="0.25">
      <c r="B54" s="392">
        <v>17</v>
      </c>
      <c r="C54" s="99">
        <f>V181*-1</f>
        <v>-184.48794210643806</v>
      </c>
      <c r="D54" s="394">
        <f>M181</f>
        <v>8.9231457332081786E-3</v>
      </c>
      <c r="E54" s="55" t="e">
        <f t="shared" si="9"/>
        <v>#DIV/0!</v>
      </c>
      <c r="G54" s="395"/>
      <c r="W54" s="297"/>
      <c r="X54" s="436"/>
      <c r="Y54" s="20"/>
      <c r="Z54" s="20"/>
      <c r="AA54" s="395"/>
      <c r="AB54" s="423" t="s">
        <v>344</v>
      </c>
    </row>
    <row r="55" spans="2:28" x14ac:dyDescent="0.25">
      <c r="B55" s="392">
        <v>18</v>
      </c>
      <c r="C55" s="99">
        <f>V192*-1</f>
        <v>-184.48794210643806</v>
      </c>
      <c r="D55" s="394">
        <f>M192</f>
        <v>8.9231457332081786E-3</v>
      </c>
      <c r="E55" s="55" t="e">
        <f t="shared" si="9"/>
        <v>#DIV/0!</v>
      </c>
      <c r="G55" s="395"/>
      <c r="X55" s="437"/>
      <c r="Y55" s="397"/>
      <c r="Z55" s="397"/>
      <c r="AA55" s="398"/>
      <c r="AB55" s="310">
        <f>2*PI()*SQRT(AB53/AB51)</f>
        <v>0.4510871449020048</v>
      </c>
    </row>
    <row r="56" spans="2:28" x14ac:dyDescent="0.25">
      <c r="B56" s="392">
        <v>19</v>
      </c>
      <c r="C56" s="99">
        <f>V203*-1</f>
        <v>-184.48794210643806</v>
      </c>
      <c r="D56" s="394">
        <f>M203</f>
        <v>8.9231457332081786E-3</v>
      </c>
      <c r="E56" s="55" t="e">
        <f t="shared" si="9"/>
        <v>#DIV/0!</v>
      </c>
      <c r="G56" s="395"/>
    </row>
    <row r="57" spans="2:28" ht="15.6" x14ac:dyDescent="0.3">
      <c r="B57" s="170">
        <v>20</v>
      </c>
      <c r="C57" s="91">
        <f>V214*-1</f>
        <v>-184.48794210643806</v>
      </c>
      <c r="D57" s="396">
        <f>M214</f>
        <v>8.9231457332081786E-3</v>
      </c>
      <c r="E57" s="211" t="e">
        <f t="shared" si="9"/>
        <v>#DIV/0!</v>
      </c>
      <c r="F57" s="397"/>
      <c r="G57" s="398"/>
      <c r="J57" s="813" t="s">
        <v>116</v>
      </c>
      <c r="K57" s="814"/>
      <c r="L57" s="814"/>
      <c r="M57" s="814"/>
      <c r="N57" s="814"/>
      <c r="O57" s="814"/>
      <c r="P57" s="814"/>
      <c r="Q57" s="814"/>
      <c r="R57" s="814"/>
      <c r="S57" s="814"/>
      <c r="T57" s="814"/>
      <c r="U57" s="814"/>
      <c r="V57" s="815"/>
      <c r="W57" s="399"/>
      <c r="X57" s="806" t="s">
        <v>111</v>
      </c>
      <c r="Y57" s="806"/>
      <c r="Z57" s="806"/>
      <c r="AA57" s="806"/>
      <c r="AB57" s="806"/>
    </row>
    <row r="58" spans="2:28" ht="15" customHeight="1" x14ac:dyDescent="0.25">
      <c r="J58" s="597" t="s">
        <v>9</v>
      </c>
      <c r="K58" s="596" t="s">
        <v>3</v>
      </c>
      <c r="L58" s="596" t="s">
        <v>76</v>
      </c>
      <c r="M58" s="597" t="s">
        <v>78</v>
      </c>
      <c r="N58" s="597" t="s">
        <v>86</v>
      </c>
      <c r="O58" s="596" t="s">
        <v>106</v>
      </c>
      <c r="P58" s="596" t="s">
        <v>266</v>
      </c>
      <c r="Q58" s="596" t="s">
        <v>267</v>
      </c>
      <c r="R58" s="597" t="s">
        <v>403</v>
      </c>
      <c r="S58" s="597" t="s">
        <v>404</v>
      </c>
      <c r="T58" s="597" t="s">
        <v>80</v>
      </c>
      <c r="U58" s="596" t="s">
        <v>107</v>
      </c>
      <c r="V58" s="597" t="s">
        <v>84</v>
      </c>
      <c r="X58" s="597" t="s">
        <v>9</v>
      </c>
      <c r="Y58" s="807" t="s">
        <v>81</v>
      </c>
      <c r="Z58" s="807" t="s">
        <v>82</v>
      </c>
      <c r="AA58" s="807" t="s">
        <v>109</v>
      </c>
      <c r="AB58" s="596" t="s">
        <v>110</v>
      </c>
    </row>
    <row r="59" spans="2:28" x14ac:dyDescent="0.25">
      <c r="J59" s="554"/>
      <c r="K59" s="595"/>
      <c r="L59" s="595"/>
      <c r="M59" s="554"/>
      <c r="N59" s="554"/>
      <c r="O59" s="595"/>
      <c r="P59" s="595"/>
      <c r="Q59" s="595"/>
      <c r="R59" s="554"/>
      <c r="S59" s="554"/>
      <c r="T59" s="554"/>
      <c r="U59" s="595"/>
      <c r="V59" s="554"/>
      <c r="X59" s="554"/>
      <c r="Y59" s="808"/>
      <c r="Z59" s="808"/>
      <c r="AA59" s="808"/>
      <c r="AB59" s="595"/>
    </row>
    <row r="60" spans="2:28" x14ac:dyDescent="0.25">
      <c r="J60" s="379">
        <v>3</v>
      </c>
      <c r="K60" s="311">
        <f>'Structural Information'!$U$6</f>
        <v>3</v>
      </c>
      <c r="L60" s="311">
        <f>L61+K60</f>
        <v>8.75</v>
      </c>
      <c r="M60" s="380">
        <f>'Yield Mechanism'!$V$57</f>
        <v>8.9231457332081786E-3</v>
      </c>
      <c r="N60" s="29">
        <f>M60-M61</f>
        <v>1.9146634157450968E-3</v>
      </c>
      <c r="O60" s="381">
        <f>N60/K60</f>
        <v>6.3822113858169897E-4</v>
      </c>
      <c r="P60" s="380">
        <f>$C$26</f>
        <v>9.5976000000000013E-3</v>
      </c>
      <c r="Q60" s="380">
        <f>$D$26</f>
        <v>1.8371492652094782E-3</v>
      </c>
      <c r="R60" s="311">
        <f>O60/P60</f>
        <v>6.6497993100535432E-2</v>
      </c>
      <c r="S60" s="25">
        <f>O60/Q60</f>
        <v>0.34739754176094489</v>
      </c>
      <c r="T60" s="311">
        <f>_xlfn.IFS((O60&lt;='Infill Capacities'!$CQ$11),(O60*'Infill Capacities'!$CL$11*'Infill Capacities'!$CK$4),(AND((O60&gt;'Infill Capacities'!$CQ$11),(O60&lt;='Infill Capacities'!$CR$11))),((O60-'Infill Capacities'!$CQ$11)*'Infill Capacities'!$CK$4*('Infill Capacities'!$CM$11)+'Infill Capacities'!$CG$11),(AND((O60&gt;'Infill Capacities'!$CR$11),(O60&lt;='Infill Capacities'!$CS$11))),((O60-'Infill Capacities'!$CR$11)*'Infill Capacities'!$CK$4*('Infill Capacities'!$CN$11)+'Infill Capacities'!$CH$11),(AND((O60&gt;'Infill Capacities'!$CS$11),(O60&lt;='Infill Capacities'!$CT$11))),((O60-'Infill Capacities'!$CS$11)*'Infill Capacities'!$CK$4*('Infill Capacities'!$CO$11)+'Infill Capacities'!$CJ$11))+_xlfn.IFS((O60&lt;='Frame Capacities'!$BO$11),(O60*'Frame Capacities'!$BG$4*'Frame Capacities'!$BI$11),(AND((O60&gt;'Frame Capacities'!$BO$11),(O60&lt;='Frame Capacities'!$BP$11))),((O60-'Frame Capacities'!$BO$11)*'Frame Capacities'!$BG$4*('Frame Capacities'!$BJ$11)+'Frame Capacities'!$BC$11),(AND((O60&gt;'Frame Capacities'!$BP$11),(O60&lt;='Frame Capacities'!$BQ$11))),((O60-'Frame Capacities'!$BP$11)*'Frame Capacities'!$BG$4*('Frame Capacities'!$BK$11)+'Frame Capacities'!$BD$11),(AND((O60&gt;'Frame Capacities'!$BQ$11),(O60&lt;='Frame Capacities'!$BR$11))),((O60-'Frame Capacities'!$BQ$11)*'Frame Capacities'!$BG$4*('Frame Capacities'!$BM$11)+'Frame Capacities'!$BE$11))</f>
        <v>81.127374425897059</v>
      </c>
      <c r="U60" s="311">
        <f>T60*K60</f>
        <v>243.38212327769116</v>
      </c>
      <c r="V60" s="25">
        <f>U62/AB60</f>
        <v>184.48794210643806</v>
      </c>
      <c r="W60" s="297"/>
      <c r="X60" s="425">
        <v>3</v>
      </c>
      <c r="Y60" s="25">
        <f>'Structural Information'!$Z$6</f>
        <v>37.8446</v>
      </c>
      <c r="Z60" s="25">
        <f>Y60*M60</f>
        <v>0.33769288101497025</v>
      </c>
      <c r="AA60" s="25">
        <f>Z60*L60</f>
        <v>2.9548127088809895</v>
      </c>
      <c r="AB60" s="25">
        <f>AA63/Z63</f>
        <v>6.4937564822005251</v>
      </c>
    </row>
    <row r="61" spans="2:28" x14ac:dyDescent="0.25">
      <c r="J61" s="379">
        <v>2</v>
      </c>
      <c r="K61" s="311">
        <f>'Structural Information'!$U$7</f>
        <v>3</v>
      </c>
      <c r="L61" s="311">
        <f>L62+K61</f>
        <v>5.75</v>
      </c>
      <c r="M61" s="380">
        <f>'Yield Mechanism'!$V$58</f>
        <v>7.0084823174630818E-3</v>
      </c>
      <c r="N61" s="29">
        <f>M61-M62</f>
        <v>3.3591652886369315E-3</v>
      </c>
      <c r="O61" s="381">
        <f>N61/K61</f>
        <v>1.1197217628789772E-3</v>
      </c>
      <c r="P61" s="380">
        <f>$C$27</f>
        <v>9.1744770034843208E-3</v>
      </c>
      <c r="Q61" s="380">
        <f>$D$27</f>
        <v>1.7655780345468453E-3</v>
      </c>
      <c r="R61" s="25">
        <f>O61/P61</f>
        <v>0.12204747610721839</v>
      </c>
      <c r="S61" s="25">
        <f t="shared" ref="S61:S62" si="12">O61/Q61</f>
        <v>0.63419556710013436</v>
      </c>
      <c r="T61" s="311">
        <f>_xlfn.IFS((O61&lt;='Infill Capacities'!$CQ$12),(O61*'Infill Capacities'!$CL$12*'Infill Capacities'!$CK$5),(AND((O61&gt;'Infill Capacities'!$CQ$12),(O61&lt;='Infill Capacities'!$CR$12))),((O61-'Infill Capacities'!$CQ$12)*'Infill Capacities'!$CK$5*('Infill Capacities'!$CM$12)+'Infill Capacities'!$CG$12),(AND((O61&gt;'Infill Capacities'!$CR$12),(O61&lt;='Infill Capacities'!$CS$12))),((O61-'Infill Capacities'!$CR$12)*'Infill Capacities'!$CK$5*('Infill Capacities'!$CN$12)+'Infill Capacities'!$CH$12),(AND((O61&gt;'Infill Capacities'!$CS$12),(O61&lt;='Infill Capacities'!$CT$12))),((O61-'Infill Capacities'!$CS$12)*'Infill Capacities'!$CK$5*('Infill Capacities'!$CO$12)+'Infill Capacities'!$CJ$12))+_xlfn.IFS((O61&lt;='Frame Capacities'!$BO$12),(O61*'Frame Capacities'!$BG$5*'Frame Capacities'!$BI$12),(AND((O61&gt;'Frame Capacities'!$BO$12),(O61&lt;='Frame Capacities'!$BP$12))),((O61-'Frame Capacities'!$BO$12)*'Frame Capacities'!$BG$5*('Frame Capacities'!$BJ$12)+'Frame Capacities'!$BC$12),(AND((O61&gt;'Frame Capacities'!$BP$12),(O61&lt;='Frame Capacities'!$BQ$12))),((O61-'Frame Capacities'!$BP$12)*'Frame Capacities'!$BG$5*('Frame Capacities'!$BK$12)+'Frame Capacities'!$BD$12),(AND((O61&gt;'Frame Capacities'!$BQ$12),(O61&lt;='Frame Capacities'!$BR$12))),((O61-'Frame Capacities'!$BQ$12)*'Frame Capacities'!$BG$5*('Frame Capacities'!$BM$12)+'Frame Capacities'!$BE$12))</f>
        <v>149.09671555460869</v>
      </c>
      <c r="U61" s="311">
        <f>U60+T61*K61</f>
        <v>690.67226994151724</v>
      </c>
      <c r="V61" s="382"/>
      <c r="W61" s="297"/>
      <c r="X61" s="425">
        <v>2</v>
      </c>
      <c r="Y61" s="25">
        <f>'Structural Information'!$Z$7</f>
        <v>40.367000000000004</v>
      </c>
      <c r="Z61" s="25">
        <f>Y61*M61</f>
        <v>0.28291140570903223</v>
      </c>
      <c r="AA61" s="25">
        <f>Z61*L61</f>
        <v>1.6267405828269352</v>
      </c>
      <c r="AB61" s="423" t="s">
        <v>343</v>
      </c>
    </row>
    <row r="62" spans="2:28" x14ac:dyDescent="0.25">
      <c r="J62" s="379">
        <v>1</v>
      </c>
      <c r="K62" s="311">
        <f>'Structural Information'!$U$8</f>
        <v>2.75</v>
      </c>
      <c r="L62" s="311">
        <f>K62</f>
        <v>2.75</v>
      </c>
      <c r="M62" s="380">
        <f>'Yield Mechanism'!$V$59</f>
        <v>3.6493170288261502E-3</v>
      </c>
      <c r="N62" s="29">
        <f>M62</f>
        <v>3.6493170288261502E-3</v>
      </c>
      <c r="O62" s="381">
        <f>N62/K62</f>
        <v>1.3270243741186E-3</v>
      </c>
      <c r="P62" s="380">
        <f>$C$28</f>
        <v>8.2547826641257982E-3</v>
      </c>
      <c r="Q62" s="380">
        <f>$D$28</f>
        <v>1.7443905747548442E-3</v>
      </c>
      <c r="R62" s="25">
        <f t="shared" ref="R62" si="13">O62/P62</f>
        <v>0.16075824502147995</v>
      </c>
      <c r="S62" s="25">
        <f t="shared" si="12"/>
        <v>0.76073810150292709</v>
      </c>
      <c r="T62" s="311">
        <f>_xlfn.IFS((O62&lt;='Infill Capacities'!$CQ$13),(O62*'Infill Capacities'!$CL$13*'Infill Capacities'!$CK$6),(AND((O62&gt;'Infill Capacities'!$CQ$13),(O62&lt;='Infill Capacities'!$CR$13))),((O62-'Infill Capacities'!$CQ$13)*'Infill Capacities'!$CK$6*('Infill Capacities'!$CM$13)+'Infill Capacities'!$CG$13),(AND((O62&gt;'Infill Capacities'!$CR$13),(O62&lt;='Infill Capacities'!$CS$13))),((O62-'Infill Capacities'!$CR$13)*'Infill Capacities'!$CK$6*('Infill Capacities'!$CN$13)+'Infill Capacities'!$CH$13),(AND((O62&gt;'Infill Capacities'!$CS$13),(O62&lt;='Infill Capacities'!$CT$13))),((O62-'Infill Capacities'!$CS$13)*'Infill Capacities'!$CK$6*('Infill Capacities'!$CO$13)+'Infill Capacities'!$CJ$13))+_xlfn.IFS((O62&lt;='Frame Capacities'!$BO$13),(O62*'Frame Capacities'!$BG$6*'Frame Capacities'!$BI$13),(AND((O62&gt;'Frame Capacities'!$BO$13),(O62&lt;='Frame Capacities'!$BP$13))),((O62-'Frame Capacities'!$BO$13)*'Frame Capacities'!$BG$6*('Frame Capacities'!$BJ$13)+'Frame Capacities'!$BC$13),(AND((O62&gt;'Frame Capacities'!$BP$13),(O62&lt;='Frame Capacities'!$BQ$13))),((O62-'Frame Capacities'!$BP$13)*'Frame Capacities'!$BG$6*('Frame Capacities'!$BK$13)+'Frame Capacities'!$BD$13),(AND((O62&gt;'Frame Capacities'!$BQ$13),(O62&lt;='Frame Capacities'!$BR$13))),((O62-'Frame Capacities'!$BQ$13)*'Frame Capacities'!$BG$6*('Frame Capacities'!$BM$13)+'Frame Capacities'!$BE$13))</f>
        <v>184.49</v>
      </c>
      <c r="U62" s="311">
        <f>U61+T62*K62</f>
        <v>1198.0197699415173</v>
      </c>
      <c r="V62" s="383"/>
      <c r="W62" s="297"/>
      <c r="X62" s="425">
        <v>1</v>
      </c>
      <c r="Y62" s="25">
        <f>'Structural Information'!$Z$8</f>
        <v>40.367000000000004</v>
      </c>
      <c r="Z62" s="25">
        <f>Y62*M62</f>
        <v>0.14731198050262523</v>
      </c>
      <c r="AA62" s="25">
        <f>Z62*L62</f>
        <v>0.40510794638221936</v>
      </c>
      <c r="AB62" s="310">
        <f>T62/M60</f>
        <v>20675.444009998198</v>
      </c>
    </row>
    <row r="63" spans="2:28" x14ac:dyDescent="0.25">
      <c r="V63" s="433"/>
      <c r="W63" s="297"/>
      <c r="X63" s="436"/>
      <c r="Y63" s="423" t="s">
        <v>83</v>
      </c>
      <c r="Z63" s="384">
        <f>SUM(Z60:Z62)</f>
        <v>0.76791626722662776</v>
      </c>
      <c r="AA63" s="384">
        <f>SUM(AA60:AA62)</f>
        <v>4.9866612380901447</v>
      </c>
      <c r="AB63" s="426" t="s">
        <v>345</v>
      </c>
    </row>
    <row r="64" spans="2:28" x14ac:dyDescent="0.25">
      <c r="W64" s="297"/>
      <c r="X64" s="436"/>
      <c r="Y64" s="434"/>
      <c r="Z64" s="434"/>
      <c r="AA64" s="435"/>
      <c r="AB64" s="25">
        <f>(('Structural Information'!$Z$6*M60+'Structural Information'!$Z$7*M61+'Structural Information'!$Z$8*M62)^2)/('Structural Information'!$Z$6*M60*M60+'Structural Information'!$Z$7*M61*M61+'Structural Information'!$Z$8*M62*M62)</f>
        <v>106.5653485243663</v>
      </c>
    </row>
    <row r="65" spans="10:28" x14ac:dyDescent="0.25">
      <c r="W65" s="297"/>
      <c r="X65" s="436"/>
      <c r="Y65" s="20"/>
      <c r="Z65" s="20"/>
      <c r="AA65" s="395"/>
      <c r="AB65" s="423" t="s">
        <v>344</v>
      </c>
    </row>
    <row r="66" spans="10:28" x14ac:dyDescent="0.25">
      <c r="X66" s="437"/>
      <c r="Y66" s="397"/>
      <c r="Z66" s="397"/>
      <c r="AA66" s="398"/>
      <c r="AB66" s="310">
        <f>2*PI()*SQRT(AB64/AB62)</f>
        <v>0.4510871449020048</v>
      </c>
    </row>
    <row r="67" spans="10:28" x14ac:dyDescent="0.25">
      <c r="R67" s="400"/>
      <c r="S67" s="400"/>
    </row>
    <row r="68" spans="10:28" ht="15.6" x14ac:dyDescent="0.3">
      <c r="J68" s="813" t="s">
        <v>280</v>
      </c>
      <c r="K68" s="814"/>
      <c r="L68" s="814"/>
      <c r="M68" s="814"/>
      <c r="N68" s="814"/>
      <c r="O68" s="814"/>
      <c r="P68" s="814"/>
      <c r="Q68" s="814"/>
      <c r="R68" s="814"/>
      <c r="S68" s="814"/>
      <c r="T68" s="814"/>
      <c r="U68" s="814"/>
      <c r="V68" s="815"/>
      <c r="W68" s="399"/>
      <c r="X68" s="806" t="s">
        <v>111</v>
      </c>
      <c r="Y68" s="806"/>
      <c r="Z68" s="806"/>
      <c r="AA68" s="806"/>
      <c r="AB68" s="806"/>
    </row>
    <row r="69" spans="10:28" ht="15" customHeight="1" x14ac:dyDescent="0.25">
      <c r="J69" s="597" t="s">
        <v>9</v>
      </c>
      <c r="K69" s="596" t="s">
        <v>3</v>
      </c>
      <c r="L69" s="596" t="s">
        <v>76</v>
      </c>
      <c r="M69" s="597" t="s">
        <v>78</v>
      </c>
      <c r="N69" s="597" t="s">
        <v>86</v>
      </c>
      <c r="O69" s="596" t="s">
        <v>106</v>
      </c>
      <c r="P69" s="596" t="s">
        <v>266</v>
      </c>
      <c r="Q69" s="596" t="s">
        <v>267</v>
      </c>
      <c r="R69" s="597" t="s">
        <v>403</v>
      </c>
      <c r="S69" s="597" t="s">
        <v>404</v>
      </c>
      <c r="T69" s="597" t="s">
        <v>80</v>
      </c>
      <c r="U69" s="596" t="s">
        <v>107</v>
      </c>
      <c r="V69" s="597" t="s">
        <v>84</v>
      </c>
      <c r="X69" s="597" t="s">
        <v>9</v>
      </c>
      <c r="Y69" s="807" t="s">
        <v>81</v>
      </c>
      <c r="Z69" s="807" t="s">
        <v>82</v>
      </c>
      <c r="AA69" s="807" t="s">
        <v>109</v>
      </c>
      <c r="AB69" s="596" t="s">
        <v>110</v>
      </c>
    </row>
    <row r="70" spans="10:28" x14ac:dyDescent="0.25">
      <c r="J70" s="554"/>
      <c r="K70" s="595"/>
      <c r="L70" s="595"/>
      <c r="M70" s="554"/>
      <c r="N70" s="554"/>
      <c r="O70" s="595"/>
      <c r="P70" s="595"/>
      <c r="Q70" s="595"/>
      <c r="R70" s="554"/>
      <c r="S70" s="554"/>
      <c r="T70" s="554"/>
      <c r="U70" s="595"/>
      <c r="V70" s="554"/>
      <c r="X70" s="554"/>
      <c r="Y70" s="808"/>
      <c r="Z70" s="808"/>
      <c r="AA70" s="808"/>
      <c r="AB70" s="595"/>
    </row>
    <row r="71" spans="10:28" x14ac:dyDescent="0.25">
      <c r="J71" s="379">
        <v>3</v>
      </c>
      <c r="K71" s="311">
        <f>'Structural Information'!$U$6</f>
        <v>3</v>
      </c>
      <c r="L71" s="311">
        <f>L72+K71</f>
        <v>8.75</v>
      </c>
      <c r="M71" s="380">
        <f>'Yield Mechanism'!$V$57</f>
        <v>8.9231457332081786E-3</v>
      </c>
      <c r="N71" s="29">
        <f>M71-M72</f>
        <v>1.9146634157450968E-3</v>
      </c>
      <c r="O71" s="381">
        <f>N71/K71</f>
        <v>6.3822113858169897E-4</v>
      </c>
      <c r="P71" s="380">
        <f>$C$26</f>
        <v>9.5976000000000013E-3</v>
      </c>
      <c r="Q71" s="380">
        <f>$D$26</f>
        <v>1.8371492652094782E-3</v>
      </c>
      <c r="R71" s="311">
        <f>O71/P71</f>
        <v>6.6497993100535432E-2</v>
      </c>
      <c r="S71" s="25">
        <f>O71/Q71</f>
        <v>0.34739754176094489</v>
      </c>
      <c r="T71" s="311">
        <f>_xlfn.IFS((O71&lt;='Infill Capacities'!$CQ$11),(O71*'Infill Capacities'!$CL$11*'Infill Capacities'!$CK$4),(AND((O71&gt;'Infill Capacities'!$CQ$11),(O71&lt;='Infill Capacities'!$CR$11))),((O71-'Infill Capacities'!$CQ$11)*'Infill Capacities'!$CK$4*('Infill Capacities'!$CM$11)+'Infill Capacities'!$CG$11),(AND((O71&gt;'Infill Capacities'!$CR$11),(O71&lt;='Infill Capacities'!$CS$11))),((O71-'Infill Capacities'!$CR$11)*'Infill Capacities'!$CK$4*('Infill Capacities'!$CN$11)+'Infill Capacities'!$CH$11),(AND((O71&gt;'Infill Capacities'!$CS$11),(O71&lt;='Infill Capacities'!$CT$11))),((O71-'Infill Capacities'!$CS$11)*'Infill Capacities'!$CK$4*('Infill Capacities'!$CO$11)+'Infill Capacities'!$CJ$11))+_xlfn.IFS((O71&lt;='Frame Capacities'!$BO$11),(O71*'Frame Capacities'!$BG$4*'Frame Capacities'!$BI$11),(AND((O71&gt;'Frame Capacities'!$BO$11),(O71&lt;='Frame Capacities'!$BP$11))),((O71-'Frame Capacities'!$BO$11)*'Frame Capacities'!$BG$4*('Frame Capacities'!$BJ$11)+'Frame Capacities'!$BC$11),(AND((O71&gt;'Frame Capacities'!$BP$11),(O71&lt;='Frame Capacities'!$BQ$11))),((O71-'Frame Capacities'!$BP$11)*'Frame Capacities'!$BG$4*('Frame Capacities'!$BK$11)+'Frame Capacities'!$BD$11),(AND((O71&gt;'Frame Capacities'!$BQ$11),(O71&lt;='Frame Capacities'!$BR$11))),((O71-'Frame Capacities'!$BQ$11)*'Frame Capacities'!$BG$4*('Frame Capacities'!$BM$11)+'Frame Capacities'!$BE$11))</f>
        <v>81.127374425897059</v>
      </c>
      <c r="U71" s="311">
        <f>T71*K71</f>
        <v>243.38212327769116</v>
      </c>
      <c r="V71" s="25">
        <f>U73/AB71</f>
        <v>184.48794210643806</v>
      </c>
      <c r="W71" s="297"/>
      <c r="X71" s="425">
        <v>3</v>
      </c>
      <c r="Y71" s="25">
        <f>'Structural Information'!$Z$6</f>
        <v>37.8446</v>
      </c>
      <c r="Z71" s="25">
        <f>Y71*M71</f>
        <v>0.33769288101497025</v>
      </c>
      <c r="AA71" s="25">
        <f>Z71*L71</f>
        <v>2.9548127088809895</v>
      </c>
      <c r="AB71" s="25">
        <f>AA74/Z74</f>
        <v>6.4937564822005251</v>
      </c>
    </row>
    <row r="72" spans="10:28" x14ac:dyDescent="0.25">
      <c r="J72" s="379">
        <v>2</v>
      </c>
      <c r="K72" s="311">
        <f>'Structural Information'!$U$7</f>
        <v>3</v>
      </c>
      <c r="L72" s="311">
        <f>L73+K72</f>
        <v>5.75</v>
      </c>
      <c r="M72" s="380">
        <f>'Yield Mechanism'!$V$58</f>
        <v>7.0084823174630818E-3</v>
      </c>
      <c r="N72" s="29">
        <f>M72-M73</f>
        <v>3.3591652886369315E-3</v>
      </c>
      <c r="O72" s="381">
        <f>N72/K72</f>
        <v>1.1197217628789772E-3</v>
      </c>
      <c r="P72" s="380">
        <f>$C$27</f>
        <v>9.1744770034843208E-3</v>
      </c>
      <c r="Q72" s="380">
        <f>$D$27</f>
        <v>1.7655780345468453E-3</v>
      </c>
      <c r="R72" s="25">
        <f>O72/P72</f>
        <v>0.12204747610721839</v>
      </c>
      <c r="S72" s="25">
        <f t="shared" ref="S72:S73" si="14">O72/Q72</f>
        <v>0.63419556710013436</v>
      </c>
      <c r="T72" s="311">
        <f>_xlfn.IFS((O72&lt;='Infill Capacities'!$CQ$12),(O72*'Infill Capacities'!$CL$12*'Infill Capacities'!$CK$5),(AND((O72&gt;'Infill Capacities'!$CQ$12),(O72&lt;='Infill Capacities'!$CR$12))),((O72-'Infill Capacities'!$CQ$12)*'Infill Capacities'!$CK$5*('Infill Capacities'!$CM$12)+'Infill Capacities'!$CG$12),(AND((O72&gt;'Infill Capacities'!$CR$12),(O72&lt;='Infill Capacities'!$CS$12))),((O72-'Infill Capacities'!$CR$12)*'Infill Capacities'!$CK$5*('Infill Capacities'!$CN$12)+'Infill Capacities'!$CH$12),(AND((O72&gt;'Infill Capacities'!$CS$12),(O72&lt;='Infill Capacities'!$CT$12))),((O72-'Infill Capacities'!$CS$12)*'Infill Capacities'!$CK$5*('Infill Capacities'!$CO$12)+'Infill Capacities'!$CJ$12))+_xlfn.IFS((O72&lt;='Frame Capacities'!$BO$12),(O72*'Frame Capacities'!$BG$5*'Frame Capacities'!$BI$12),(AND((O72&gt;'Frame Capacities'!$BO$12),(O72&lt;='Frame Capacities'!$BP$12))),((O72-'Frame Capacities'!$BO$12)*'Frame Capacities'!$BG$5*('Frame Capacities'!$BJ$12)+'Frame Capacities'!$BC$12),(AND((O72&gt;'Frame Capacities'!$BP$12),(O72&lt;='Frame Capacities'!$BQ$12))),((O72-'Frame Capacities'!$BP$12)*'Frame Capacities'!$BG$5*('Frame Capacities'!$BK$12)+'Frame Capacities'!$BD$12),(AND((O72&gt;'Frame Capacities'!$BQ$12),(O72&lt;='Frame Capacities'!$BR$12))),((O72-'Frame Capacities'!$BQ$12)*'Frame Capacities'!$BG$5*('Frame Capacities'!$BM$12)+'Frame Capacities'!$BE$12))</f>
        <v>149.09671555460869</v>
      </c>
      <c r="U72" s="311">
        <f>U71+T72*K72</f>
        <v>690.67226994151724</v>
      </c>
      <c r="V72" s="382"/>
      <c r="W72" s="297"/>
      <c r="X72" s="425">
        <v>2</v>
      </c>
      <c r="Y72" s="25">
        <f>'Structural Information'!$Z$7</f>
        <v>40.367000000000004</v>
      </c>
      <c r="Z72" s="25">
        <f>Y72*M72</f>
        <v>0.28291140570903223</v>
      </c>
      <c r="AA72" s="25">
        <f>Z72*L72</f>
        <v>1.6267405828269352</v>
      </c>
      <c r="AB72" s="423" t="s">
        <v>343</v>
      </c>
    </row>
    <row r="73" spans="10:28" x14ac:dyDescent="0.25">
      <c r="J73" s="379">
        <v>1</v>
      </c>
      <c r="K73" s="311">
        <f>'Structural Information'!$U$8</f>
        <v>2.75</v>
      </c>
      <c r="L73" s="311">
        <f>K73</f>
        <v>2.75</v>
      </c>
      <c r="M73" s="380">
        <f>'Yield Mechanism'!$V$59</f>
        <v>3.6493170288261502E-3</v>
      </c>
      <c r="N73" s="29">
        <f>M73</f>
        <v>3.6493170288261502E-3</v>
      </c>
      <c r="O73" s="381">
        <f>N73/K73</f>
        <v>1.3270243741186E-3</v>
      </c>
      <c r="P73" s="380">
        <f>$C$28</f>
        <v>8.2547826641257982E-3</v>
      </c>
      <c r="Q73" s="380">
        <f>$D$28</f>
        <v>1.7443905747548442E-3</v>
      </c>
      <c r="R73" s="25">
        <f t="shared" ref="R73" si="15">O73/P73</f>
        <v>0.16075824502147995</v>
      </c>
      <c r="S73" s="25">
        <f t="shared" si="14"/>
        <v>0.76073810150292709</v>
      </c>
      <c r="T73" s="311">
        <f>_xlfn.IFS((O73&lt;='Infill Capacities'!$CQ$13),(O73*'Infill Capacities'!$CL$13*'Infill Capacities'!$CK$6),(AND((O73&gt;'Infill Capacities'!$CQ$13),(O73&lt;='Infill Capacities'!$CR$13))),((O73-'Infill Capacities'!$CQ$13)*'Infill Capacities'!$CK$6*('Infill Capacities'!$CM$13)+'Infill Capacities'!$CG$13),(AND((O73&gt;'Infill Capacities'!$CR$13),(O73&lt;='Infill Capacities'!$CS$13))),((O73-'Infill Capacities'!$CR$13)*'Infill Capacities'!$CK$6*('Infill Capacities'!$CN$13)+'Infill Capacities'!$CH$13),(AND((O73&gt;'Infill Capacities'!$CS$13),(O73&lt;='Infill Capacities'!$CT$13))),((O73-'Infill Capacities'!$CS$13)*'Infill Capacities'!$CK$6*('Infill Capacities'!$CO$13)+'Infill Capacities'!$CJ$13))+_xlfn.IFS((O73&lt;='Frame Capacities'!$BO$13),(O73*'Frame Capacities'!$BG$6*'Frame Capacities'!$BI$13),(AND((O73&gt;'Frame Capacities'!$BO$13),(O73&lt;='Frame Capacities'!$BP$13))),((O73-'Frame Capacities'!$BO$13)*'Frame Capacities'!$BG$6*('Frame Capacities'!$BJ$13)+'Frame Capacities'!$BC$13),(AND((O73&gt;'Frame Capacities'!$BP$13),(O73&lt;='Frame Capacities'!$BQ$13))),((O73-'Frame Capacities'!$BP$13)*'Frame Capacities'!$BG$6*('Frame Capacities'!$BK$13)+'Frame Capacities'!$BD$13),(AND((O73&gt;'Frame Capacities'!$BQ$13),(O73&lt;='Frame Capacities'!$BR$13))),((O73-'Frame Capacities'!$BQ$13)*'Frame Capacities'!$BG$6*('Frame Capacities'!$BM$13)+'Frame Capacities'!$BE$13))</f>
        <v>184.49</v>
      </c>
      <c r="U73" s="311">
        <f>U72+T73*K73</f>
        <v>1198.0197699415173</v>
      </c>
      <c r="V73" s="383"/>
      <c r="W73" s="297"/>
      <c r="X73" s="425">
        <v>1</v>
      </c>
      <c r="Y73" s="25">
        <f>'Structural Information'!$Z$8</f>
        <v>40.367000000000004</v>
      </c>
      <c r="Z73" s="25">
        <f>Y73*M73</f>
        <v>0.14731198050262523</v>
      </c>
      <c r="AA73" s="25">
        <f>Z73*L73</f>
        <v>0.40510794638221936</v>
      </c>
      <c r="AB73" s="310">
        <f>T73/M71</f>
        <v>20675.444009998198</v>
      </c>
    </row>
    <row r="74" spans="10:28" x14ac:dyDescent="0.25">
      <c r="V74" s="433"/>
      <c r="W74" s="297"/>
      <c r="X74" s="436"/>
      <c r="Y74" s="423" t="s">
        <v>83</v>
      </c>
      <c r="Z74" s="384">
        <f>SUM(Z71:Z73)</f>
        <v>0.76791626722662776</v>
      </c>
      <c r="AA74" s="384">
        <f>SUM(AA71:AA73)</f>
        <v>4.9866612380901447</v>
      </c>
      <c r="AB74" s="426" t="s">
        <v>345</v>
      </c>
    </row>
    <row r="75" spans="10:28" x14ac:dyDescent="0.25">
      <c r="W75" s="297"/>
      <c r="X75" s="436"/>
      <c r="Y75" s="434"/>
      <c r="Z75" s="434"/>
      <c r="AA75" s="435"/>
      <c r="AB75" s="25">
        <f>(('Structural Information'!$Z$6*M71+'Structural Information'!$Z$7*M72+'Structural Information'!$Z$8*M73)^2)/('Structural Information'!$Z$6*M71*M71+'Structural Information'!$Z$7*M72*M72+'Structural Information'!$Z$8*M73*M73)</f>
        <v>106.5653485243663</v>
      </c>
    </row>
    <row r="76" spans="10:28" x14ac:dyDescent="0.25">
      <c r="W76" s="297"/>
      <c r="X76" s="436"/>
      <c r="Y76" s="20"/>
      <c r="Z76" s="20"/>
      <c r="AA76" s="395"/>
      <c r="AB76" s="423" t="s">
        <v>344</v>
      </c>
    </row>
    <row r="77" spans="10:28" x14ac:dyDescent="0.25">
      <c r="X77" s="437"/>
      <c r="Y77" s="397"/>
      <c r="Z77" s="397"/>
      <c r="AA77" s="398"/>
      <c r="AB77" s="310">
        <f>2*PI()*SQRT(AB75/AB73)</f>
        <v>0.4510871449020048</v>
      </c>
    </row>
    <row r="78" spans="10:28" x14ac:dyDescent="0.25">
      <c r="Q78" s="101"/>
      <c r="T78" s="401"/>
    </row>
    <row r="79" spans="10:28" ht="15.6" x14ac:dyDescent="0.3">
      <c r="J79" s="806" t="s">
        <v>281</v>
      </c>
      <c r="K79" s="806"/>
      <c r="L79" s="806"/>
      <c r="M79" s="806"/>
      <c r="N79" s="806"/>
      <c r="O79" s="806"/>
      <c r="P79" s="806"/>
      <c r="Q79" s="806"/>
      <c r="R79" s="806"/>
      <c r="S79" s="806"/>
      <c r="T79" s="806"/>
      <c r="U79" s="806"/>
      <c r="V79" s="806"/>
      <c r="W79" s="399"/>
      <c r="X79" s="806" t="s">
        <v>111</v>
      </c>
      <c r="Y79" s="806"/>
      <c r="Z79" s="806"/>
      <c r="AA79" s="806"/>
      <c r="AB79" s="806"/>
    </row>
    <row r="80" spans="10:28" ht="15" customHeight="1" x14ac:dyDescent="0.25">
      <c r="J80" s="597" t="s">
        <v>9</v>
      </c>
      <c r="K80" s="596" t="s">
        <v>3</v>
      </c>
      <c r="L80" s="596" t="s">
        <v>76</v>
      </c>
      <c r="M80" s="597" t="s">
        <v>78</v>
      </c>
      <c r="N80" s="597" t="s">
        <v>86</v>
      </c>
      <c r="O80" s="596" t="s">
        <v>106</v>
      </c>
      <c r="P80" s="596" t="s">
        <v>266</v>
      </c>
      <c r="Q80" s="596" t="s">
        <v>267</v>
      </c>
      <c r="R80" s="597" t="s">
        <v>403</v>
      </c>
      <c r="S80" s="597" t="s">
        <v>404</v>
      </c>
      <c r="T80" s="597" t="s">
        <v>80</v>
      </c>
      <c r="U80" s="596" t="s">
        <v>107</v>
      </c>
      <c r="V80" s="597" t="s">
        <v>84</v>
      </c>
      <c r="X80" s="597" t="s">
        <v>9</v>
      </c>
      <c r="Y80" s="807" t="s">
        <v>81</v>
      </c>
      <c r="Z80" s="807" t="s">
        <v>82</v>
      </c>
      <c r="AA80" s="807" t="s">
        <v>109</v>
      </c>
      <c r="AB80" s="596" t="s">
        <v>110</v>
      </c>
    </row>
    <row r="81" spans="10:28" x14ac:dyDescent="0.25">
      <c r="J81" s="554"/>
      <c r="K81" s="595"/>
      <c r="L81" s="595"/>
      <c r="M81" s="554"/>
      <c r="N81" s="554"/>
      <c r="O81" s="595"/>
      <c r="P81" s="595"/>
      <c r="Q81" s="595"/>
      <c r="R81" s="554"/>
      <c r="S81" s="554"/>
      <c r="T81" s="554"/>
      <c r="U81" s="595"/>
      <c r="V81" s="554"/>
      <c r="X81" s="554"/>
      <c r="Y81" s="808"/>
      <c r="Z81" s="808"/>
      <c r="AA81" s="808"/>
      <c r="AB81" s="595"/>
    </row>
    <row r="82" spans="10:28" ht="15" customHeight="1" x14ac:dyDescent="0.25">
      <c r="J82" s="379">
        <v>3</v>
      </c>
      <c r="K82" s="311">
        <f>'Structural Information'!$U$6</f>
        <v>3</v>
      </c>
      <c r="L82" s="311">
        <f>L83+K82</f>
        <v>8.75</v>
      </c>
      <c r="M82" s="380">
        <f>'Yield Mechanism'!$V$57</f>
        <v>8.9231457332081786E-3</v>
      </c>
      <c r="N82" s="29">
        <f>M82-M83</f>
        <v>1.9146634157450968E-3</v>
      </c>
      <c r="O82" s="381">
        <f>N82/K82</f>
        <v>6.3822113858169897E-4</v>
      </c>
      <c r="P82" s="380">
        <f>$C$26</f>
        <v>9.5976000000000013E-3</v>
      </c>
      <c r="Q82" s="380">
        <f>$D$26</f>
        <v>1.8371492652094782E-3</v>
      </c>
      <c r="R82" s="311">
        <f>O82/P82</f>
        <v>6.6497993100535432E-2</v>
      </c>
      <c r="S82" s="25">
        <f>O82/Q82</f>
        <v>0.34739754176094489</v>
      </c>
      <c r="T82" s="311">
        <f>_xlfn.IFS((O82&lt;='Infill Capacities'!$CQ$11),(O82*'Infill Capacities'!$CL$11*'Infill Capacities'!$CK$4),(AND((O82&gt;'Infill Capacities'!$CQ$11),(O82&lt;='Infill Capacities'!$CR$11))),((O82-'Infill Capacities'!$CQ$11)*'Infill Capacities'!$CK$4*('Infill Capacities'!$CM$11)+'Infill Capacities'!$CG$11),(AND((O82&gt;'Infill Capacities'!$CR$11),(O82&lt;='Infill Capacities'!$CS$11))),((O82-'Infill Capacities'!$CR$11)*'Infill Capacities'!$CK$4*('Infill Capacities'!$CN$11)+'Infill Capacities'!$CH$11),(AND((O82&gt;'Infill Capacities'!$CS$11),(O82&lt;='Infill Capacities'!$CT$11))),((O82-'Infill Capacities'!$CS$11)*'Infill Capacities'!$CK$4*('Infill Capacities'!$CO$11)+'Infill Capacities'!$CJ$11))+_xlfn.IFS((O82&lt;='Frame Capacities'!$BO$11),(O82*'Frame Capacities'!$BG$4*'Frame Capacities'!$BI$11),(AND((O82&gt;'Frame Capacities'!$BO$11),(O82&lt;='Frame Capacities'!$BP$11))),((O82-'Frame Capacities'!$BO$11)*'Frame Capacities'!$BG$4*('Frame Capacities'!$BJ$11)+'Frame Capacities'!$BC$11),(AND((O82&gt;'Frame Capacities'!$BP$11),(O82&lt;='Frame Capacities'!$BQ$11))),((O82-'Frame Capacities'!$BP$11)*'Frame Capacities'!$BG$4*('Frame Capacities'!$BK$11)+'Frame Capacities'!$BD$11),(AND((O82&gt;'Frame Capacities'!$BQ$11),(O82&lt;='Frame Capacities'!$BR$11))),((O82-'Frame Capacities'!$BQ$11)*'Frame Capacities'!$BG$4*('Frame Capacities'!$BM$11)+'Frame Capacities'!$BE$11))</f>
        <v>81.127374425897059</v>
      </c>
      <c r="U82" s="311">
        <f>T82*K82</f>
        <v>243.38212327769116</v>
      </c>
      <c r="V82" s="25">
        <f>U84/AB82</f>
        <v>184.48794210643806</v>
      </c>
      <c r="W82" s="297"/>
      <c r="X82" s="425">
        <v>3</v>
      </c>
      <c r="Y82" s="25">
        <f>'Structural Information'!$Z$6</f>
        <v>37.8446</v>
      </c>
      <c r="Z82" s="25">
        <f>Y82*M82</f>
        <v>0.33769288101497025</v>
      </c>
      <c r="AA82" s="25">
        <f>Z82*L82</f>
        <v>2.9548127088809895</v>
      </c>
      <c r="AB82" s="25">
        <f>AA85/Z85</f>
        <v>6.4937564822005251</v>
      </c>
    </row>
    <row r="83" spans="10:28" x14ac:dyDescent="0.25">
      <c r="J83" s="379">
        <v>2</v>
      </c>
      <c r="K83" s="311">
        <f>'Structural Information'!$U$7</f>
        <v>3</v>
      </c>
      <c r="L83" s="311">
        <f>L84+K83</f>
        <v>5.75</v>
      </c>
      <c r="M83" s="380">
        <f>'Yield Mechanism'!$V$58</f>
        <v>7.0084823174630818E-3</v>
      </c>
      <c r="N83" s="29">
        <f>M83-M84</f>
        <v>3.3591652886369315E-3</v>
      </c>
      <c r="O83" s="381">
        <f>N83/K83</f>
        <v>1.1197217628789772E-3</v>
      </c>
      <c r="P83" s="380">
        <f>$C$27</f>
        <v>9.1744770034843208E-3</v>
      </c>
      <c r="Q83" s="380">
        <f>$D$27</f>
        <v>1.7655780345468453E-3</v>
      </c>
      <c r="R83" s="25">
        <f>O83/P83</f>
        <v>0.12204747610721839</v>
      </c>
      <c r="S83" s="25">
        <f t="shared" ref="S83:S84" si="16">O83/Q83</f>
        <v>0.63419556710013436</v>
      </c>
      <c r="T83" s="311">
        <f>_xlfn.IFS((O83&lt;='Infill Capacities'!$CQ$12),(O83*'Infill Capacities'!$CL$12*'Infill Capacities'!$CK$5),(AND((O83&gt;'Infill Capacities'!$CQ$12),(O83&lt;='Infill Capacities'!$CR$12))),((O83-'Infill Capacities'!$CQ$12)*'Infill Capacities'!$CK$5*('Infill Capacities'!$CM$12)+'Infill Capacities'!$CG$12),(AND((O83&gt;'Infill Capacities'!$CR$12),(O83&lt;='Infill Capacities'!$CS$12))),((O83-'Infill Capacities'!$CR$12)*'Infill Capacities'!$CK$5*('Infill Capacities'!$CN$12)+'Infill Capacities'!$CH$12),(AND((O83&gt;'Infill Capacities'!$CS$12),(O83&lt;='Infill Capacities'!$CT$12))),((O83-'Infill Capacities'!$CS$12)*'Infill Capacities'!$CK$5*('Infill Capacities'!$CO$12)+'Infill Capacities'!$CJ$12))+_xlfn.IFS((O83&lt;='Frame Capacities'!$BO$12),(O83*'Frame Capacities'!$BG$5*'Frame Capacities'!$BI$12),(AND((O83&gt;'Frame Capacities'!$BO$12),(O83&lt;='Frame Capacities'!$BP$12))),((O83-'Frame Capacities'!$BO$12)*'Frame Capacities'!$BG$5*('Frame Capacities'!$BJ$12)+'Frame Capacities'!$BC$12),(AND((O83&gt;'Frame Capacities'!$BP$12),(O83&lt;='Frame Capacities'!$BQ$12))),((O83-'Frame Capacities'!$BP$12)*'Frame Capacities'!$BG$5*('Frame Capacities'!$BK$12)+'Frame Capacities'!$BD$12),(AND((O83&gt;'Frame Capacities'!$BQ$12),(O83&lt;='Frame Capacities'!$BR$12))),((O83-'Frame Capacities'!$BQ$12)*'Frame Capacities'!$BG$5*('Frame Capacities'!$BM$12)+'Frame Capacities'!$BE$12))</f>
        <v>149.09671555460869</v>
      </c>
      <c r="U83" s="311">
        <f>U82+T83*K83</f>
        <v>690.67226994151724</v>
      </c>
      <c r="V83" s="382"/>
      <c r="W83" s="297"/>
      <c r="X83" s="425">
        <v>2</v>
      </c>
      <c r="Y83" s="25">
        <f>'Structural Information'!$Z$7</f>
        <v>40.367000000000004</v>
      </c>
      <c r="Z83" s="25">
        <f>Y83*M83</f>
        <v>0.28291140570903223</v>
      </c>
      <c r="AA83" s="25">
        <f>Z83*L83</f>
        <v>1.6267405828269352</v>
      </c>
      <c r="AB83" s="423" t="s">
        <v>343</v>
      </c>
    </row>
    <row r="84" spans="10:28" ht="15" customHeight="1" x14ac:dyDescent="0.25">
      <c r="J84" s="379">
        <v>1</v>
      </c>
      <c r="K84" s="311">
        <f>'Structural Information'!$U$8</f>
        <v>2.75</v>
      </c>
      <c r="L84" s="311">
        <f>K84</f>
        <v>2.75</v>
      </c>
      <c r="M84" s="380">
        <f>'Yield Mechanism'!$V$59</f>
        <v>3.6493170288261502E-3</v>
      </c>
      <c r="N84" s="29">
        <f>M84</f>
        <v>3.6493170288261502E-3</v>
      </c>
      <c r="O84" s="381">
        <f>N84/K84</f>
        <v>1.3270243741186E-3</v>
      </c>
      <c r="P84" s="380">
        <f>$C$28</f>
        <v>8.2547826641257982E-3</v>
      </c>
      <c r="Q84" s="380">
        <f>$D$28</f>
        <v>1.7443905747548442E-3</v>
      </c>
      <c r="R84" s="25">
        <f t="shared" ref="R84" si="17">O84/P84</f>
        <v>0.16075824502147995</v>
      </c>
      <c r="S84" s="25">
        <f t="shared" si="16"/>
        <v>0.76073810150292709</v>
      </c>
      <c r="T84" s="311">
        <f>_xlfn.IFS((O84&lt;='Infill Capacities'!$CQ$13),(O84*'Infill Capacities'!$CL$13*'Infill Capacities'!$CK$6),(AND((O84&gt;'Infill Capacities'!$CQ$13),(O84&lt;='Infill Capacities'!$CR$13))),((O84-'Infill Capacities'!$CQ$13)*'Infill Capacities'!$CK$6*('Infill Capacities'!$CM$13)+'Infill Capacities'!$CG$13),(AND((O84&gt;'Infill Capacities'!$CR$13),(O84&lt;='Infill Capacities'!$CS$13))),((O84-'Infill Capacities'!$CR$13)*'Infill Capacities'!$CK$6*('Infill Capacities'!$CN$13)+'Infill Capacities'!$CH$13),(AND((O84&gt;'Infill Capacities'!$CS$13),(O84&lt;='Infill Capacities'!$CT$13))),((O84-'Infill Capacities'!$CS$13)*'Infill Capacities'!$CK$6*('Infill Capacities'!$CO$13)+'Infill Capacities'!$CJ$13))+_xlfn.IFS((O84&lt;='Frame Capacities'!$BO$13),(O84*'Frame Capacities'!$BG$6*'Frame Capacities'!$BI$13),(AND((O84&gt;'Frame Capacities'!$BO$13),(O84&lt;='Frame Capacities'!$BP$13))),((O84-'Frame Capacities'!$BO$13)*'Frame Capacities'!$BG$6*('Frame Capacities'!$BJ$13)+'Frame Capacities'!$BC$13),(AND((O84&gt;'Frame Capacities'!$BP$13),(O84&lt;='Frame Capacities'!$BQ$13))),((O84-'Frame Capacities'!$BP$13)*'Frame Capacities'!$BG$6*('Frame Capacities'!$BK$13)+'Frame Capacities'!$BD$13),(AND((O84&gt;'Frame Capacities'!$BQ$13),(O84&lt;='Frame Capacities'!$BR$13))),((O84-'Frame Capacities'!$BQ$13)*'Frame Capacities'!$BG$6*('Frame Capacities'!$BM$13)+'Frame Capacities'!$BE$13))</f>
        <v>184.49</v>
      </c>
      <c r="U84" s="311">
        <f>U83+T84*K84</f>
        <v>1198.0197699415173</v>
      </c>
      <c r="V84" s="383"/>
      <c r="W84" s="297"/>
      <c r="X84" s="425">
        <v>1</v>
      </c>
      <c r="Y84" s="25">
        <f>'Structural Information'!$Z$8</f>
        <v>40.367000000000004</v>
      </c>
      <c r="Z84" s="25">
        <f>Y84*M84</f>
        <v>0.14731198050262523</v>
      </c>
      <c r="AA84" s="25">
        <f>Z84*L84</f>
        <v>0.40510794638221936</v>
      </c>
      <c r="AB84" s="310">
        <f>T84/M82</f>
        <v>20675.444009998198</v>
      </c>
    </row>
    <row r="85" spans="10:28" x14ac:dyDescent="0.25">
      <c r="V85" s="433"/>
      <c r="W85" s="297"/>
      <c r="X85" s="436"/>
      <c r="Y85" s="423" t="s">
        <v>83</v>
      </c>
      <c r="Z85" s="384">
        <f>SUM(Z82:Z84)</f>
        <v>0.76791626722662776</v>
      </c>
      <c r="AA85" s="384">
        <f>SUM(AA82:AA84)</f>
        <v>4.9866612380901447</v>
      </c>
      <c r="AB85" s="426" t="s">
        <v>345</v>
      </c>
    </row>
    <row r="86" spans="10:28" x14ac:dyDescent="0.25">
      <c r="W86" s="297"/>
      <c r="X86" s="436"/>
      <c r="Y86" s="434"/>
      <c r="Z86" s="434"/>
      <c r="AA86" s="435"/>
      <c r="AB86" s="25">
        <f>(('Structural Information'!$Z$6*M82+'Structural Information'!$Z$7*M83+'Structural Information'!$Z$8*M84)^2)/('Structural Information'!$Z$6*M82*M82+'Structural Information'!$Z$7*M83*M83+'Structural Information'!$Z$8*M84*M84)</f>
        <v>106.5653485243663</v>
      </c>
    </row>
    <row r="87" spans="10:28" x14ac:dyDescent="0.25">
      <c r="W87" s="297"/>
      <c r="X87" s="436"/>
      <c r="Y87" s="20"/>
      <c r="Z87" s="20"/>
      <c r="AA87" s="395"/>
      <c r="AB87" s="423" t="s">
        <v>344</v>
      </c>
    </row>
    <row r="88" spans="10:28" x14ac:dyDescent="0.25">
      <c r="X88" s="437"/>
      <c r="Y88" s="397"/>
      <c r="Z88" s="397"/>
      <c r="AA88" s="398"/>
      <c r="AB88" s="310">
        <f>2*PI()*SQRT(AB86/AB84)</f>
        <v>0.4510871449020048</v>
      </c>
    </row>
    <row r="89" spans="10:28" x14ac:dyDescent="0.25">
      <c r="S89" s="101"/>
    </row>
    <row r="90" spans="10:28" ht="15.6" x14ac:dyDescent="0.3">
      <c r="J90" s="806" t="s">
        <v>282</v>
      </c>
      <c r="K90" s="806"/>
      <c r="L90" s="806"/>
      <c r="M90" s="806"/>
      <c r="N90" s="806"/>
      <c r="O90" s="806"/>
      <c r="P90" s="806"/>
      <c r="Q90" s="806"/>
      <c r="R90" s="806"/>
      <c r="S90" s="806"/>
      <c r="T90" s="806"/>
      <c r="U90" s="806"/>
      <c r="V90" s="806"/>
      <c r="W90" s="399"/>
      <c r="X90" s="806" t="s">
        <v>111</v>
      </c>
      <c r="Y90" s="806"/>
      <c r="Z90" s="806"/>
      <c r="AA90" s="806"/>
      <c r="AB90" s="806"/>
    </row>
    <row r="91" spans="10:28" ht="15" customHeight="1" x14ac:dyDescent="0.25">
      <c r="J91" s="597" t="s">
        <v>9</v>
      </c>
      <c r="K91" s="596" t="s">
        <v>3</v>
      </c>
      <c r="L91" s="596" t="s">
        <v>76</v>
      </c>
      <c r="M91" s="597" t="s">
        <v>78</v>
      </c>
      <c r="N91" s="597" t="s">
        <v>86</v>
      </c>
      <c r="O91" s="596" t="s">
        <v>106</v>
      </c>
      <c r="P91" s="596" t="s">
        <v>266</v>
      </c>
      <c r="Q91" s="596" t="s">
        <v>267</v>
      </c>
      <c r="R91" s="597" t="s">
        <v>403</v>
      </c>
      <c r="S91" s="597" t="s">
        <v>404</v>
      </c>
      <c r="T91" s="597" t="s">
        <v>80</v>
      </c>
      <c r="U91" s="596" t="s">
        <v>107</v>
      </c>
      <c r="V91" s="597" t="s">
        <v>84</v>
      </c>
      <c r="X91" s="597" t="s">
        <v>9</v>
      </c>
      <c r="Y91" s="807" t="s">
        <v>81</v>
      </c>
      <c r="Z91" s="807" t="s">
        <v>82</v>
      </c>
      <c r="AA91" s="807" t="s">
        <v>109</v>
      </c>
      <c r="AB91" s="596" t="s">
        <v>110</v>
      </c>
    </row>
    <row r="92" spans="10:28" x14ac:dyDescent="0.25">
      <c r="J92" s="554"/>
      <c r="K92" s="595"/>
      <c r="L92" s="595"/>
      <c r="M92" s="554"/>
      <c r="N92" s="554"/>
      <c r="O92" s="595"/>
      <c r="P92" s="595"/>
      <c r="Q92" s="595"/>
      <c r="R92" s="554"/>
      <c r="S92" s="554"/>
      <c r="T92" s="554"/>
      <c r="U92" s="595"/>
      <c r="V92" s="554"/>
      <c r="X92" s="554"/>
      <c r="Y92" s="808"/>
      <c r="Z92" s="808"/>
      <c r="AA92" s="808"/>
      <c r="AB92" s="595"/>
    </row>
    <row r="93" spans="10:28" x14ac:dyDescent="0.25">
      <c r="J93" s="379">
        <v>3</v>
      </c>
      <c r="K93" s="311">
        <f>'Structural Information'!$U$6</f>
        <v>3</v>
      </c>
      <c r="L93" s="311">
        <f>L94+K93</f>
        <v>8.75</v>
      </c>
      <c r="M93" s="380">
        <f>'Yield Mechanism'!$V$57</f>
        <v>8.9231457332081786E-3</v>
      </c>
      <c r="N93" s="29">
        <f>M93-M94</f>
        <v>1.9146634157450968E-3</v>
      </c>
      <c r="O93" s="381">
        <f>N93/K93</f>
        <v>6.3822113858169897E-4</v>
      </c>
      <c r="P93" s="380">
        <f>$C$26</f>
        <v>9.5976000000000013E-3</v>
      </c>
      <c r="Q93" s="380">
        <f>$D$26</f>
        <v>1.8371492652094782E-3</v>
      </c>
      <c r="R93" s="311">
        <f>O93/P93</f>
        <v>6.6497993100535432E-2</v>
      </c>
      <c r="S93" s="25">
        <f>O93/Q93</f>
        <v>0.34739754176094489</v>
      </c>
      <c r="T93" s="311">
        <f>_xlfn.IFS((O93&lt;='Infill Capacities'!$CQ$11),(O93*'Infill Capacities'!$CL$11*'Infill Capacities'!$CK$4),(AND((O93&gt;'Infill Capacities'!$CQ$11),(O93&lt;='Infill Capacities'!$CR$11))),((O93-'Infill Capacities'!$CQ$11)*'Infill Capacities'!$CK$4*('Infill Capacities'!$CM$11)+'Infill Capacities'!$CG$11),(AND((O93&gt;'Infill Capacities'!$CR$11),(O93&lt;='Infill Capacities'!$CS$11))),((O93-'Infill Capacities'!$CR$11)*'Infill Capacities'!$CK$4*('Infill Capacities'!$CN$11)+'Infill Capacities'!$CH$11),(AND((O93&gt;'Infill Capacities'!$CS$11),(O93&lt;='Infill Capacities'!$CT$11))),((O93-'Infill Capacities'!$CS$11)*'Infill Capacities'!$CK$4*('Infill Capacities'!$CO$11)+'Infill Capacities'!$CJ$11))+_xlfn.IFS((O93&lt;='Frame Capacities'!$BO$11),(O93*'Frame Capacities'!$BG$4*'Frame Capacities'!$BI$11),(AND((O93&gt;'Frame Capacities'!$BO$11),(O93&lt;='Frame Capacities'!$BP$11))),((O93-'Frame Capacities'!$BO$11)*'Frame Capacities'!$BG$4*('Frame Capacities'!$BJ$11)+'Frame Capacities'!$BC$11),(AND((O93&gt;'Frame Capacities'!$BP$11),(O93&lt;='Frame Capacities'!$BQ$11))),((O93-'Frame Capacities'!$BP$11)*'Frame Capacities'!$BG$4*('Frame Capacities'!$BK$11)+'Frame Capacities'!$BD$11),(AND((O93&gt;'Frame Capacities'!$BQ$11),(O93&lt;='Frame Capacities'!$BR$11))),((O93-'Frame Capacities'!$BQ$11)*'Frame Capacities'!$BG$4*('Frame Capacities'!$BM$11)+'Frame Capacities'!$BE$11))</f>
        <v>81.127374425897059</v>
      </c>
      <c r="U93" s="311">
        <f>T93*K93</f>
        <v>243.38212327769116</v>
      </c>
      <c r="V93" s="25">
        <f>U95/AB93</f>
        <v>184.48794210643806</v>
      </c>
      <c r="W93" s="297"/>
      <c r="X93" s="425">
        <v>3</v>
      </c>
      <c r="Y93" s="25">
        <f>'Structural Information'!$Z$6</f>
        <v>37.8446</v>
      </c>
      <c r="Z93" s="25">
        <f>Y93*M93</f>
        <v>0.33769288101497025</v>
      </c>
      <c r="AA93" s="25">
        <f>Z93*L93</f>
        <v>2.9548127088809895</v>
      </c>
      <c r="AB93" s="25">
        <f>AA96/Z96</f>
        <v>6.4937564822005251</v>
      </c>
    </row>
    <row r="94" spans="10:28" x14ac:dyDescent="0.25">
      <c r="J94" s="379">
        <v>2</v>
      </c>
      <c r="K94" s="311">
        <f>'Structural Information'!$U$7</f>
        <v>3</v>
      </c>
      <c r="L94" s="311">
        <f>L95+K94</f>
        <v>5.75</v>
      </c>
      <c r="M94" s="380">
        <f>'Yield Mechanism'!$V$58</f>
        <v>7.0084823174630818E-3</v>
      </c>
      <c r="N94" s="29">
        <f>M94-M95</f>
        <v>3.3591652886369315E-3</v>
      </c>
      <c r="O94" s="381">
        <f>N94/K94</f>
        <v>1.1197217628789772E-3</v>
      </c>
      <c r="P94" s="380">
        <f>$C$27</f>
        <v>9.1744770034843208E-3</v>
      </c>
      <c r="Q94" s="380">
        <f>$D$27</f>
        <v>1.7655780345468453E-3</v>
      </c>
      <c r="R94" s="25">
        <f>O94/P94</f>
        <v>0.12204747610721839</v>
      </c>
      <c r="S94" s="25">
        <f t="shared" ref="S94:S95" si="18">O94/Q94</f>
        <v>0.63419556710013436</v>
      </c>
      <c r="T94" s="311">
        <f>_xlfn.IFS((O94&lt;='Infill Capacities'!$CQ$12),(O94*'Infill Capacities'!$CL$12*'Infill Capacities'!$CK$5),(AND((O94&gt;'Infill Capacities'!$CQ$12),(O94&lt;='Infill Capacities'!$CR$12))),((O94-'Infill Capacities'!$CQ$12)*'Infill Capacities'!$CK$5*('Infill Capacities'!$CM$12)+'Infill Capacities'!$CG$12),(AND((O94&gt;'Infill Capacities'!$CR$12),(O94&lt;='Infill Capacities'!$CS$12))),((O94-'Infill Capacities'!$CR$12)*'Infill Capacities'!$CK$5*('Infill Capacities'!$CN$12)+'Infill Capacities'!$CH$12),(AND((O94&gt;'Infill Capacities'!$CS$12),(O94&lt;='Infill Capacities'!$CT$12))),((O94-'Infill Capacities'!$CS$12)*'Infill Capacities'!$CK$5*('Infill Capacities'!$CO$12)+'Infill Capacities'!$CJ$12))+_xlfn.IFS((O94&lt;='Frame Capacities'!$BO$12),(O94*'Frame Capacities'!$BG$5*'Frame Capacities'!$BI$12),(AND((O94&gt;'Frame Capacities'!$BO$12),(O94&lt;='Frame Capacities'!$BP$12))),((O94-'Frame Capacities'!$BO$12)*'Frame Capacities'!$BG$5*('Frame Capacities'!$BJ$12)+'Frame Capacities'!$BC$12),(AND((O94&gt;'Frame Capacities'!$BP$12),(O94&lt;='Frame Capacities'!$BQ$12))),((O94-'Frame Capacities'!$BP$12)*'Frame Capacities'!$BG$5*('Frame Capacities'!$BK$12)+'Frame Capacities'!$BD$12),(AND((O94&gt;'Frame Capacities'!$BQ$12),(O94&lt;='Frame Capacities'!$BR$12))),((O94-'Frame Capacities'!$BQ$12)*'Frame Capacities'!$BG$5*('Frame Capacities'!$BM$12)+'Frame Capacities'!$BE$12))</f>
        <v>149.09671555460869</v>
      </c>
      <c r="U94" s="311">
        <f>U93+T94*K94</f>
        <v>690.67226994151724</v>
      </c>
      <c r="V94" s="382"/>
      <c r="W94" s="297"/>
      <c r="X94" s="425">
        <v>2</v>
      </c>
      <c r="Y94" s="25">
        <f>'Structural Information'!$Z$7</f>
        <v>40.367000000000004</v>
      </c>
      <c r="Z94" s="25">
        <f>Y94*M94</f>
        <v>0.28291140570903223</v>
      </c>
      <c r="AA94" s="25">
        <f>Z94*L94</f>
        <v>1.6267405828269352</v>
      </c>
      <c r="AB94" s="423" t="s">
        <v>343</v>
      </c>
    </row>
    <row r="95" spans="10:28" ht="15" customHeight="1" x14ac:dyDescent="0.25">
      <c r="J95" s="379">
        <v>1</v>
      </c>
      <c r="K95" s="311">
        <f>'Structural Information'!$U$8</f>
        <v>2.75</v>
      </c>
      <c r="L95" s="311">
        <f>K95</f>
        <v>2.75</v>
      </c>
      <c r="M95" s="380">
        <f>'Yield Mechanism'!$V$59</f>
        <v>3.6493170288261502E-3</v>
      </c>
      <c r="N95" s="29">
        <f>M95</f>
        <v>3.6493170288261502E-3</v>
      </c>
      <c r="O95" s="381">
        <f>N95/K95</f>
        <v>1.3270243741186E-3</v>
      </c>
      <c r="P95" s="380">
        <f>$C$28</f>
        <v>8.2547826641257982E-3</v>
      </c>
      <c r="Q95" s="380">
        <f>$D$28</f>
        <v>1.7443905747548442E-3</v>
      </c>
      <c r="R95" s="25">
        <f t="shared" ref="R95" si="19">O95/P95</f>
        <v>0.16075824502147995</v>
      </c>
      <c r="S95" s="25">
        <f t="shared" si="18"/>
        <v>0.76073810150292709</v>
      </c>
      <c r="T95" s="311">
        <f>_xlfn.IFS((O95&lt;='Infill Capacities'!$CQ$13),(O95*'Infill Capacities'!$CL$13*'Infill Capacities'!$CK$6),(AND((O95&gt;'Infill Capacities'!$CQ$13),(O95&lt;='Infill Capacities'!$CR$13))),((O95-'Infill Capacities'!$CQ$13)*'Infill Capacities'!$CK$6*('Infill Capacities'!$CM$13)+'Infill Capacities'!$CG$13),(AND((O95&gt;'Infill Capacities'!$CR$13),(O95&lt;='Infill Capacities'!$CS$13))),((O95-'Infill Capacities'!$CR$13)*'Infill Capacities'!$CK$6*('Infill Capacities'!$CN$13)+'Infill Capacities'!$CH$13),(AND((O95&gt;'Infill Capacities'!$CS$13),(O95&lt;='Infill Capacities'!$CT$13))),((O95-'Infill Capacities'!$CS$13)*'Infill Capacities'!$CK$6*('Infill Capacities'!$CO$13)+'Infill Capacities'!$CJ$13))+_xlfn.IFS((O95&lt;='Frame Capacities'!$BO$13),(O95*'Frame Capacities'!$BG$6*'Frame Capacities'!$BI$13),(AND((O95&gt;'Frame Capacities'!$BO$13),(O95&lt;='Frame Capacities'!$BP$13))),((O95-'Frame Capacities'!$BO$13)*'Frame Capacities'!$BG$6*('Frame Capacities'!$BJ$13)+'Frame Capacities'!$BC$13),(AND((O95&gt;'Frame Capacities'!$BP$13),(O95&lt;='Frame Capacities'!$BQ$13))),((O95-'Frame Capacities'!$BP$13)*'Frame Capacities'!$BG$6*('Frame Capacities'!$BK$13)+'Frame Capacities'!$BD$13),(AND((O95&gt;'Frame Capacities'!$BQ$13),(O95&lt;='Frame Capacities'!$BR$13))),((O95-'Frame Capacities'!$BQ$13)*'Frame Capacities'!$BG$6*('Frame Capacities'!$BM$13)+'Frame Capacities'!$BE$13))</f>
        <v>184.49</v>
      </c>
      <c r="U95" s="311">
        <f>U94+T95*K95</f>
        <v>1198.0197699415173</v>
      </c>
      <c r="V95" s="383"/>
      <c r="W95" s="297"/>
      <c r="X95" s="425">
        <v>1</v>
      </c>
      <c r="Y95" s="25">
        <f>'Structural Information'!$Z$8</f>
        <v>40.367000000000004</v>
      </c>
      <c r="Z95" s="25">
        <f>Y95*M95</f>
        <v>0.14731198050262523</v>
      </c>
      <c r="AA95" s="25">
        <f>Z95*L95</f>
        <v>0.40510794638221936</v>
      </c>
      <c r="AB95" s="310">
        <f>T95/M93</f>
        <v>20675.444009998198</v>
      </c>
    </row>
    <row r="96" spans="10:28" x14ac:dyDescent="0.25">
      <c r="V96" s="433"/>
      <c r="W96" s="297"/>
      <c r="X96" s="436"/>
      <c r="Y96" s="423" t="s">
        <v>83</v>
      </c>
      <c r="Z96" s="384">
        <f>SUM(Z93:Z95)</f>
        <v>0.76791626722662776</v>
      </c>
      <c r="AA96" s="384">
        <f>SUM(AA93:AA95)</f>
        <v>4.9866612380901447</v>
      </c>
      <c r="AB96" s="426" t="s">
        <v>345</v>
      </c>
    </row>
    <row r="97" spans="9:28" x14ac:dyDescent="0.25">
      <c r="W97" s="297"/>
      <c r="X97" s="436"/>
      <c r="Y97" s="434"/>
      <c r="Z97" s="434"/>
      <c r="AA97" s="435"/>
      <c r="AB97" s="25">
        <f>(('Structural Information'!$Z$6*M93+'Structural Information'!$Z$7*M94+'Structural Information'!$Z$8*M95)^2)/('Structural Information'!$Z$6*M93*M93+'Structural Information'!$Z$7*M94*M94+'Structural Information'!$Z$8*M95*M95)</f>
        <v>106.5653485243663</v>
      </c>
    </row>
    <row r="98" spans="9:28" x14ac:dyDescent="0.25">
      <c r="W98" s="297"/>
      <c r="X98" s="436"/>
      <c r="Y98" s="20"/>
      <c r="Z98" s="20"/>
      <c r="AA98" s="395"/>
      <c r="AB98" s="423" t="s">
        <v>344</v>
      </c>
    </row>
    <row r="99" spans="9:28" x14ac:dyDescent="0.25">
      <c r="X99" s="437"/>
      <c r="Y99" s="397"/>
      <c r="Z99" s="397"/>
      <c r="AA99" s="398"/>
      <c r="AB99" s="310">
        <f>2*PI()*SQRT(AB97/AB95)</f>
        <v>0.4510871449020048</v>
      </c>
    </row>
    <row r="101" spans="9:28" ht="15.6" x14ac:dyDescent="0.3">
      <c r="J101" s="806" t="s">
        <v>283</v>
      </c>
      <c r="K101" s="806"/>
      <c r="L101" s="806"/>
      <c r="M101" s="806"/>
      <c r="N101" s="806"/>
      <c r="O101" s="806"/>
      <c r="P101" s="806"/>
      <c r="Q101" s="806"/>
      <c r="R101" s="806"/>
      <c r="S101" s="806"/>
      <c r="T101" s="806"/>
      <c r="U101" s="806"/>
      <c r="V101" s="806"/>
      <c r="W101" s="399"/>
      <c r="X101" s="806" t="s">
        <v>111</v>
      </c>
      <c r="Y101" s="806"/>
      <c r="Z101" s="806"/>
      <c r="AA101" s="806"/>
      <c r="AB101" s="806"/>
    </row>
    <row r="102" spans="9:28" ht="15" customHeight="1" x14ac:dyDescent="0.25">
      <c r="J102" s="597" t="s">
        <v>9</v>
      </c>
      <c r="K102" s="596" t="s">
        <v>3</v>
      </c>
      <c r="L102" s="596" t="s">
        <v>76</v>
      </c>
      <c r="M102" s="597" t="s">
        <v>78</v>
      </c>
      <c r="N102" s="597" t="s">
        <v>86</v>
      </c>
      <c r="O102" s="596" t="s">
        <v>106</v>
      </c>
      <c r="P102" s="596" t="s">
        <v>266</v>
      </c>
      <c r="Q102" s="596" t="s">
        <v>267</v>
      </c>
      <c r="R102" s="597" t="s">
        <v>403</v>
      </c>
      <c r="S102" s="597" t="s">
        <v>404</v>
      </c>
      <c r="T102" s="597" t="s">
        <v>80</v>
      </c>
      <c r="U102" s="596" t="s">
        <v>107</v>
      </c>
      <c r="V102" s="597" t="s">
        <v>84</v>
      </c>
      <c r="X102" s="597" t="s">
        <v>9</v>
      </c>
      <c r="Y102" s="807" t="s">
        <v>81</v>
      </c>
      <c r="Z102" s="807" t="s">
        <v>82</v>
      </c>
      <c r="AA102" s="807" t="s">
        <v>109</v>
      </c>
      <c r="AB102" s="596" t="s">
        <v>110</v>
      </c>
    </row>
    <row r="103" spans="9:28" x14ac:dyDescent="0.25">
      <c r="J103" s="554"/>
      <c r="K103" s="595"/>
      <c r="L103" s="595"/>
      <c r="M103" s="554"/>
      <c r="N103" s="554"/>
      <c r="O103" s="595"/>
      <c r="P103" s="595"/>
      <c r="Q103" s="595"/>
      <c r="R103" s="554"/>
      <c r="S103" s="554"/>
      <c r="T103" s="554"/>
      <c r="U103" s="595"/>
      <c r="V103" s="554"/>
      <c r="X103" s="554"/>
      <c r="Y103" s="808"/>
      <c r="Z103" s="808"/>
      <c r="AA103" s="808"/>
      <c r="AB103" s="595"/>
    </row>
    <row r="104" spans="9:28" x14ac:dyDescent="0.25">
      <c r="J104" s="379">
        <v>3</v>
      </c>
      <c r="K104" s="311">
        <f>'Structural Information'!$U$6</f>
        <v>3</v>
      </c>
      <c r="L104" s="311">
        <f>L105+K104</f>
        <v>8.75</v>
      </c>
      <c r="M104" s="380">
        <f>'Yield Mechanism'!$V$57</f>
        <v>8.9231457332081786E-3</v>
      </c>
      <c r="N104" s="29">
        <f>M104-M105</f>
        <v>1.9146634157450968E-3</v>
      </c>
      <c r="O104" s="381">
        <f>N104/K104</f>
        <v>6.3822113858169897E-4</v>
      </c>
      <c r="P104" s="380">
        <f>$C$26</f>
        <v>9.5976000000000013E-3</v>
      </c>
      <c r="Q104" s="380">
        <f>$D$26</f>
        <v>1.8371492652094782E-3</v>
      </c>
      <c r="R104" s="311">
        <f>O104/P104</f>
        <v>6.6497993100535432E-2</v>
      </c>
      <c r="S104" s="25">
        <f>O104/Q104</f>
        <v>0.34739754176094489</v>
      </c>
      <c r="T104" s="311">
        <f>_xlfn.IFS((O104&lt;='Infill Capacities'!$CQ$11),(O104*'Infill Capacities'!$CL$11*'Infill Capacities'!$CK$4),(AND((O104&gt;'Infill Capacities'!$CQ$11),(O104&lt;='Infill Capacities'!$CR$11))),((O104-'Infill Capacities'!$CQ$11)*'Infill Capacities'!$CK$4*('Infill Capacities'!$CM$11)+'Infill Capacities'!$CG$11),(AND((O104&gt;'Infill Capacities'!$CR$11),(O104&lt;='Infill Capacities'!$CS$11))),((O104-'Infill Capacities'!$CR$11)*'Infill Capacities'!$CK$4*('Infill Capacities'!$CN$11)+'Infill Capacities'!$CH$11),(AND((O104&gt;'Infill Capacities'!$CS$11),(O104&lt;='Infill Capacities'!$CT$11))),((O104-'Infill Capacities'!$CS$11)*'Infill Capacities'!$CK$4*('Infill Capacities'!$CO$11)+'Infill Capacities'!$CJ$11))+_xlfn.IFS((O104&lt;='Frame Capacities'!$BO$11),(O104*'Frame Capacities'!$BG$4*'Frame Capacities'!$BI$11),(AND((O104&gt;'Frame Capacities'!$BO$11),(O104&lt;='Frame Capacities'!$BP$11))),((O104-'Frame Capacities'!$BO$11)*'Frame Capacities'!$BG$4*('Frame Capacities'!$BJ$11)+'Frame Capacities'!$BC$11),(AND((O104&gt;'Frame Capacities'!$BP$11),(O104&lt;='Frame Capacities'!$BQ$11))),((O104-'Frame Capacities'!$BP$11)*'Frame Capacities'!$BG$4*('Frame Capacities'!$BK$11)+'Frame Capacities'!$BD$11),(AND((O104&gt;'Frame Capacities'!$BQ$11),(O104&lt;='Frame Capacities'!$BR$11))),((O104-'Frame Capacities'!$BQ$11)*'Frame Capacities'!$BG$4*('Frame Capacities'!$BM$11)+'Frame Capacities'!$BE$11))</f>
        <v>81.127374425897059</v>
      </c>
      <c r="U104" s="311">
        <f>T104*K104</f>
        <v>243.38212327769116</v>
      </c>
      <c r="V104" s="25">
        <f>U106/AB104</f>
        <v>184.48794210643806</v>
      </c>
      <c r="W104" s="297"/>
      <c r="X104" s="425">
        <v>3</v>
      </c>
      <c r="Y104" s="25">
        <f>'Structural Information'!$Z$6</f>
        <v>37.8446</v>
      </c>
      <c r="Z104" s="25">
        <f>Y104*M104</f>
        <v>0.33769288101497025</v>
      </c>
      <c r="AA104" s="25">
        <f>Z104*L104</f>
        <v>2.9548127088809895</v>
      </c>
      <c r="AB104" s="25">
        <f>AA107/Z107</f>
        <v>6.4937564822005251</v>
      </c>
    </row>
    <row r="105" spans="9:28" x14ac:dyDescent="0.25">
      <c r="J105" s="379">
        <v>2</v>
      </c>
      <c r="K105" s="311">
        <f>'Structural Information'!$U$7</f>
        <v>3</v>
      </c>
      <c r="L105" s="311">
        <f>L106+K105</f>
        <v>5.75</v>
      </c>
      <c r="M105" s="380">
        <f>'Yield Mechanism'!$V$58</f>
        <v>7.0084823174630818E-3</v>
      </c>
      <c r="N105" s="29">
        <f>M105-M106</f>
        <v>3.3591652886369315E-3</v>
      </c>
      <c r="O105" s="381">
        <f>N105/K105</f>
        <v>1.1197217628789772E-3</v>
      </c>
      <c r="P105" s="380">
        <f>$C$27</f>
        <v>9.1744770034843208E-3</v>
      </c>
      <c r="Q105" s="380">
        <f>$D$27</f>
        <v>1.7655780345468453E-3</v>
      </c>
      <c r="R105" s="25">
        <f>O105/P105</f>
        <v>0.12204747610721839</v>
      </c>
      <c r="S105" s="25">
        <f t="shared" ref="S105:S106" si="20">O105/Q105</f>
        <v>0.63419556710013436</v>
      </c>
      <c r="T105" s="311">
        <f>_xlfn.IFS((O105&lt;='Infill Capacities'!$CQ$12),(O105*'Infill Capacities'!$CL$12*'Infill Capacities'!$CK$5),(AND((O105&gt;'Infill Capacities'!$CQ$12),(O105&lt;='Infill Capacities'!$CR$12))),((O105-'Infill Capacities'!$CQ$12)*'Infill Capacities'!$CK$5*('Infill Capacities'!$CM$12)+'Infill Capacities'!$CG$12),(AND((O105&gt;'Infill Capacities'!$CR$12),(O105&lt;='Infill Capacities'!$CS$12))),((O105-'Infill Capacities'!$CR$12)*'Infill Capacities'!$CK$5*('Infill Capacities'!$CN$12)+'Infill Capacities'!$CH$12),(AND((O105&gt;'Infill Capacities'!$CS$12),(O105&lt;='Infill Capacities'!$CT$12))),((O105-'Infill Capacities'!$CS$12)*'Infill Capacities'!$CK$5*('Infill Capacities'!$CO$12)+'Infill Capacities'!$CJ$12))+_xlfn.IFS((O105&lt;='Frame Capacities'!$BO$12),(O105*'Frame Capacities'!$BG$5*'Frame Capacities'!$BI$12),(AND((O105&gt;'Frame Capacities'!$BO$12),(O105&lt;='Frame Capacities'!$BP$12))),((O105-'Frame Capacities'!$BO$12)*'Frame Capacities'!$BG$5*('Frame Capacities'!$BJ$12)+'Frame Capacities'!$BC$12),(AND((O105&gt;'Frame Capacities'!$BP$12),(O105&lt;='Frame Capacities'!$BQ$12))),((O105-'Frame Capacities'!$BP$12)*'Frame Capacities'!$BG$5*('Frame Capacities'!$BK$12)+'Frame Capacities'!$BD$12),(AND((O105&gt;'Frame Capacities'!$BQ$12),(O105&lt;='Frame Capacities'!$BR$12))),((O105-'Frame Capacities'!$BQ$12)*'Frame Capacities'!$BG$5*('Frame Capacities'!$BM$12)+'Frame Capacities'!$BE$12))</f>
        <v>149.09671555460869</v>
      </c>
      <c r="U105" s="311">
        <f>U104+T105*K105</f>
        <v>690.67226994151724</v>
      </c>
      <c r="V105" s="382"/>
      <c r="W105" s="297"/>
      <c r="X105" s="425">
        <v>2</v>
      </c>
      <c r="Y105" s="25">
        <f>'Structural Information'!$Z$7</f>
        <v>40.367000000000004</v>
      </c>
      <c r="Z105" s="25">
        <f>Y105*M105</f>
        <v>0.28291140570903223</v>
      </c>
      <c r="AA105" s="25">
        <f>Z105*L105</f>
        <v>1.6267405828269352</v>
      </c>
      <c r="AB105" s="423" t="s">
        <v>343</v>
      </c>
    </row>
    <row r="106" spans="9:28" ht="15.6" x14ac:dyDescent="0.25">
      <c r="I106" s="402"/>
      <c r="J106" s="379">
        <v>1</v>
      </c>
      <c r="K106" s="311">
        <f>'Structural Information'!$U$8</f>
        <v>2.75</v>
      </c>
      <c r="L106" s="311">
        <f>K106</f>
        <v>2.75</v>
      </c>
      <c r="M106" s="380">
        <f>'Yield Mechanism'!$V$59</f>
        <v>3.6493170288261502E-3</v>
      </c>
      <c r="N106" s="29">
        <f>M106</f>
        <v>3.6493170288261502E-3</v>
      </c>
      <c r="O106" s="381">
        <f>N106/K106</f>
        <v>1.3270243741186E-3</v>
      </c>
      <c r="P106" s="380">
        <f>$C$28</f>
        <v>8.2547826641257982E-3</v>
      </c>
      <c r="Q106" s="380">
        <f>$D$28</f>
        <v>1.7443905747548442E-3</v>
      </c>
      <c r="R106" s="25">
        <f t="shared" ref="R106" si="21">O106/P106</f>
        <v>0.16075824502147995</v>
      </c>
      <c r="S106" s="25">
        <f t="shared" si="20"/>
        <v>0.76073810150292709</v>
      </c>
      <c r="T106" s="311">
        <f>_xlfn.IFS((O106&lt;='Infill Capacities'!$CQ$13),(O106*'Infill Capacities'!$CL$13*'Infill Capacities'!$CK$6),(AND((O106&gt;'Infill Capacities'!$CQ$13),(O106&lt;='Infill Capacities'!$CR$13))),((O106-'Infill Capacities'!$CQ$13)*'Infill Capacities'!$CK$6*('Infill Capacities'!$CM$13)+'Infill Capacities'!$CG$13),(AND((O106&gt;'Infill Capacities'!$CR$13),(O106&lt;='Infill Capacities'!$CS$13))),((O106-'Infill Capacities'!$CR$13)*'Infill Capacities'!$CK$6*('Infill Capacities'!$CN$13)+'Infill Capacities'!$CH$13),(AND((O106&gt;'Infill Capacities'!$CS$13),(O106&lt;='Infill Capacities'!$CT$13))),((O106-'Infill Capacities'!$CS$13)*'Infill Capacities'!$CK$6*('Infill Capacities'!$CO$13)+'Infill Capacities'!$CJ$13))+_xlfn.IFS((O106&lt;='Frame Capacities'!$BO$13),(O106*'Frame Capacities'!$BG$6*'Frame Capacities'!$BI$13),(AND((O106&gt;'Frame Capacities'!$BO$13),(O106&lt;='Frame Capacities'!$BP$13))),((O106-'Frame Capacities'!$BO$13)*'Frame Capacities'!$BG$6*('Frame Capacities'!$BJ$13)+'Frame Capacities'!$BC$13),(AND((O106&gt;'Frame Capacities'!$BP$13),(O106&lt;='Frame Capacities'!$BQ$13))),((O106-'Frame Capacities'!$BP$13)*'Frame Capacities'!$BG$6*('Frame Capacities'!$BK$13)+'Frame Capacities'!$BD$13),(AND((O106&gt;'Frame Capacities'!$BQ$13),(O106&lt;='Frame Capacities'!$BR$13))),((O106-'Frame Capacities'!$BQ$13)*'Frame Capacities'!$BG$6*('Frame Capacities'!$BM$13)+'Frame Capacities'!$BE$13))</f>
        <v>184.49</v>
      </c>
      <c r="U106" s="311">
        <f>U105+T106*K106</f>
        <v>1198.0197699415173</v>
      </c>
      <c r="V106" s="383"/>
      <c r="W106" s="297"/>
      <c r="X106" s="425">
        <v>1</v>
      </c>
      <c r="Y106" s="25">
        <f>'Structural Information'!$Z$8</f>
        <v>40.367000000000004</v>
      </c>
      <c r="Z106" s="25">
        <f>Y106*M106</f>
        <v>0.14731198050262523</v>
      </c>
      <c r="AA106" s="25">
        <f>Z106*L106</f>
        <v>0.40510794638221936</v>
      </c>
      <c r="AB106" s="310">
        <f>T106/M104</f>
        <v>20675.444009998198</v>
      </c>
    </row>
    <row r="107" spans="9:28" x14ac:dyDescent="0.25">
      <c r="I107" s="368"/>
      <c r="V107" s="433"/>
      <c r="W107" s="297"/>
      <c r="X107" s="436"/>
      <c r="Y107" s="423" t="s">
        <v>83</v>
      </c>
      <c r="Z107" s="384">
        <f>SUM(Z104:Z106)</f>
        <v>0.76791626722662776</v>
      </c>
      <c r="AA107" s="384">
        <f>SUM(AA104:AA106)</f>
        <v>4.9866612380901447</v>
      </c>
      <c r="AB107" s="426" t="s">
        <v>345</v>
      </c>
    </row>
    <row r="108" spans="9:28" x14ac:dyDescent="0.25">
      <c r="W108" s="297"/>
      <c r="X108" s="436"/>
      <c r="Y108" s="434"/>
      <c r="Z108" s="434"/>
      <c r="AA108" s="435"/>
      <c r="AB108" s="25">
        <f>(('Structural Information'!$Z$6*M104+'Structural Information'!$Z$7*M105+'Structural Information'!$Z$8*M106)^2)/('Structural Information'!$Z$6*M104*M104+'Structural Information'!$Z$7*M105*M105+'Structural Information'!$Z$8*M106*M106)</f>
        <v>106.5653485243663</v>
      </c>
    </row>
    <row r="109" spans="9:28" x14ac:dyDescent="0.25">
      <c r="W109" s="297"/>
      <c r="X109" s="436"/>
      <c r="Y109" s="20"/>
      <c r="Z109" s="20"/>
      <c r="AA109" s="395"/>
      <c r="AB109" s="423" t="s">
        <v>344</v>
      </c>
    </row>
    <row r="110" spans="9:28" x14ac:dyDescent="0.25">
      <c r="X110" s="437"/>
      <c r="Y110" s="397"/>
      <c r="Z110" s="397"/>
      <c r="AA110" s="398"/>
      <c r="AB110" s="310">
        <f>2*PI()*SQRT(AB108/AB106)</f>
        <v>0.4510871449020048</v>
      </c>
    </row>
    <row r="112" spans="9:28" ht="15.6" x14ac:dyDescent="0.3">
      <c r="J112" s="825" t="s">
        <v>346</v>
      </c>
      <c r="K112" s="826"/>
      <c r="L112" s="826"/>
      <c r="M112" s="826"/>
      <c r="N112" s="826"/>
      <c r="O112" s="826"/>
      <c r="P112" s="826"/>
      <c r="Q112" s="826"/>
      <c r="R112" s="826"/>
      <c r="S112" s="826"/>
      <c r="T112" s="826"/>
      <c r="U112" s="826"/>
      <c r="V112" s="827"/>
      <c r="W112" s="42"/>
      <c r="X112" s="820" t="s">
        <v>111</v>
      </c>
      <c r="Y112" s="820"/>
      <c r="Z112" s="820"/>
      <c r="AA112" s="820"/>
      <c r="AB112" s="820"/>
    </row>
    <row r="113" spans="2:28" ht="15" customHeight="1" x14ac:dyDescent="0.25">
      <c r="J113" s="597" t="s">
        <v>9</v>
      </c>
      <c r="K113" s="596" t="s">
        <v>3</v>
      </c>
      <c r="L113" s="596" t="s">
        <v>76</v>
      </c>
      <c r="M113" s="597" t="s">
        <v>78</v>
      </c>
      <c r="N113" s="597" t="s">
        <v>86</v>
      </c>
      <c r="O113" s="596" t="s">
        <v>106</v>
      </c>
      <c r="P113" s="596" t="s">
        <v>266</v>
      </c>
      <c r="Q113" s="596" t="s">
        <v>267</v>
      </c>
      <c r="R113" s="597" t="s">
        <v>403</v>
      </c>
      <c r="S113" s="597" t="s">
        <v>404</v>
      </c>
      <c r="T113" s="597" t="s">
        <v>80</v>
      </c>
      <c r="U113" s="596" t="s">
        <v>107</v>
      </c>
      <c r="V113" s="597" t="s">
        <v>84</v>
      </c>
      <c r="X113" s="597" t="s">
        <v>9</v>
      </c>
      <c r="Y113" s="807" t="s">
        <v>81</v>
      </c>
      <c r="Z113" s="807" t="s">
        <v>82</v>
      </c>
      <c r="AA113" s="807" t="s">
        <v>109</v>
      </c>
      <c r="AB113" s="596" t="s">
        <v>110</v>
      </c>
    </row>
    <row r="114" spans="2:28" x14ac:dyDescent="0.25">
      <c r="J114" s="554"/>
      <c r="K114" s="595"/>
      <c r="L114" s="595"/>
      <c r="M114" s="554"/>
      <c r="N114" s="554"/>
      <c r="O114" s="595"/>
      <c r="P114" s="595"/>
      <c r="Q114" s="595"/>
      <c r="R114" s="554"/>
      <c r="S114" s="554"/>
      <c r="T114" s="554"/>
      <c r="U114" s="595"/>
      <c r="V114" s="554"/>
      <c r="X114" s="554"/>
      <c r="Y114" s="808"/>
      <c r="Z114" s="808"/>
      <c r="AA114" s="808"/>
      <c r="AB114" s="595"/>
    </row>
    <row r="115" spans="2:28" x14ac:dyDescent="0.25">
      <c r="J115" s="379">
        <v>3</v>
      </c>
      <c r="K115" s="311">
        <f>'Structural Information'!$U$6</f>
        <v>3</v>
      </c>
      <c r="L115" s="311">
        <f>L116+K115</f>
        <v>8.75</v>
      </c>
      <c r="M115" s="380">
        <f>'Yield Mechanism'!$V$57</f>
        <v>8.9231457332081786E-3</v>
      </c>
      <c r="N115" s="29">
        <f>M115-M116</f>
        <v>1.9146634157450968E-3</v>
      </c>
      <c r="O115" s="381">
        <f>N115/K115</f>
        <v>6.3822113858169897E-4</v>
      </c>
      <c r="P115" s="380">
        <f>$C$26</f>
        <v>9.5976000000000013E-3</v>
      </c>
      <c r="Q115" s="380">
        <f>$D$26</f>
        <v>1.8371492652094782E-3</v>
      </c>
      <c r="R115" s="311">
        <f>O115/P115</f>
        <v>6.6497993100535432E-2</v>
      </c>
      <c r="S115" s="25">
        <f>O115/Q115</f>
        <v>0.34739754176094489</v>
      </c>
      <c r="T115" s="311">
        <f>_xlfn.IFS((O115&lt;='Infill Capacities'!$CQ$11),(O115*'Infill Capacities'!$CL$11*'Infill Capacities'!$CK$4),(AND((O115&gt;'Infill Capacities'!$CQ$11),(O115&lt;='Infill Capacities'!$CR$11))),((O115-'Infill Capacities'!$CQ$11)*'Infill Capacities'!$CK$4*('Infill Capacities'!$CM$11)+'Infill Capacities'!$CG$11),(AND((O115&gt;'Infill Capacities'!$CR$11),(O115&lt;='Infill Capacities'!$CS$11))),((O115-'Infill Capacities'!$CR$11)*'Infill Capacities'!$CK$4*('Infill Capacities'!$CN$11)+'Infill Capacities'!$CH$11),(AND((O115&gt;'Infill Capacities'!$CS$11),(O115&lt;='Infill Capacities'!$CT$11))),((O115-'Infill Capacities'!$CS$11)*'Infill Capacities'!$CK$4*('Infill Capacities'!$CO$11)+'Infill Capacities'!$CJ$11))+_xlfn.IFS((O115&lt;='Frame Capacities'!$BO$11),(O115*'Frame Capacities'!$BG$4*'Frame Capacities'!$BI$11),(AND((O115&gt;'Frame Capacities'!$BO$11),(O115&lt;='Frame Capacities'!$BP$11))),((O115-'Frame Capacities'!$BO$11)*'Frame Capacities'!$BG$4*('Frame Capacities'!$BJ$11)+'Frame Capacities'!$BC$11),(AND((O115&gt;'Frame Capacities'!$BP$11),(O115&lt;='Frame Capacities'!$BQ$11))),((O115-'Frame Capacities'!$BP$11)*'Frame Capacities'!$BG$4*('Frame Capacities'!$BK$11)+'Frame Capacities'!$BD$11),(AND((O115&gt;'Frame Capacities'!$BQ$11),(O115&lt;='Frame Capacities'!$BR$11))),((O115-'Frame Capacities'!$BQ$11)*'Frame Capacities'!$BG$4*('Frame Capacities'!$BM$11)+'Frame Capacities'!$BE$11))</f>
        <v>81.127374425897059</v>
      </c>
      <c r="U115" s="311">
        <f>T115*K115</f>
        <v>243.38212327769116</v>
      </c>
      <c r="V115" s="25">
        <f>U117/AB115</f>
        <v>184.48794210643806</v>
      </c>
      <c r="W115" s="297"/>
      <c r="X115" s="425">
        <v>3</v>
      </c>
      <c r="Y115" s="25">
        <f>'Structural Information'!$Z$6</f>
        <v>37.8446</v>
      </c>
      <c r="Z115" s="25">
        <f>Y115*M115</f>
        <v>0.33769288101497025</v>
      </c>
      <c r="AA115" s="25">
        <f>Z115*L115</f>
        <v>2.9548127088809895</v>
      </c>
      <c r="AB115" s="25">
        <f>AA118/Z118</f>
        <v>6.4937564822005251</v>
      </c>
    </row>
    <row r="116" spans="2:28" x14ac:dyDescent="0.25">
      <c r="J116" s="379">
        <v>2</v>
      </c>
      <c r="K116" s="311">
        <f>'Structural Information'!$U$7</f>
        <v>3</v>
      </c>
      <c r="L116" s="311">
        <f>L117+K116</f>
        <v>5.75</v>
      </c>
      <c r="M116" s="380">
        <f>'Yield Mechanism'!$V$58</f>
        <v>7.0084823174630818E-3</v>
      </c>
      <c r="N116" s="29">
        <f>M116-M117</f>
        <v>3.3591652886369315E-3</v>
      </c>
      <c r="O116" s="381">
        <f>N116/K116</f>
        <v>1.1197217628789772E-3</v>
      </c>
      <c r="P116" s="380">
        <f>$C$27</f>
        <v>9.1744770034843208E-3</v>
      </c>
      <c r="Q116" s="380">
        <f>$D$27</f>
        <v>1.7655780345468453E-3</v>
      </c>
      <c r="R116" s="25">
        <f>O116/P116</f>
        <v>0.12204747610721839</v>
      </c>
      <c r="S116" s="25">
        <f t="shared" ref="S116:S117" si="22">O116/Q116</f>
        <v>0.63419556710013436</v>
      </c>
      <c r="T116" s="311">
        <f>_xlfn.IFS((O116&lt;='Infill Capacities'!$CQ$12),(O116*'Infill Capacities'!$CL$12*'Infill Capacities'!$CK$5),(AND((O116&gt;'Infill Capacities'!$CQ$12),(O116&lt;='Infill Capacities'!$CR$12))),((O116-'Infill Capacities'!$CQ$12)*'Infill Capacities'!$CK$5*('Infill Capacities'!$CM$12)+'Infill Capacities'!$CG$12),(AND((O116&gt;'Infill Capacities'!$CR$12),(O116&lt;='Infill Capacities'!$CS$12))),((O116-'Infill Capacities'!$CR$12)*'Infill Capacities'!$CK$5*('Infill Capacities'!$CN$12)+'Infill Capacities'!$CH$12),(AND((O116&gt;'Infill Capacities'!$CS$12),(O116&lt;='Infill Capacities'!$CT$12))),((O116-'Infill Capacities'!$CS$12)*'Infill Capacities'!$CK$5*('Infill Capacities'!$CO$12)+'Infill Capacities'!$CJ$12))+_xlfn.IFS((O116&lt;='Frame Capacities'!$BO$12),(O116*'Frame Capacities'!$BG$5*'Frame Capacities'!$BI$12),(AND((O116&gt;'Frame Capacities'!$BO$12),(O116&lt;='Frame Capacities'!$BP$12))),((O116-'Frame Capacities'!$BO$12)*'Frame Capacities'!$BG$5*('Frame Capacities'!$BJ$12)+'Frame Capacities'!$BC$12),(AND((O116&gt;'Frame Capacities'!$BP$12),(O116&lt;='Frame Capacities'!$BQ$12))),((O116-'Frame Capacities'!$BP$12)*'Frame Capacities'!$BG$5*('Frame Capacities'!$BK$12)+'Frame Capacities'!$BD$12),(AND((O116&gt;'Frame Capacities'!$BQ$12),(O116&lt;='Frame Capacities'!$BR$12))),((O116-'Frame Capacities'!$BQ$12)*'Frame Capacities'!$BG$5*('Frame Capacities'!$BM$12)+'Frame Capacities'!$BE$12))</f>
        <v>149.09671555460869</v>
      </c>
      <c r="U116" s="311">
        <f>U115+T116*K116</f>
        <v>690.67226994151724</v>
      </c>
      <c r="V116" s="382"/>
      <c r="W116" s="297"/>
      <c r="X116" s="425">
        <v>2</v>
      </c>
      <c r="Y116" s="25">
        <f>'Structural Information'!$Z$7</f>
        <v>40.367000000000004</v>
      </c>
      <c r="Z116" s="25">
        <f>Y116*M116</f>
        <v>0.28291140570903223</v>
      </c>
      <c r="AA116" s="25">
        <f>Z116*L116</f>
        <v>1.6267405828269352</v>
      </c>
      <c r="AB116" s="423" t="s">
        <v>343</v>
      </c>
    </row>
    <row r="117" spans="2:28" ht="15" customHeight="1" x14ac:dyDescent="0.25">
      <c r="J117" s="379">
        <v>1</v>
      </c>
      <c r="K117" s="311">
        <f>'Structural Information'!$U$8</f>
        <v>2.75</v>
      </c>
      <c r="L117" s="311">
        <f>K117</f>
        <v>2.75</v>
      </c>
      <c r="M117" s="380">
        <f>'Yield Mechanism'!$V$59</f>
        <v>3.6493170288261502E-3</v>
      </c>
      <c r="N117" s="29">
        <f>M117</f>
        <v>3.6493170288261502E-3</v>
      </c>
      <c r="O117" s="381">
        <f>N117/K117</f>
        <v>1.3270243741186E-3</v>
      </c>
      <c r="P117" s="380">
        <f>$C$28</f>
        <v>8.2547826641257982E-3</v>
      </c>
      <c r="Q117" s="380">
        <f>$D$28</f>
        <v>1.7443905747548442E-3</v>
      </c>
      <c r="R117" s="25">
        <f t="shared" ref="R117" si="23">O117/P117</f>
        <v>0.16075824502147995</v>
      </c>
      <c r="S117" s="25">
        <f t="shared" si="22"/>
        <v>0.76073810150292709</v>
      </c>
      <c r="T117" s="311">
        <f>_xlfn.IFS((O117&lt;='Infill Capacities'!$CQ$13),(O117*'Infill Capacities'!$CL$13*'Infill Capacities'!$CK$6),(AND((O117&gt;'Infill Capacities'!$CQ$13),(O117&lt;='Infill Capacities'!$CR$13))),((O117-'Infill Capacities'!$CQ$13)*'Infill Capacities'!$CK$6*('Infill Capacities'!$CM$13)+'Infill Capacities'!$CG$13),(AND((O117&gt;'Infill Capacities'!$CR$13),(O117&lt;='Infill Capacities'!$CS$13))),((O117-'Infill Capacities'!$CR$13)*'Infill Capacities'!$CK$6*('Infill Capacities'!$CN$13)+'Infill Capacities'!$CH$13),(AND((O117&gt;'Infill Capacities'!$CS$13),(O117&lt;='Infill Capacities'!$CT$13))),((O117-'Infill Capacities'!$CS$13)*'Infill Capacities'!$CK$6*('Infill Capacities'!$CO$13)+'Infill Capacities'!$CJ$13))+_xlfn.IFS((O117&lt;='Frame Capacities'!$BO$13),(O117*'Frame Capacities'!$BG$6*'Frame Capacities'!$BI$13),(AND((O117&gt;'Frame Capacities'!$BO$13),(O117&lt;='Frame Capacities'!$BP$13))),((O117-'Frame Capacities'!$BO$13)*'Frame Capacities'!$BG$6*('Frame Capacities'!$BJ$13)+'Frame Capacities'!$BC$13),(AND((O117&gt;'Frame Capacities'!$BP$13),(O117&lt;='Frame Capacities'!$BQ$13))),((O117-'Frame Capacities'!$BP$13)*'Frame Capacities'!$BG$6*('Frame Capacities'!$BK$13)+'Frame Capacities'!$BD$13),(AND((O117&gt;'Frame Capacities'!$BQ$13),(O117&lt;='Frame Capacities'!$BR$13))),((O117-'Frame Capacities'!$BQ$13)*'Frame Capacities'!$BG$6*('Frame Capacities'!$BM$13)+'Frame Capacities'!$BE$13))</f>
        <v>184.49</v>
      </c>
      <c r="U117" s="311">
        <f>U116+T117*K117</f>
        <v>1198.0197699415173</v>
      </c>
      <c r="V117" s="383"/>
      <c r="W117" s="297"/>
      <c r="X117" s="425">
        <v>1</v>
      </c>
      <c r="Y117" s="25">
        <f>'Structural Information'!$Z$8</f>
        <v>40.367000000000004</v>
      </c>
      <c r="Z117" s="25">
        <f>Y117*M117</f>
        <v>0.14731198050262523</v>
      </c>
      <c r="AA117" s="25">
        <f>Z117*L117</f>
        <v>0.40510794638221936</v>
      </c>
      <c r="AB117" s="310">
        <f>T117/M115</f>
        <v>20675.444009998198</v>
      </c>
    </row>
    <row r="118" spans="2:28" ht="15" customHeight="1" x14ac:dyDescent="0.25">
      <c r="V118" s="433"/>
      <c r="W118" s="297"/>
      <c r="X118" s="436"/>
      <c r="Y118" s="423" t="s">
        <v>83</v>
      </c>
      <c r="Z118" s="384">
        <f>SUM(Z115:Z117)</f>
        <v>0.76791626722662776</v>
      </c>
      <c r="AA118" s="384">
        <f>SUM(AA115:AA117)</f>
        <v>4.9866612380901447</v>
      </c>
      <c r="AB118" s="426" t="s">
        <v>345</v>
      </c>
    </row>
    <row r="119" spans="2:28" x14ac:dyDescent="0.25">
      <c r="W119" s="297"/>
      <c r="X119" s="436"/>
      <c r="Y119" s="434"/>
      <c r="Z119" s="434"/>
      <c r="AA119" s="435"/>
      <c r="AB119" s="25">
        <f>(('Structural Information'!$Z$6*M115+'Structural Information'!$Z$7*M116+'Structural Information'!$Z$8*M117)^2)/('Structural Information'!$Z$6*M115*M115+'Structural Information'!$Z$7*M116*M116+'Structural Information'!$Z$8*M117*M117)</f>
        <v>106.5653485243663</v>
      </c>
    </row>
    <row r="120" spans="2:28" x14ac:dyDescent="0.25">
      <c r="W120" s="297"/>
      <c r="X120" s="436"/>
      <c r="Y120" s="20"/>
      <c r="Z120" s="20"/>
      <c r="AA120" s="395"/>
      <c r="AB120" s="423" t="s">
        <v>344</v>
      </c>
    </row>
    <row r="121" spans="2:28" x14ac:dyDescent="0.25">
      <c r="X121" s="437"/>
      <c r="Y121" s="397"/>
      <c r="Z121" s="397"/>
      <c r="AA121" s="398"/>
      <c r="AB121" s="310">
        <f>2*PI()*SQRT(AB119/AB117)</f>
        <v>0.4510871449020048</v>
      </c>
    </row>
    <row r="123" spans="2:28" ht="15.6" x14ac:dyDescent="0.3">
      <c r="B123" s="832" t="s">
        <v>216</v>
      </c>
      <c r="C123" s="833"/>
      <c r="D123" s="833"/>
      <c r="E123" s="833"/>
      <c r="F123" s="833"/>
      <c r="G123" s="833"/>
      <c r="H123" s="834"/>
      <c r="J123" s="816" t="s">
        <v>347</v>
      </c>
      <c r="K123" s="816"/>
      <c r="L123" s="816"/>
      <c r="M123" s="816"/>
      <c r="N123" s="816"/>
      <c r="O123" s="816"/>
      <c r="P123" s="816"/>
      <c r="Q123" s="816"/>
      <c r="R123" s="816"/>
      <c r="S123" s="816"/>
      <c r="T123" s="816"/>
      <c r="U123" s="816"/>
      <c r="V123" s="816"/>
      <c r="X123" s="819" t="s">
        <v>111</v>
      </c>
      <c r="Y123" s="819"/>
      <c r="Z123" s="819"/>
      <c r="AA123" s="819"/>
      <c r="AB123" s="819"/>
    </row>
    <row r="124" spans="2:28" ht="15" customHeight="1" x14ac:dyDescent="0.25">
      <c r="B124" s="489" t="s">
        <v>215</v>
      </c>
      <c r="C124" s="489" t="s">
        <v>9</v>
      </c>
      <c r="D124" s="492" t="s">
        <v>89</v>
      </c>
      <c r="E124" s="835"/>
      <c r="F124" s="835"/>
      <c r="G124" s="835"/>
      <c r="H124" s="493"/>
      <c r="J124" s="597" t="s">
        <v>9</v>
      </c>
      <c r="K124" s="596" t="s">
        <v>3</v>
      </c>
      <c r="L124" s="596" t="s">
        <v>76</v>
      </c>
      <c r="M124" s="597" t="s">
        <v>78</v>
      </c>
      <c r="N124" s="597" t="s">
        <v>86</v>
      </c>
      <c r="O124" s="596" t="s">
        <v>106</v>
      </c>
      <c r="P124" s="596" t="s">
        <v>266</v>
      </c>
      <c r="Q124" s="596" t="s">
        <v>267</v>
      </c>
      <c r="R124" s="597" t="s">
        <v>403</v>
      </c>
      <c r="S124" s="597" t="s">
        <v>404</v>
      </c>
      <c r="T124" s="597" t="s">
        <v>80</v>
      </c>
      <c r="U124" s="596" t="s">
        <v>107</v>
      </c>
      <c r="V124" s="597" t="s">
        <v>84</v>
      </c>
      <c r="X124" s="597" t="s">
        <v>9</v>
      </c>
      <c r="Y124" s="807" t="s">
        <v>81</v>
      </c>
      <c r="Z124" s="807" t="s">
        <v>82</v>
      </c>
      <c r="AA124" s="807" t="s">
        <v>109</v>
      </c>
      <c r="AB124" s="596" t="s">
        <v>110</v>
      </c>
    </row>
    <row r="125" spans="2:28" ht="14.4" x14ac:dyDescent="0.25">
      <c r="B125" s="489"/>
      <c r="C125" s="489"/>
      <c r="D125" s="403">
        <f>'[1]Displaced Shapes'!O4</f>
        <v>-184.4864</v>
      </c>
      <c r="E125" s="403">
        <f>'[1]Displaced Shapes'!P4</f>
        <v>-308.34960000000001</v>
      </c>
      <c r="F125" s="403">
        <f>'[1]Displaced Shapes'!Q4</f>
        <v>-344.13189999999997</v>
      </c>
      <c r="G125" s="443">
        <f>'[1]Displaced Shapes'!R4</f>
        <v>-286.31150000000002</v>
      </c>
      <c r="H125" s="404" t="s">
        <v>276</v>
      </c>
      <c r="J125" s="554"/>
      <c r="K125" s="595"/>
      <c r="L125" s="595"/>
      <c r="M125" s="554"/>
      <c r="N125" s="554"/>
      <c r="O125" s="595"/>
      <c r="P125" s="595"/>
      <c r="Q125" s="595"/>
      <c r="R125" s="554"/>
      <c r="S125" s="554"/>
      <c r="T125" s="554"/>
      <c r="U125" s="595"/>
      <c r="V125" s="554"/>
      <c r="X125" s="554"/>
      <c r="Y125" s="808"/>
      <c r="Z125" s="808"/>
      <c r="AA125" s="808"/>
      <c r="AB125" s="595"/>
    </row>
    <row r="126" spans="2:28" x14ac:dyDescent="0.25">
      <c r="B126" s="10">
        <f>B127+3</f>
        <v>8.75</v>
      </c>
      <c r="C126" s="10">
        <v>3</v>
      </c>
      <c r="D126" s="29">
        <f>'[1]Displaced Shapes'!O5</f>
        <v>1.00129E-2</v>
      </c>
      <c r="E126" s="29">
        <f>'[1]Displaced Shapes'!P5</f>
        <v>2.4985299999999998E-2</v>
      </c>
      <c r="F126" s="29">
        <f>'[1]Displaced Shapes'!Q5</f>
        <v>3.4989100000000002E-2</v>
      </c>
      <c r="G126" s="29">
        <f>'[1]Displaced Shapes'!R5</f>
        <v>4.9986999999999997E-2</v>
      </c>
      <c r="H126" s="405">
        <v>3.72545107808488E-4</v>
      </c>
      <c r="I126" s="401"/>
      <c r="J126" s="379">
        <v>3</v>
      </c>
      <c r="K126" s="311">
        <f>'Structural Information'!$U$6</f>
        <v>3</v>
      </c>
      <c r="L126" s="311">
        <f>L127+K126</f>
        <v>8.75</v>
      </c>
      <c r="M126" s="380">
        <f>'Yield Mechanism'!$V$57</f>
        <v>8.9231457332081786E-3</v>
      </c>
      <c r="N126" s="29">
        <f>M126-M127</f>
        <v>1.9146634157450968E-3</v>
      </c>
      <c r="O126" s="381">
        <f>N126/K126</f>
        <v>6.3822113858169897E-4</v>
      </c>
      <c r="P126" s="380">
        <f>$C$26</f>
        <v>9.5976000000000013E-3</v>
      </c>
      <c r="Q126" s="380">
        <f>$D$26</f>
        <v>1.8371492652094782E-3</v>
      </c>
      <c r="R126" s="311">
        <f>O126/P126</f>
        <v>6.6497993100535432E-2</v>
      </c>
      <c r="S126" s="25">
        <f>O126/Q126</f>
        <v>0.34739754176094489</v>
      </c>
      <c r="T126" s="311">
        <f>_xlfn.IFS((O126&lt;='Infill Capacities'!$CQ$11),(O126*'Infill Capacities'!$CL$11*'Infill Capacities'!$CK$4),(AND((O126&gt;'Infill Capacities'!$CQ$11),(O126&lt;='Infill Capacities'!$CR$11))),((O126-'Infill Capacities'!$CQ$11)*'Infill Capacities'!$CK$4*('Infill Capacities'!$CM$11)+'Infill Capacities'!$CG$11),(AND((O126&gt;'Infill Capacities'!$CR$11),(O126&lt;='Infill Capacities'!$CS$11))),((O126-'Infill Capacities'!$CR$11)*'Infill Capacities'!$CK$4*('Infill Capacities'!$CN$11)+'Infill Capacities'!$CH$11),(AND((O126&gt;'Infill Capacities'!$CS$11),(O126&lt;='Infill Capacities'!$CT$11))),((O126-'Infill Capacities'!$CS$11)*'Infill Capacities'!$CK$4*('Infill Capacities'!$CO$11)+'Infill Capacities'!$CJ$11))+_xlfn.IFS((O126&lt;='Frame Capacities'!$BO$11),(O126*'Frame Capacities'!$BG$4*'Frame Capacities'!$BI$11),(AND((O126&gt;'Frame Capacities'!$BO$11),(O126&lt;='Frame Capacities'!$BP$11))),((O126-'Frame Capacities'!$BO$11)*'Frame Capacities'!$BG$4*('Frame Capacities'!$BJ$11)+'Frame Capacities'!$BC$11),(AND((O126&gt;'Frame Capacities'!$BP$11),(O126&lt;='Frame Capacities'!$BQ$11))),((O126-'Frame Capacities'!$BP$11)*'Frame Capacities'!$BG$4*('Frame Capacities'!$BK$11)+'Frame Capacities'!$BD$11),(AND((O126&gt;'Frame Capacities'!$BQ$11),(O126&lt;='Frame Capacities'!$BR$11))),((O126-'Frame Capacities'!$BQ$11)*'Frame Capacities'!$BG$4*('Frame Capacities'!$BM$11)+'Frame Capacities'!$BE$11))</f>
        <v>81.127374425897059</v>
      </c>
      <c r="U126" s="311">
        <f>T126*K126</f>
        <v>243.38212327769116</v>
      </c>
      <c r="V126" s="25">
        <f>U128/AB126</f>
        <v>184.48794210643806</v>
      </c>
      <c r="W126" s="297"/>
      <c r="X126" s="425">
        <v>3</v>
      </c>
      <c r="Y126" s="25">
        <f>'Structural Information'!$Z$6</f>
        <v>37.8446</v>
      </c>
      <c r="Z126" s="25">
        <f>Y126*M126</f>
        <v>0.33769288101497025</v>
      </c>
      <c r="AA126" s="25">
        <f>Z126*L126</f>
        <v>2.9548127088809895</v>
      </c>
      <c r="AB126" s="25">
        <f>AA129/Z129</f>
        <v>6.4937564822005251</v>
      </c>
    </row>
    <row r="127" spans="2:28" x14ac:dyDescent="0.25">
      <c r="B127" s="10">
        <f>B128+3</f>
        <v>5.75</v>
      </c>
      <c r="C127" s="10">
        <v>2</v>
      </c>
      <c r="D127" s="29">
        <f>'[1]Displaced Shapes'!O6</f>
        <v>7.5788499999999998E-3</v>
      </c>
      <c r="E127" s="29">
        <f>'[1]Displaced Shapes'!P6</f>
        <v>2.0791299999999999E-2</v>
      </c>
      <c r="F127" s="29">
        <f>'[1]Displaced Shapes'!Q6</f>
        <v>3.02668E-2</v>
      </c>
      <c r="G127" s="29">
        <f>'[1]Displaced Shapes'!R6</f>
        <v>4.5845999999999998E-2</v>
      </c>
      <c r="H127" s="405">
        <v>4.3590940322360723E-4</v>
      </c>
      <c r="I127" s="401"/>
      <c r="J127" s="379">
        <v>2</v>
      </c>
      <c r="K127" s="311">
        <f>'Structural Information'!$U$7</f>
        <v>3</v>
      </c>
      <c r="L127" s="311">
        <f>L128+K127</f>
        <v>5.75</v>
      </c>
      <c r="M127" s="380">
        <f>'Yield Mechanism'!$V$58</f>
        <v>7.0084823174630818E-3</v>
      </c>
      <c r="N127" s="29">
        <f>M127-M128</f>
        <v>3.3591652886369315E-3</v>
      </c>
      <c r="O127" s="381">
        <f>N127/K127</f>
        <v>1.1197217628789772E-3</v>
      </c>
      <c r="P127" s="380">
        <f>$C$27</f>
        <v>9.1744770034843208E-3</v>
      </c>
      <c r="Q127" s="380">
        <f>$D$27</f>
        <v>1.7655780345468453E-3</v>
      </c>
      <c r="R127" s="25">
        <f>O127/P127</f>
        <v>0.12204747610721839</v>
      </c>
      <c r="S127" s="25">
        <f t="shared" ref="S127:S128" si="24">O127/Q127</f>
        <v>0.63419556710013436</v>
      </c>
      <c r="T127" s="311">
        <f>_xlfn.IFS((O127&lt;='Infill Capacities'!$CQ$12),(O127*'Infill Capacities'!$CL$12*'Infill Capacities'!$CK$5),(AND((O127&gt;'Infill Capacities'!$CQ$12),(O127&lt;='Infill Capacities'!$CR$12))),((O127-'Infill Capacities'!$CQ$12)*'Infill Capacities'!$CK$5*('Infill Capacities'!$CM$12)+'Infill Capacities'!$CG$12),(AND((O127&gt;'Infill Capacities'!$CR$12),(O127&lt;='Infill Capacities'!$CS$12))),((O127-'Infill Capacities'!$CR$12)*'Infill Capacities'!$CK$5*('Infill Capacities'!$CN$12)+'Infill Capacities'!$CH$12),(AND((O127&gt;'Infill Capacities'!$CS$12),(O127&lt;='Infill Capacities'!$CT$12))),((O127-'Infill Capacities'!$CS$12)*'Infill Capacities'!$CK$5*('Infill Capacities'!$CO$12)+'Infill Capacities'!$CJ$12))+_xlfn.IFS((O127&lt;='Frame Capacities'!$BO$12),(O127*'Frame Capacities'!$BG$5*'Frame Capacities'!$BI$12),(AND((O127&gt;'Frame Capacities'!$BO$12),(O127&lt;='Frame Capacities'!$BP$12))),((O127-'Frame Capacities'!$BO$12)*'Frame Capacities'!$BG$5*('Frame Capacities'!$BJ$12)+'Frame Capacities'!$BC$12),(AND((O127&gt;'Frame Capacities'!$BP$12),(O127&lt;='Frame Capacities'!$BQ$12))),((O127-'Frame Capacities'!$BP$12)*'Frame Capacities'!$BG$5*('Frame Capacities'!$BK$12)+'Frame Capacities'!$BD$12),(AND((O127&gt;'Frame Capacities'!$BQ$12),(O127&lt;='Frame Capacities'!$BR$12))),((O127-'Frame Capacities'!$BQ$12)*'Frame Capacities'!$BG$5*('Frame Capacities'!$BM$12)+'Frame Capacities'!$BE$12))</f>
        <v>149.09671555460869</v>
      </c>
      <c r="U127" s="311">
        <f>U126+T127*K127</f>
        <v>690.67226994151724</v>
      </c>
      <c r="V127" s="382"/>
      <c r="W127" s="297"/>
      <c r="X127" s="425">
        <v>2</v>
      </c>
      <c r="Y127" s="25">
        <f>'Structural Information'!$Z$7</f>
        <v>40.367000000000004</v>
      </c>
      <c r="Z127" s="25">
        <f>Y127*M127</f>
        <v>0.28291140570903223</v>
      </c>
      <c r="AA127" s="25">
        <f>Z127*L127</f>
        <v>1.6267405828269352</v>
      </c>
      <c r="AB127" s="423" t="s">
        <v>343</v>
      </c>
    </row>
    <row r="128" spans="2:28" x14ac:dyDescent="0.25">
      <c r="B128" s="10">
        <v>2.75</v>
      </c>
      <c r="C128" s="10">
        <v>1</v>
      </c>
      <c r="D128" s="29">
        <f>'[1]Displaced Shapes'!O7</f>
        <v>3.6828299999999998E-3</v>
      </c>
      <c r="E128" s="29">
        <f>'[1]Displaced Shapes'!P7</f>
        <v>1.03836E-2</v>
      </c>
      <c r="F128" s="29">
        <f>'[1]Displaced Shapes'!Q7</f>
        <v>1.6157999999999999E-2</v>
      </c>
      <c r="G128" s="29">
        <f>'[1]Displaced Shapes'!R7</f>
        <v>3.0802099999999999E-2</v>
      </c>
      <c r="H128" s="405">
        <v>2.6731584374981368E-4</v>
      </c>
      <c r="I128" s="401"/>
      <c r="J128" s="379">
        <v>1</v>
      </c>
      <c r="K128" s="311">
        <f>'Structural Information'!$U$8</f>
        <v>2.75</v>
      </c>
      <c r="L128" s="311">
        <f>K128</f>
        <v>2.75</v>
      </c>
      <c r="M128" s="380">
        <f>'Yield Mechanism'!$V$59</f>
        <v>3.6493170288261502E-3</v>
      </c>
      <c r="N128" s="29">
        <f>M128</f>
        <v>3.6493170288261502E-3</v>
      </c>
      <c r="O128" s="381">
        <f>N128/K128</f>
        <v>1.3270243741186E-3</v>
      </c>
      <c r="P128" s="380">
        <f>$C$28</f>
        <v>8.2547826641257982E-3</v>
      </c>
      <c r="Q128" s="380">
        <f>$D$28</f>
        <v>1.7443905747548442E-3</v>
      </c>
      <c r="R128" s="25">
        <f t="shared" ref="R128" si="25">O128/P128</f>
        <v>0.16075824502147995</v>
      </c>
      <c r="S128" s="25">
        <f t="shared" si="24"/>
        <v>0.76073810150292709</v>
      </c>
      <c r="T128" s="311">
        <f>_xlfn.IFS((O128&lt;='Infill Capacities'!$CQ$13),(O128*'Infill Capacities'!$CL$13*'Infill Capacities'!$CK$6),(AND((O128&gt;'Infill Capacities'!$CQ$13),(O128&lt;='Infill Capacities'!$CR$13))),((O128-'Infill Capacities'!$CQ$13)*'Infill Capacities'!$CK$6*('Infill Capacities'!$CM$13)+'Infill Capacities'!$CG$13),(AND((O128&gt;'Infill Capacities'!$CR$13),(O128&lt;='Infill Capacities'!$CS$13))),((O128-'Infill Capacities'!$CR$13)*'Infill Capacities'!$CK$6*('Infill Capacities'!$CN$13)+'Infill Capacities'!$CH$13),(AND((O128&gt;'Infill Capacities'!$CS$13),(O128&lt;='Infill Capacities'!$CT$13))),((O128-'Infill Capacities'!$CS$13)*'Infill Capacities'!$CK$6*('Infill Capacities'!$CO$13)+'Infill Capacities'!$CJ$13))+_xlfn.IFS((O128&lt;='Frame Capacities'!$BO$13),(O128*'Frame Capacities'!$BG$6*'Frame Capacities'!$BI$13),(AND((O128&gt;'Frame Capacities'!$BO$13),(O128&lt;='Frame Capacities'!$BP$13))),((O128-'Frame Capacities'!$BO$13)*'Frame Capacities'!$BG$6*('Frame Capacities'!$BJ$13)+'Frame Capacities'!$BC$13),(AND((O128&gt;'Frame Capacities'!$BP$13),(O128&lt;='Frame Capacities'!$BQ$13))),((O128-'Frame Capacities'!$BP$13)*'Frame Capacities'!$BG$6*('Frame Capacities'!$BK$13)+'Frame Capacities'!$BD$13),(AND((O128&gt;'Frame Capacities'!$BQ$13),(O128&lt;='Frame Capacities'!$BR$13))),((O128-'Frame Capacities'!$BQ$13)*'Frame Capacities'!$BG$6*('Frame Capacities'!$BM$13)+'Frame Capacities'!$BE$13))</f>
        <v>184.49</v>
      </c>
      <c r="U128" s="311">
        <f>U127+T128*K128</f>
        <v>1198.0197699415173</v>
      </c>
      <c r="V128" s="383"/>
      <c r="W128" s="297"/>
      <c r="X128" s="425">
        <v>1</v>
      </c>
      <c r="Y128" s="25">
        <f>'Structural Information'!$Z$8</f>
        <v>40.367000000000004</v>
      </c>
      <c r="Z128" s="25">
        <f>Y128*M128</f>
        <v>0.14731198050262523</v>
      </c>
      <c r="AA128" s="25">
        <f>Z128*L128</f>
        <v>0.40510794638221936</v>
      </c>
      <c r="AB128" s="310">
        <f>T128/M126</f>
        <v>20675.444009998198</v>
      </c>
    </row>
    <row r="129" spans="2:28" x14ac:dyDescent="0.25">
      <c r="B129" s="403">
        <v>0</v>
      </c>
      <c r="C129" s="10">
        <v>0</v>
      </c>
      <c r="D129" s="29">
        <f>'[1]Displaced Shapes'!O8</f>
        <v>0</v>
      </c>
      <c r="E129" s="29">
        <f>'[1]Displaced Shapes'!P8</f>
        <v>0</v>
      </c>
      <c r="F129" s="29">
        <f>'[1]Displaced Shapes'!Q8</f>
        <v>0</v>
      </c>
      <c r="G129" s="29">
        <f>'[1]Displaced Shapes'!R8</f>
        <v>0</v>
      </c>
      <c r="H129" s="405">
        <v>0</v>
      </c>
      <c r="I129" s="401"/>
      <c r="V129" s="433"/>
      <c r="W129" s="297"/>
      <c r="X129" s="436"/>
      <c r="Y129" s="423" t="s">
        <v>83</v>
      </c>
      <c r="Z129" s="384">
        <f>SUM(Z126:Z128)</f>
        <v>0.76791626722662776</v>
      </c>
      <c r="AA129" s="384">
        <f>SUM(AA126:AA128)</f>
        <v>4.9866612380901447</v>
      </c>
      <c r="AB129" s="426" t="s">
        <v>345</v>
      </c>
    </row>
    <row r="130" spans="2:28" x14ac:dyDescent="0.25">
      <c r="I130" s="401"/>
      <c r="W130" s="297"/>
      <c r="X130" s="436"/>
      <c r="Y130" s="434"/>
      <c r="Z130" s="434"/>
      <c r="AA130" s="435"/>
      <c r="AB130" s="25">
        <f>(('Structural Information'!$Z$6*M126+'Structural Information'!$Z$7*M127+'Structural Information'!$Z$8*M128)^2)/('Structural Information'!$Z$6*M126*M126+'Structural Information'!$Z$7*M127*M127+'Structural Information'!$Z$8*M128*M128)</f>
        <v>106.5653485243663</v>
      </c>
    </row>
    <row r="131" spans="2:28" x14ac:dyDescent="0.25">
      <c r="I131" s="401"/>
      <c r="W131" s="297"/>
      <c r="X131" s="436"/>
      <c r="Y131" s="20"/>
      <c r="Z131" s="20"/>
      <c r="AA131" s="395"/>
      <c r="AB131" s="423" t="s">
        <v>344</v>
      </c>
    </row>
    <row r="132" spans="2:28" x14ac:dyDescent="0.25">
      <c r="I132" s="401"/>
      <c r="X132" s="437"/>
      <c r="Y132" s="397"/>
      <c r="Z132" s="397"/>
      <c r="AA132" s="398"/>
      <c r="AB132" s="310">
        <f>2*PI()*SQRT(AB130/AB128)</f>
        <v>0.4510871449020048</v>
      </c>
    </row>
    <row r="134" spans="2:28" ht="17.399999999999999" x14ac:dyDescent="0.3">
      <c r="B134" s="836" t="s">
        <v>125</v>
      </c>
      <c r="C134" s="837"/>
      <c r="D134" s="837"/>
      <c r="E134" s="837"/>
      <c r="F134" s="837"/>
      <c r="G134" s="837"/>
      <c r="H134" s="838"/>
      <c r="J134" s="825" t="s">
        <v>348</v>
      </c>
      <c r="K134" s="826"/>
      <c r="L134" s="826"/>
      <c r="M134" s="826"/>
      <c r="N134" s="826"/>
      <c r="O134" s="826"/>
      <c r="P134" s="826"/>
      <c r="Q134" s="826"/>
      <c r="R134" s="826"/>
      <c r="S134" s="826"/>
      <c r="T134" s="826"/>
      <c r="U134" s="826"/>
      <c r="V134" s="827"/>
      <c r="X134" s="818" t="s">
        <v>111</v>
      </c>
      <c r="Y134" s="818"/>
      <c r="Z134" s="818"/>
      <c r="AA134" s="818"/>
      <c r="AB134" s="818"/>
    </row>
    <row r="135" spans="2:28" ht="15" customHeight="1" x14ac:dyDescent="0.25">
      <c r="B135" s="828" t="s">
        <v>9</v>
      </c>
      <c r="C135" s="828" t="s">
        <v>119</v>
      </c>
      <c r="D135" s="828" t="s">
        <v>120</v>
      </c>
      <c r="E135" s="828" t="s">
        <v>121</v>
      </c>
      <c r="F135" s="828" t="s">
        <v>122</v>
      </c>
      <c r="G135" s="828" t="s">
        <v>123</v>
      </c>
      <c r="H135" s="828" t="s">
        <v>124</v>
      </c>
      <c r="J135" s="597" t="s">
        <v>9</v>
      </c>
      <c r="K135" s="596" t="s">
        <v>3</v>
      </c>
      <c r="L135" s="596" t="s">
        <v>76</v>
      </c>
      <c r="M135" s="597" t="s">
        <v>78</v>
      </c>
      <c r="N135" s="597" t="s">
        <v>86</v>
      </c>
      <c r="O135" s="596" t="s">
        <v>106</v>
      </c>
      <c r="P135" s="596" t="s">
        <v>266</v>
      </c>
      <c r="Q135" s="596" t="s">
        <v>267</v>
      </c>
      <c r="R135" s="597" t="s">
        <v>403</v>
      </c>
      <c r="S135" s="597" t="s">
        <v>404</v>
      </c>
      <c r="T135" s="597" t="s">
        <v>80</v>
      </c>
      <c r="U135" s="596" t="s">
        <v>107</v>
      </c>
      <c r="V135" s="597" t="s">
        <v>84</v>
      </c>
      <c r="X135" s="597" t="s">
        <v>9</v>
      </c>
      <c r="Y135" s="807" t="s">
        <v>81</v>
      </c>
      <c r="Z135" s="807" t="s">
        <v>82</v>
      </c>
      <c r="AA135" s="807" t="s">
        <v>109</v>
      </c>
      <c r="AB135" s="596" t="s">
        <v>110</v>
      </c>
    </row>
    <row r="136" spans="2:28" x14ac:dyDescent="0.25">
      <c r="B136" s="828"/>
      <c r="C136" s="828"/>
      <c r="D136" s="828"/>
      <c r="E136" s="828"/>
      <c r="F136" s="828"/>
      <c r="G136" s="828"/>
      <c r="H136" s="828"/>
      <c r="J136" s="554"/>
      <c r="K136" s="595"/>
      <c r="L136" s="595"/>
      <c r="M136" s="554"/>
      <c r="N136" s="554"/>
      <c r="O136" s="595"/>
      <c r="P136" s="595"/>
      <c r="Q136" s="595"/>
      <c r="R136" s="554"/>
      <c r="S136" s="554"/>
      <c r="T136" s="554"/>
      <c r="U136" s="595"/>
      <c r="V136" s="554"/>
      <c r="X136" s="554"/>
      <c r="Y136" s="808"/>
      <c r="Z136" s="808"/>
      <c r="AA136" s="808"/>
      <c r="AB136" s="595"/>
    </row>
    <row r="137" spans="2:28" x14ac:dyDescent="0.25">
      <c r="B137" s="406">
        <v>3</v>
      </c>
      <c r="C137" s="29">
        <f>M5-H126</f>
        <v>8.5506006253996906E-3</v>
      </c>
      <c r="D137" s="29">
        <f>M16-H126</f>
        <v>8.5506006253996906E-3</v>
      </c>
      <c r="E137" s="29">
        <f>M27-H126</f>
        <v>8.5506006253996906E-3</v>
      </c>
      <c r="F137" s="29">
        <f>M38-H126</f>
        <v>8.5506006253996906E-3</v>
      </c>
      <c r="G137" s="29">
        <f>M49-H126</f>
        <v>8.5506006253996906E-3</v>
      </c>
      <c r="H137" s="29">
        <f>M104-H126</f>
        <v>8.5506006253996906E-3</v>
      </c>
      <c r="J137" s="379">
        <v>3</v>
      </c>
      <c r="K137" s="311">
        <f>'Structural Information'!$U$6</f>
        <v>3</v>
      </c>
      <c r="L137" s="311">
        <f>L138+K137</f>
        <v>8.75</v>
      </c>
      <c r="M137" s="380">
        <f>'Yield Mechanism'!$V$57</f>
        <v>8.9231457332081786E-3</v>
      </c>
      <c r="N137" s="29">
        <f>M137-M138</f>
        <v>1.9146634157450968E-3</v>
      </c>
      <c r="O137" s="381">
        <f>N137/K137</f>
        <v>6.3822113858169897E-4</v>
      </c>
      <c r="P137" s="380">
        <f>$C$26</f>
        <v>9.5976000000000013E-3</v>
      </c>
      <c r="Q137" s="380">
        <f>$D$26</f>
        <v>1.8371492652094782E-3</v>
      </c>
      <c r="R137" s="311">
        <f>O137/P137</f>
        <v>6.6497993100535432E-2</v>
      </c>
      <c r="S137" s="25">
        <f>O137/Q137</f>
        <v>0.34739754176094489</v>
      </c>
      <c r="T137" s="311">
        <f>_xlfn.IFS((O137&lt;='Infill Capacities'!$CQ$11),(O137*'Infill Capacities'!$CL$11*'Infill Capacities'!$CK$4),(AND((O137&gt;'Infill Capacities'!$CQ$11),(O137&lt;='Infill Capacities'!$CR$11))),((O137-'Infill Capacities'!$CQ$11)*'Infill Capacities'!$CK$4*('Infill Capacities'!$CM$11)+'Infill Capacities'!$CG$11),(AND((O137&gt;'Infill Capacities'!$CR$11),(O137&lt;='Infill Capacities'!$CS$11))),((O137-'Infill Capacities'!$CR$11)*'Infill Capacities'!$CK$4*('Infill Capacities'!$CN$11)+'Infill Capacities'!$CH$11),(AND((O137&gt;'Infill Capacities'!$CS$11),(O137&lt;='Infill Capacities'!$CT$11))),((O137-'Infill Capacities'!$CS$11)*'Infill Capacities'!$CK$4*('Infill Capacities'!$CO$11)+'Infill Capacities'!$CJ$11))+_xlfn.IFS((O137&lt;='Frame Capacities'!$BO$11),(O137*'Frame Capacities'!$BG$4*'Frame Capacities'!$BI$11),(AND((O137&gt;'Frame Capacities'!$BO$11),(O137&lt;='Frame Capacities'!$BP$11))),((O137-'Frame Capacities'!$BO$11)*'Frame Capacities'!$BG$4*('Frame Capacities'!$BJ$11)+'Frame Capacities'!$BC$11),(AND((O137&gt;'Frame Capacities'!$BP$11),(O137&lt;='Frame Capacities'!$BQ$11))),((O137-'Frame Capacities'!$BP$11)*'Frame Capacities'!$BG$4*('Frame Capacities'!$BK$11)+'Frame Capacities'!$BD$11),(AND((O137&gt;'Frame Capacities'!$BQ$11),(O137&lt;='Frame Capacities'!$BR$11))),((O137-'Frame Capacities'!$BQ$11)*'Frame Capacities'!$BG$4*('Frame Capacities'!$BM$11)+'Frame Capacities'!$BE$11))</f>
        <v>81.127374425897059</v>
      </c>
      <c r="U137" s="311">
        <f>T137*K137</f>
        <v>243.38212327769116</v>
      </c>
      <c r="V137" s="25">
        <f>U139/AB137</f>
        <v>184.48794210643806</v>
      </c>
      <c r="W137" s="297"/>
      <c r="X137" s="425">
        <v>3</v>
      </c>
      <c r="Y137" s="25">
        <f>'Structural Information'!$Z$6</f>
        <v>37.8446</v>
      </c>
      <c r="Z137" s="25">
        <f>Y137*M137</f>
        <v>0.33769288101497025</v>
      </c>
      <c r="AA137" s="25">
        <f>Z137*L137</f>
        <v>2.9548127088809895</v>
      </c>
      <c r="AB137" s="25">
        <f>AA140/Z140</f>
        <v>6.4937564822005251</v>
      </c>
    </row>
    <row r="138" spans="2:28" x14ac:dyDescent="0.25">
      <c r="B138" s="406">
        <v>2</v>
      </c>
      <c r="C138" s="29">
        <f t="shared" ref="C138:C140" si="26">M6-H127</f>
        <v>6.5725729142394745E-3</v>
      </c>
      <c r="D138" s="29">
        <f t="shared" ref="D138:D140" si="27">M17-H127</f>
        <v>6.5725729142394745E-3</v>
      </c>
      <c r="E138" s="29">
        <f t="shared" ref="E138:E140" si="28">M28-H127</f>
        <v>6.5725729142394745E-3</v>
      </c>
      <c r="F138" s="29">
        <f t="shared" ref="F138:F140" si="29">M39-H127</f>
        <v>6.5725729142394745E-3</v>
      </c>
      <c r="G138" s="29">
        <f t="shared" ref="G138:G140" si="30">M50-H127</f>
        <v>6.5725729142394745E-3</v>
      </c>
      <c r="H138" s="29">
        <f t="shared" ref="H138:H140" si="31">M105-H127</f>
        <v>6.5725729142394745E-3</v>
      </c>
      <c r="I138" s="407"/>
      <c r="J138" s="379">
        <v>2</v>
      </c>
      <c r="K138" s="311">
        <f>'Structural Information'!$U$7</f>
        <v>3</v>
      </c>
      <c r="L138" s="311">
        <f>L139+K138</f>
        <v>5.75</v>
      </c>
      <c r="M138" s="380">
        <f>'Yield Mechanism'!$V$58</f>
        <v>7.0084823174630818E-3</v>
      </c>
      <c r="N138" s="29">
        <f>M138-M139</f>
        <v>3.3591652886369315E-3</v>
      </c>
      <c r="O138" s="381">
        <f>N138/K138</f>
        <v>1.1197217628789772E-3</v>
      </c>
      <c r="P138" s="380">
        <f>$C$27</f>
        <v>9.1744770034843208E-3</v>
      </c>
      <c r="Q138" s="380">
        <f>$D$27</f>
        <v>1.7655780345468453E-3</v>
      </c>
      <c r="R138" s="25">
        <f>O138/P138</f>
        <v>0.12204747610721839</v>
      </c>
      <c r="S138" s="25">
        <f t="shared" ref="S138:S139" si="32">O138/Q138</f>
        <v>0.63419556710013436</v>
      </c>
      <c r="T138" s="311">
        <f>_xlfn.IFS((O138&lt;='Infill Capacities'!$CQ$12),(O138*'Infill Capacities'!$CL$12*'Infill Capacities'!$CK$5),(AND((O138&gt;'Infill Capacities'!$CQ$12),(O138&lt;='Infill Capacities'!$CR$12))),((O138-'Infill Capacities'!$CQ$12)*'Infill Capacities'!$CK$5*('Infill Capacities'!$CM$12)+'Infill Capacities'!$CG$12),(AND((O138&gt;'Infill Capacities'!$CR$12),(O138&lt;='Infill Capacities'!$CS$12))),((O138-'Infill Capacities'!$CR$12)*'Infill Capacities'!$CK$5*('Infill Capacities'!$CN$12)+'Infill Capacities'!$CH$12),(AND((O138&gt;'Infill Capacities'!$CS$12),(O138&lt;='Infill Capacities'!$CT$12))),((O138-'Infill Capacities'!$CS$12)*'Infill Capacities'!$CK$5*('Infill Capacities'!$CO$12)+'Infill Capacities'!$CJ$12))+_xlfn.IFS((O138&lt;='Frame Capacities'!$BO$12),(O138*'Frame Capacities'!$BG$5*'Frame Capacities'!$BI$12),(AND((O138&gt;'Frame Capacities'!$BO$12),(O138&lt;='Frame Capacities'!$BP$12))),((O138-'Frame Capacities'!$BO$12)*'Frame Capacities'!$BG$5*('Frame Capacities'!$BJ$12)+'Frame Capacities'!$BC$12),(AND((O138&gt;'Frame Capacities'!$BP$12),(O138&lt;='Frame Capacities'!$BQ$12))),((O138-'Frame Capacities'!$BP$12)*'Frame Capacities'!$BG$5*('Frame Capacities'!$BK$12)+'Frame Capacities'!$BD$12),(AND((O138&gt;'Frame Capacities'!$BQ$12),(O138&lt;='Frame Capacities'!$BR$12))),((O138-'Frame Capacities'!$BQ$12)*'Frame Capacities'!$BG$5*('Frame Capacities'!$BM$12)+'Frame Capacities'!$BE$12))</f>
        <v>149.09671555460869</v>
      </c>
      <c r="U138" s="311">
        <f>U137+T138*K138</f>
        <v>690.67226994151724</v>
      </c>
      <c r="V138" s="382"/>
      <c r="W138" s="297"/>
      <c r="X138" s="425">
        <v>2</v>
      </c>
      <c r="Y138" s="25">
        <f>'Structural Information'!$Z$7</f>
        <v>40.367000000000004</v>
      </c>
      <c r="Z138" s="25">
        <f>Y138*M138</f>
        <v>0.28291140570903223</v>
      </c>
      <c r="AA138" s="25">
        <f>Z138*L138</f>
        <v>1.6267405828269352</v>
      </c>
      <c r="AB138" s="423" t="s">
        <v>343</v>
      </c>
    </row>
    <row r="139" spans="2:28" x14ac:dyDescent="0.25">
      <c r="B139" s="406">
        <v>1</v>
      </c>
      <c r="C139" s="29">
        <f t="shared" si="26"/>
        <v>3.3820011850763366E-3</v>
      </c>
      <c r="D139" s="29">
        <f t="shared" si="27"/>
        <v>3.3820011850763366E-3</v>
      </c>
      <c r="E139" s="29">
        <f t="shared" si="28"/>
        <v>3.3820011850763366E-3</v>
      </c>
      <c r="F139" s="29">
        <f t="shared" si="29"/>
        <v>3.3820011850763366E-3</v>
      </c>
      <c r="G139" s="29">
        <f t="shared" si="30"/>
        <v>3.3820011850763366E-3</v>
      </c>
      <c r="H139" s="29">
        <f t="shared" si="31"/>
        <v>3.3820011850763366E-3</v>
      </c>
      <c r="I139" s="407"/>
      <c r="J139" s="379">
        <v>1</v>
      </c>
      <c r="K139" s="311">
        <f>'Structural Information'!$U$8</f>
        <v>2.75</v>
      </c>
      <c r="L139" s="311">
        <f>K139</f>
        <v>2.75</v>
      </c>
      <c r="M139" s="380">
        <f>'Yield Mechanism'!$V$59</f>
        <v>3.6493170288261502E-3</v>
      </c>
      <c r="N139" s="29">
        <f>M139</f>
        <v>3.6493170288261502E-3</v>
      </c>
      <c r="O139" s="381">
        <f>N139/K139</f>
        <v>1.3270243741186E-3</v>
      </c>
      <c r="P139" s="380">
        <f>$C$28</f>
        <v>8.2547826641257982E-3</v>
      </c>
      <c r="Q139" s="380">
        <f>$D$28</f>
        <v>1.7443905747548442E-3</v>
      </c>
      <c r="R139" s="25">
        <f t="shared" ref="R139" si="33">O139/P139</f>
        <v>0.16075824502147995</v>
      </c>
      <c r="S139" s="25">
        <f t="shared" si="32"/>
        <v>0.76073810150292709</v>
      </c>
      <c r="T139" s="311">
        <f>_xlfn.IFS((O139&lt;='Infill Capacities'!$CQ$13),(O139*'Infill Capacities'!$CL$13*'Infill Capacities'!$CK$6),(AND((O139&gt;'Infill Capacities'!$CQ$13),(O139&lt;='Infill Capacities'!$CR$13))),((O139-'Infill Capacities'!$CQ$13)*'Infill Capacities'!$CK$6*('Infill Capacities'!$CM$13)+'Infill Capacities'!$CG$13),(AND((O139&gt;'Infill Capacities'!$CR$13),(O139&lt;='Infill Capacities'!$CS$13))),((O139-'Infill Capacities'!$CR$13)*'Infill Capacities'!$CK$6*('Infill Capacities'!$CN$13)+'Infill Capacities'!$CH$13),(AND((O139&gt;'Infill Capacities'!$CS$13),(O139&lt;='Infill Capacities'!$CT$13))),((O139-'Infill Capacities'!$CS$13)*'Infill Capacities'!$CK$6*('Infill Capacities'!$CO$13)+'Infill Capacities'!$CJ$13))+_xlfn.IFS((O139&lt;='Frame Capacities'!$BO$13),(O139*'Frame Capacities'!$BG$6*'Frame Capacities'!$BI$13),(AND((O139&gt;'Frame Capacities'!$BO$13),(O139&lt;='Frame Capacities'!$BP$13))),((O139-'Frame Capacities'!$BO$13)*'Frame Capacities'!$BG$6*('Frame Capacities'!$BJ$13)+'Frame Capacities'!$BC$13),(AND((O139&gt;'Frame Capacities'!$BP$13),(O139&lt;='Frame Capacities'!$BQ$13))),((O139-'Frame Capacities'!$BP$13)*'Frame Capacities'!$BG$6*('Frame Capacities'!$BK$13)+'Frame Capacities'!$BD$13),(AND((O139&gt;'Frame Capacities'!$BQ$13),(O139&lt;='Frame Capacities'!$BR$13))),((O139-'Frame Capacities'!$BQ$13)*'Frame Capacities'!$BG$6*('Frame Capacities'!$BM$13)+'Frame Capacities'!$BE$13))</f>
        <v>184.49</v>
      </c>
      <c r="U139" s="311">
        <f>U138+T139*K139</f>
        <v>1198.0197699415173</v>
      </c>
      <c r="V139" s="383"/>
      <c r="W139" s="297"/>
      <c r="X139" s="425">
        <v>1</v>
      </c>
      <c r="Y139" s="25">
        <f>'Structural Information'!$Z$8</f>
        <v>40.367000000000004</v>
      </c>
      <c r="Z139" s="25">
        <f>Y139*M139</f>
        <v>0.14731198050262523</v>
      </c>
      <c r="AA139" s="25">
        <f>Z139*L139</f>
        <v>0.40510794638221936</v>
      </c>
      <c r="AB139" s="310">
        <f>T139/M137</f>
        <v>20675.444009998198</v>
      </c>
    </row>
    <row r="140" spans="2:28" x14ac:dyDescent="0.25">
      <c r="B140" s="408">
        <v>0</v>
      </c>
      <c r="C140" s="29">
        <f t="shared" si="26"/>
        <v>0</v>
      </c>
      <c r="D140" s="29">
        <f t="shared" si="27"/>
        <v>0</v>
      </c>
      <c r="E140" s="29">
        <f t="shared" si="28"/>
        <v>0</v>
      </c>
      <c r="F140" s="29">
        <f t="shared" si="29"/>
        <v>0</v>
      </c>
      <c r="G140" s="29">
        <f t="shared" si="30"/>
        <v>0</v>
      </c>
      <c r="H140" s="29">
        <f t="shared" si="31"/>
        <v>0</v>
      </c>
      <c r="V140" s="433"/>
      <c r="W140" s="297"/>
      <c r="X140" s="436"/>
      <c r="Y140" s="423" t="s">
        <v>83</v>
      </c>
      <c r="Z140" s="384">
        <f>SUM(Z137:Z139)</f>
        <v>0.76791626722662776</v>
      </c>
      <c r="AA140" s="384">
        <f>SUM(AA137:AA139)</f>
        <v>4.9866612380901447</v>
      </c>
      <c r="AB140" s="426" t="s">
        <v>345</v>
      </c>
    </row>
    <row r="141" spans="2:28" x14ac:dyDescent="0.25">
      <c r="W141" s="297"/>
      <c r="X141" s="436"/>
      <c r="Y141" s="434"/>
      <c r="Z141" s="434"/>
      <c r="AA141" s="435"/>
      <c r="AB141" s="25">
        <f>(('Structural Information'!$Z$6*M137+'Structural Information'!$Z$7*M138+'Structural Information'!$Z$8*M139)^2)/('Structural Information'!$Z$6*M137*M137+'Structural Information'!$Z$7*M138*M138+'Structural Information'!$Z$8*M139*M139)</f>
        <v>106.5653485243663</v>
      </c>
    </row>
    <row r="142" spans="2:28" x14ac:dyDescent="0.25">
      <c r="W142" s="297"/>
      <c r="X142" s="436"/>
      <c r="Y142" s="20"/>
      <c r="Z142" s="20"/>
      <c r="AA142" s="395"/>
      <c r="AB142" s="423" t="s">
        <v>344</v>
      </c>
    </row>
    <row r="143" spans="2:28" x14ac:dyDescent="0.25">
      <c r="X143" s="437"/>
      <c r="Y143" s="397"/>
      <c r="Z143" s="397"/>
      <c r="AA143" s="398"/>
      <c r="AB143" s="310">
        <f>2*PI()*SQRT(AB141/AB139)</f>
        <v>0.4510871449020048</v>
      </c>
    </row>
    <row r="145" spans="10:28" ht="15.6" x14ac:dyDescent="0.3">
      <c r="J145" s="816" t="s">
        <v>349</v>
      </c>
      <c r="K145" s="816"/>
      <c r="L145" s="816"/>
      <c r="M145" s="816"/>
      <c r="N145" s="816"/>
      <c r="O145" s="816"/>
      <c r="P145" s="816"/>
      <c r="Q145" s="816"/>
      <c r="R145" s="816"/>
      <c r="S145" s="816"/>
      <c r="T145" s="816"/>
      <c r="U145" s="816"/>
      <c r="V145" s="816"/>
      <c r="X145" s="817" t="s">
        <v>111</v>
      </c>
      <c r="Y145" s="817"/>
      <c r="Z145" s="817"/>
      <c r="AA145" s="817"/>
      <c r="AB145" s="817"/>
    </row>
    <row r="146" spans="10:28" ht="15" customHeight="1" x14ac:dyDescent="0.25">
      <c r="J146" s="597" t="s">
        <v>9</v>
      </c>
      <c r="K146" s="596" t="s">
        <v>3</v>
      </c>
      <c r="L146" s="596" t="s">
        <v>76</v>
      </c>
      <c r="M146" s="597" t="s">
        <v>78</v>
      </c>
      <c r="N146" s="597" t="s">
        <v>86</v>
      </c>
      <c r="O146" s="596" t="s">
        <v>106</v>
      </c>
      <c r="P146" s="596" t="s">
        <v>266</v>
      </c>
      <c r="Q146" s="596" t="s">
        <v>267</v>
      </c>
      <c r="R146" s="597" t="s">
        <v>403</v>
      </c>
      <c r="S146" s="597" t="s">
        <v>404</v>
      </c>
      <c r="T146" s="597" t="s">
        <v>80</v>
      </c>
      <c r="U146" s="596" t="s">
        <v>107</v>
      </c>
      <c r="V146" s="597" t="s">
        <v>84</v>
      </c>
      <c r="X146" s="597" t="s">
        <v>9</v>
      </c>
      <c r="Y146" s="807" t="s">
        <v>81</v>
      </c>
      <c r="Z146" s="807" t="s">
        <v>82</v>
      </c>
      <c r="AA146" s="807" t="s">
        <v>109</v>
      </c>
      <c r="AB146" s="596" t="s">
        <v>110</v>
      </c>
    </row>
    <row r="147" spans="10:28" x14ac:dyDescent="0.25">
      <c r="J147" s="554"/>
      <c r="K147" s="595"/>
      <c r="L147" s="595"/>
      <c r="M147" s="554"/>
      <c r="N147" s="554"/>
      <c r="O147" s="595"/>
      <c r="P147" s="595"/>
      <c r="Q147" s="595"/>
      <c r="R147" s="554"/>
      <c r="S147" s="554"/>
      <c r="T147" s="554"/>
      <c r="U147" s="595"/>
      <c r="V147" s="554"/>
      <c r="X147" s="554"/>
      <c r="Y147" s="808"/>
      <c r="Z147" s="808"/>
      <c r="AA147" s="808"/>
      <c r="AB147" s="595"/>
    </row>
    <row r="148" spans="10:28" x14ac:dyDescent="0.25">
      <c r="J148" s="379">
        <v>3</v>
      </c>
      <c r="K148" s="311">
        <f>'Structural Information'!$U$6</f>
        <v>3</v>
      </c>
      <c r="L148" s="311">
        <f>L149+K148</f>
        <v>8.75</v>
      </c>
      <c r="M148" s="380">
        <f>'Yield Mechanism'!$V$57</f>
        <v>8.9231457332081786E-3</v>
      </c>
      <c r="N148" s="29">
        <f>M148-M149</f>
        <v>1.9146634157450968E-3</v>
      </c>
      <c r="O148" s="381">
        <f>N148/K148</f>
        <v>6.3822113858169897E-4</v>
      </c>
      <c r="P148" s="380">
        <f>$C$26</f>
        <v>9.5976000000000013E-3</v>
      </c>
      <c r="Q148" s="380">
        <f>$D$26</f>
        <v>1.8371492652094782E-3</v>
      </c>
      <c r="R148" s="311">
        <f>O148/P148</f>
        <v>6.6497993100535432E-2</v>
      </c>
      <c r="S148" s="25">
        <f>O148/Q148</f>
        <v>0.34739754176094489</v>
      </c>
      <c r="T148" s="311">
        <f>_xlfn.IFS((O148&lt;='Infill Capacities'!$CQ$11),(O148*'Infill Capacities'!$CL$11*'Infill Capacities'!$CK$4),(AND((O148&gt;'Infill Capacities'!$CQ$11),(O148&lt;='Infill Capacities'!$CR$11))),((O148-'Infill Capacities'!$CQ$11)*'Infill Capacities'!$CK$4*('Infill Capacities'!$CM$11)+'Infill Capacities'!$CG$11),(AND((O148&gt;'Infill Capacities'!$CR$11),(O148&lt;='Infill Capacities'!$CS$11))),((O148-'Infill Capacities'!$CR$11)*'Infill Capacities'!$CK$4*('Infill Capacities'!$CN$11)+'Infill Capacities'!$CH$11),(AND((O148&gt;'Infill Capacities'!$CS$11),(O148&lt;='Infill Capacities'!$CT$11))),((O148-'Infill Capacities'!$CS$11)*'Infill Capacities'!$CK$4*('Infill Capacities'!$CO$11)+'Infill Capacities'!$CJ$11))+_xlfn.IFS((O148&lt;='Frame Capacities'!$BO$11),(O148*'Frame Capacities'!$BG$4*'Frame Capacities'!$BI$11),(AND((O148&gt;'Frame Capacities'!$BO$11),(O148&lt;='Frame Capacities'!$BP$11))),((O148-'Frame Capacities'!$BO$11)*'Frame Capacities'!$BG$4*('Frame Capacities'!$BJ$11)+'Frame Capacities'!$BC$11),(AND((O148&gt;'Frame Capacities'!$BP$11),(O148&lt;='Frame Capacities'!$BQ$11))),((O148-'Frame Capacities'!$BP$11)*'Frame Capacities'!$BG$4*('Frame Capacities'!$BK$11)+'Frame Capacities'!$BD$11),(AND((O148&gt;'Frame Capacities'!$BQ$11),(O148&lt;='Frame Capacities'!$BR$11))),((O148-'Frame Capacities'!$BQ$11)*'Frame Capacities'!$BG$4*('Frame Capacities'!$BM$11)+'Frame Capacities'!$BE$11))</f>
        <v>81.127374425897059</v>
      </c>
      <c r="U148" s="311">
        <f>T148*K148</f>
        <v>243.38212327769116</v>
      </c>
      <c r="V148" s="25">
        <f>U150/AB148</f>
        <v>184.48794210643806</v>
      </c>
      <c r="W148" s="297"/>
      <c r="X148" s="425">
        <v>3</v>
      </c>
      <c r="Y148" s="25">
        <f>'Structural Information'!$Z$6</f>
        <v>37.8446</v>
      </c>
      <c r="Z148" s="25">
        <f>Y148*M148</f>
        <v>0.33769288101497025</v>
      </c>
      <c r="AA148" s="25">
        <f>Z148*L148</f>
        <v>2.9548127088809895</v>
      </c>
      <c r="AB148" s="25">
        <f>AA151/Z151</f>
        <v>6.4937564822005251</v>
      </c>
    </row>
    <row r="149" spans="10:28" x14ac:dyDescent="0.25">
      <c r="J149" s="379">
        <v>2</v>
      </c>
      <c r="K149" s="311">
        <f>'Structural Information'!$U$7</f>
        <v>3</v>
      </c>
      <c r="L149" s="311">
        <f>L150+K149</f>
        <v>5.75</v>
      </c>
      <c r="M149" s="380">
        <f>'Yield Mechanism'!$V$58</f>
        <v>7.0084823174630818E-3</v>
      </c>
      <c r="N149" s="29">
        <f>M149-M150</f>
        <v>3.3591652886369315E-3</v>
      </c>
      <c r="O149" s="381">
        <f>N149/K149</f>
        <v>1.1197217628789772E-3</v>
      </c>
      <c r="P149" s="380">
        <f>$C$27</f>
        <v>9.1744770034843208E-3</v>
      </c>
      <c r="Q149" s="380">
        <f>$D$27</f>
        <v>1.7655780345468453E-3</v>
      </c>
      <c r="R149" s="25">
        <f>O149/P149</f>
        <v>0.12204747610721839</v>
      </c>
      <c r="S149" s="25">
        <f t="shared" ref="S149:S150" si="34">O149/Q149</f>
        <v>0.63419556710013436</v>
      </c>
      <c r="T149" s="311">
        <f>_xlfn.IFS((O149&lt;='Infill Capacities'!$CQ$12),(O149*'Infill Capacities'!$CL$12*'Infill Capacities'!$CK$5),(AND((O149&gt;'Infill Capacities'!$CQ$12),(O149&lt;='Infill Capacities'!$CR$12))),((O149-'Infill Capacities'!$CQ$12)*'Infill Capacities'!$CK$5*('Infill Capacities'!$CM$12)+'Infill Capacities'!$CG$12),(AND((O149&gt;'Infill Capacities'!$CR$12),(O149&lt;='Infill Capacities'!$CS$12))),((O149-'Infill Capacities'!$CR$12)*'Infill Capacities'!$CK$5*('Infill Capacities'!$CN$12)+'Infill Capacities'!$CH$12),(AND((O149&gt;'Infill Capacities'!$CS$12),(O149&lt;='Infill Capacities'!$CT$12))),((O149-'Infill Capacities'!$CS$12)*'Infill Capacities'!$CK$5*('Infill Capacities'!$CO$12)+'Infill Capacities'!$CJ$12))+_xlfn.IFS((O149&lt;='Frame Capacities'!$BO$12),(O149*'Frame Capacities'!$BG$5*'Frame Capacities'!$BI$12),(AND((O149&gt;'Frame Capacities'!$BO$12),(O149&lt;='Frame Capacities'!$BP$12))),((O149-'Frame Capacities'!$BO$12)*'Frame Capacities'!$BG$5*('Frame Capacities'!$BJ$12)+'Frame Capacities'!$BC$12),(AND((O149&gt;'Frame Capacities'!$BP$12),(O149&lt;='Frame Capacities'!$BQ$12))),((O149-'Frame Capacities'!$BP$12)*'Frame Capacities'!$BG$5*('Frame Capacities'!$BK$12)+'Frame Capacities'!$BD$12),(AND((O149&gt;'Frame Capacities'!$BQ$12),(O149&lt;='Frame Capacities'!$BR$12))),((O149-'Frame Capacities'!$BQ$12)*'Frame Capacities'!$BG$5*('Frame Capacities'!$BM$12)+'Frame Capacities'!$BE$12))</f>
        <v>149.09671555460869</v>
      </c>
      <c r="U149" s="311">
        <f>U148+T149*K149</f>
        <v>690.67226994151724</v>
      </c>
      <c r="V149" s="382"/>
      <c r="W149" s="297"/>
      <c r="X149" s="425">
        <v>2</v>
      </c>
      <c r="Y149" s="25">
        <f>'Structural Information'!$Z$7</f>
        <v>40.367000000000004</v>
      </c>
      <c r="Z149" s="25">
        <f>Y149*M149</f>
        <v>0.28291140570903223</v>
      </c>
      <c r="AA149" s="25">
        <f>Z149*L149</f>
        <v>1.6267405828269352</v>
      </c>
      <c r="AB149" s="423" t="s">
        <v>343</v>
      </c>
    </row>
    <row r="150" spans="10:28" x14ac:dyDescent="0.25">
      <c r="J150" s="379">
        <v>1</v>
      </c>
      <c r="K150" s="311">
        <f>'Structural Information'!$U$8</f>
        <v>2.75</v>
      </c>
      <c r="L150" s="311">
        <f>K150</f>
        <v>2.75</v>
      </c>
      <c r="M150" s="380">
        <f>'Yield Mechanism'!$V$59</f>
        <v>3.6493170288261502E-3</v>
      </c>
      <c r="N150" s="29">
        <f>M150</f>
        <v>3.6493170288261502E-3</v>
      </c>
      <c r="O150" s="381">
        <f>N150/K150</f>
        <v>1.3270243741186E-3</v>
      </c>
      <c r="P150" s="380">
        <f>$C$28</f>
        <v>8.2547826641257982E-3</v>
      </c>
      <c r="Q150" s="380">
        <f>$D$28</f>
        <v>1.7443905747548442E-3</v>
      </c>
      <c r="R150" s="25">
        <f t="shared" ref="R150" si="35">O150/P150</f>
        <v>0.16075824502147995</v>
      </c>
      <c r="S150" s="25">
        <f t="shared" si="34"/>
        <v>0.76073810150292709</v>
      </c>
      <c r="T150" s="311">
        <f>_xlfn.IFS((O150&lt;='Infill Capacities'!$CQ$13),(O150*'Infill Capacities'!$CL$13*'Infill Capacities'!$CK$6),(AND((O150&gt;'Infill Capacities'!$CQ$13),(O150&lt;='Infill Capacities'!$CR$13))),((O150-'Infill Capacities'!$CQ$13)*'Infill Capacities'!$CK$6*('Infill Capacities'!$CM$13)+'Infill Capacities'!$CG$13),(AND((O150&gt;'Infill Capacities'!$CR$13),(O150&lt;='Infill Capacities'!$CS$13))),((O150-'Infill Capacities'!$CR$13)*'Infill Capacities'!$CK$6*('Infill Capacities'!$CN$13)+'Infill Capacities'!$CH$13),(AND((O150&gt;'Infill Capacities'!$CS$13),(O150&lt;='Infill Capacities'!$CT$13))),((O150-'Infill Capacities'!$CS$13)*'Infill Capacities'!$CK$6*('Infill Capacities'!$CO$13)+'Infill Capacities'!$CJ$13))+_xlfn.IFS((O150&lt;='Frame Capacities'!$BO$13),(O150*'Frame Capacities'!$BG$6*'Frame Capacities'!$BI$13),(AND((O150&gt;'Frame Capacities'!$BO$13),(O150&lt;='Frame Capacities'!$BP$13))),((O150-'Frame Capacities'!$BO$13)*'Frame Capacities'!$BG$6*('Frame Capacities'!$BJ$13)+'Frame Capacities'!$BC$13),(AND((O150&gt;'Frame Capacities'!$BP$13),(O150&lt;='Frame Capacities'!$BQ$13))),((O150-'Frame Capacities'!$BP$13)*'Frame Capacities'!$BG$6*('Frame Capacities'!$BK$13)+'Frame Capacities'!$BD$13),(AND((O150&gt;'Frame Capacities'!$BQ$13),(O150&lt;='Frame Capacities'!$BR$13))),((O150-'Frame Capacities'!$BQ$13)*'Frame Capacities'!$BG$6*('Frame Capacities'!$BM$13)+'Frame Capacities'!$BE$13))</f>
        <v>184.49</v>
      </c>
      <c r="U150" s="311">
        <f>U149+T150*K150</f>
        <v>1198.0197699415173</v>
      </c>
      <c r="V150" s="383"/>
      <c r="W150" s="297"/>
      <c r="X150" s="425">
        <v>1</v>
      </c>
      <c r="Y150" s="25">
        <f>'Structural Information'!$Z$8</f>
        <v>40.367000000000004</v>
      </c>
      <c r="Z150" s="25">
        <f>Y150*M150</f>
        <v>0.14731198050262523</v>
      </c>
      <c r="AA150" s="25">
        <f>Z150*L150</f>
        <v>0.40510794638221936</v>
      </c>
      <c r="AB150" s="310">
        <f>T150/M148</f>
        <v>20675.444009998198</v>
      </c>
    </row>
    <row r="151" spans="10:28" x14ac:dyDescent="0.25">
      <c r="V151" s="433"/>
      <c r="W151" s="297"/>
      <c r="X151" s="436"/>
      <c r="Y151" s="423" t="s">
        <v>83</v>
      </c>
      <c r="Z151" s="384">
        <f>SUM(Z148:Z150)</f>
        <v>0.76791626722662776</v>
      </c>
      <c r="AA151" s="384">
        <f>SUM(AA148:AA150)</f>
        <v>4.9866612380901447</v>
      </c>
      <c r="AB151" s="426" t="s">
        <v>345</v>
      </c>
    </row>
    <row r="152" spans="10:28" x14ac:dyDescent="0.25">
      <c r="W152" s="297"/>
      <c r="X152" s="436"/>
      <c r="Y152" s="434"/>
      <c r="Z152" s="434"/>
      <c r="AA152" s="435"/>
      <c r="AB152" s="25">
        <f>(('Structural Information'!$Z$6*M148+'Structural Information'!$Z$7*M149+'Structural Information'!$Z$8*M150)^2)/('Structural Information'!$Z$6*M148*M148+'Structural Information'!$Z$7*M149*M149+'Structural Information'!$Z$8*M150*M150)</f>
        <v>106.5653485243663</v>
      </c>
    </row>
    <row r="153" spans="10:28" x14ac:dyDescent="0.25">
      <c r="W153" s="297"/>
      <c r="X153" s="436"/>
      <c r="Y153" s="20"/>
      <c r="Z153" s="20"/>
      <c r="AA153" s="395"/>
      <c r="AB153" s="423" t="s">
        <v>344</v>
      </c>
    </row>
    <row r="154" spans="10:28" x14ac:dyDescent="0.25">
      <c r="X154" s="437"/>
      <c r="Y154" s="397"/>
      <c r="Z154" s="397"/>
      <c r="AA154" s="398"/>
      <c r="AB154" s="310">
        <f>2*PI()*SQRT(AB152/AB150)</f>
        <v>0.4510871449020048</v>
      </c>
    </row>
    <row r="156" spans="10:28" ht="15.6" x14ac:dyDescent="0.3">
      <c r="J156" s="825" t="s">
        <v>350</v>
      </c>
      <c r="K156" s="826"/>
      <c r="L156" s="826"/>
      <c r="M156" s="826"/>
      <c r="N156" s="826"/>
      <c r="O156" s="826"/>
      <c r="P156" s="826"/>
      <c r="Q156" s="826"/>
      <c r="R156" s="826"/>
      <c r="S156" s="826"/>
      <c r="T156" s="826"/>
      <c r="U156" s="826"/>
      <c r="V156" s="827"/>
      <c r="X156" s="816" t="s">
        <v>111</v>
      </c>
      <c r="Y156" s="816"/>
      <c r="Z156" s="816"/>
      <c r="AA156" s="816"/>
      <c r="AB156" s="816"/>
    </row>
    <row r="157" spans="10:28" ht="15" customHeight="1" x14ac:dyDescent="0.25">
      <c r="J157" s="597" t="s">
        <v>9</v>
      </c>
      <c r="K157" s="596" t="s">
        <v>3</v>
      </c>
      <c r="L157" s="596" t="s">
        <v>76</v>
      </c>
      <c r="M157" s="597" t="s">
        <v>78</v>
      </c>
      <c r="N157" s="597" t="s">
        <v>86</v>
      </c>
      <c r="O157" s="596" t="s">
        <v>106</v>
      </c>
      <c r="P157" s="596" t="s">
        <v>266</v>
      </c>
      <c r="Q157" s="596" t="s">
        <v>267</v>
      </c>
      <c r="R157" s="597" t="s">
        <v>403</v>
      </c>
      <c r="S157" s="597" t="s">
        <v>404</v>
      </c>
      <c r="T157" s="597" t="s">
        <v>80</v>
      </c>
      <c r="U157" s="596" t="s">
        <v>107</v>
      </c>
      <c r="V157" s="597" t="s">
        <v>84</v>
      </c>
      <c r="X157" s="597" t="s">
        <v>9</v>
      </c>
      <c r="Y157" s="807" t="s">
        <v>81</v>
      </c>
      <c r="Z157" s="807" t="s">
        <v>82</v>
      </c>
      <c r="AA157" s="807" t="s">
        <v>109</v>
      </c>
      <c r="AB157" s="596" t="s">
        <v>110</v>
      </c>
    </row>
    <row r="158" spans="10:28" x14ac:dyDescent="0.25">
      <c r="J158" s="554"/>
      <c r="K158" s="595"/>
      <c r="L158" s="595"/>
      <c r="M158" s="554"/>
      <c r="N158" s="554"/>
      <c r="O158" s="595"/>
      <c r="P158" s="595"/>
      <c r="Q158" s="595"/>
      <c r="R158" s="554"/>
      <c r="S158" s="554"/>
      <c r="T158" s="554"/>
      <c r="U158" s="595"/>
      <c r="V158" s="554"/>
      <c r="X158" s="554"/>
      <c r="Y158" s="808"/>
      <c r="Z158" s="808"/>
      <c r="AA158" s="808"/>
      <c r="AB158" s="595"/>
    </row>
    <row r="159" spans="10:28" ht="15" customHeight="1" x14ac:dyDescent="0.25">
      <c r="J159" s="379">
        <v>3</v>
      </c>
      <c r="K159" s="311">
        <f>'Structural Information'!$U$6</f>
        <v>3</v>
      </c>
      <c r="L159" s="311">
        <f>L160+K159</f>
        <v>8.75</v>
      </c>
      <c r="M159" s="380">
        <f>'Yield Mechanism'!$V$57</f>
        <v>8.9231457332081786E-3</v>
      </c>
      <c r="N159" s="29">
        <f>M159-M160</f>
        <v>1.9146634157450968E-3</v>
      </c>
      <c r="O159" s="381">
        <f>N159/K159</f>
        <v>6.3822113858169897E-4</v>
      </c>
      <c r="P159" s="380">
        <f>$C$26</f>
        <v>9.5976000000000013E-3</v>
      </c>
      <c r="Q159" s="380">
        <f>$D$26</f>
        <v>1.8371492652094782E-3</v>
      </c>
      <c r="R159" s="311">
        <f>O159/P159</f>
        <v>6.6497993100535432E-2</v>
      </c>
      <c r="S159" s="25">
        <f>O159/Q159</f>
        <v>0.34739754176094489</v>
      </c>
      <c r="T159" s="311">
        <f>_xlfn.IFS((O159&lt;='Infill Capacities'!$CQ$11),(O159*'Infill Capacities'!$CL$11*'Infill Capacities'!$CK$4),(AND((O159&gt;'Infill Capacities'!$CQ$11),(O159&lt;='Infill Capacities'!$CR$11))),((O159-'Infill Capacities'!$CQ$11)*'Infill Capacities'!$CK$4*('Infill Capacities'!$CM$11)+'Infill Capacities'!$CG$11),(AND((O159&gt;'Infill Capacities'!$CR$11),(O159&lt;='Infill Capacities'!$CS$11))),((O159-'Infill Capacities'!$CR$11)*'Infill Capacities'!$CK$4*('Infill Capacities'!$CN$11)+'Infill Capacities'!$CH$11),(AND((O159&gt;'Infill Capacities'!$CS$11),(O159&lt;='Infill Capacities'!$CT$11))),((O159-'Infill Capacities'!$CS$11)*'Infill Capacities'!$CK$4*('Infill Capacities'!$CO$11)+'Infill Capacities'!$CJ$11))+_xlfn.IFS((O159&lt;='Frame Capacities'!$BO$11),(O159*'Frame Capacities'!$BG$4*'Frame Capacities'!$BI$11),(AND((O159&gt;'Frame Capacities'!$BO$11),(O159&lt;='Frame Capacities'!$BP$11))),((O159-'Frame Capacities'!$BO$11)*'Frame Capacities'!$BG$4*('Frame Capacities'!$BJ$11)+'Frame Capacities'!$BC$11),(AND((O159&gt;'Frame Capacities'!$BP$11),(O159&lt;='Frame Capacities'!$BQ$11))),((O159-'Frame Capacities'!$BP$11)*'Frame Capacities'!$BG$4*('Frame Capacities'!$BK$11)+'Frame Capacities'!$BD$11),(AND((O159&gt;'Frame Capacities'!$BQ$11),(O159&lt;='Frame Capacities'!$BR$11))),((O159-'Frame Capacities'!$BQ$11)*'Frame Capacities'!$BG$4*('Frame Capacities'!$BM$11)+'Frame Capacities'!$BE$11))</f>
        <v>81.127374425897059</v>
      </c>
      <c r="U159" s="311">
        <f>T159*K159</f>
        <v>243.38212327769116</v>
      </c>
      <c r="V159" s="25">
        <f>U161/AB159</f>
        <v>184.48794210643806</v>
      </c>
      <c r="W159" s="297"/>
      <c r="X159" s="425">
        <v>3</v>
      </c>
      <c r="Y159" s="25">
        <f>'Structural Information'!$Z$6</f>
        <v>37.8446</v>
      </c>
      <c r="Z159" s="25">
        <f>Y159*M159</f>
        <v>0.33769288101497025</v>
      </c>
      <c r="AA159" s="25">
        <f>Z159*L159</f>
        <v>2.9548127088809895</v>
      </c>
      <c r="AB159" s="25">
        <f>AA162/Z162</f>
        <v>6.4937564822005251</v>
      </c>
    </row>
    <row r="160" spans="10:28" x14ac:dyDescent="0.25">
      <c r="J160" s="379">
        <v>2</v>
      </c>
      <c r="K160" s="311">
        <f>'Structural Information'!$U$7</f>
        <v>3</v>
      </c>
      <c r="L160" s="311">
        <f>L161+K160</f>
        <v>5.75</v>
      </c>
      <c r="M160" s="380">
        <f>'Yield Mechanism'!$V$58</f>
        <v>7.0084823174630818E-3</v>
      </c>
      <c r="N160" s="29">
        <f>M160-M161</f>
        <v>3.3591652886369315E-3</v>
      </c>
      <c r="O160" s="381">
        <f>N160/K160</f>
        <v>1.1197217628789772E-3</v>
      </c>
      <c r="P160" s="380">
        <f>$C$27</f>
        <v>9.1744770034843208E-3</v>
      </c>
      <c r="Q160" s="380">
        <f>$D$27</f>
        <v>1.7655780345468453E-3</v>
      </c>
      <c r="R160" s="25">
        <f>O160/P160</f>
        <v>0.12204747610721839</v>
      </c>
      <c r="S160" s="25">
        <f t="shared" ref="S160:S161" si="36">O160/Q160</f>
        <v>0.63419556710013436</v>
      </c>
      <c r="T160" s="311">
        <f>_xlfn.IFS((O160&lt;='Infill Capacities'!$CQ$12),(O160*'Infill Capacities'!$CL$12*'Infill Capacities'!$CK$5),(AND((O160&gt;'Infill Capacities'!$CQ$12),(O160&lt;='Infill Capacities'!$CR$12))),((O160-'Infill Capacities'!$CQ$12)*'Infill Capacities'!$CK$5*('Infill Capacities'!$CM$12)+'Infill Capacities'!$CG$12),(AND((O160&gt;'Infill Capacities'!$CR$12),(O160&lt;='Infill Capacities'!$CS$12))),((O160-'Infill Capacities'!$CR$12)*'Infill Capacities'!$CK$5*('Infill Capacities'!$CN$12)+'Infill Capacities'!$CH$12),(AND((O160&gt;'Infill Capacities'!$CS$12),(O160&lt;='Infill Capacities'!$CT$12))),((O160-'Infill Capacities'!$CS$12)*'Infill Capacities'!$CK$5*('Infill Capacities'!$CO$12)+'Infill Capacities'!$CJ$12))+_xlfn.IFS((O160&lt;='Frame Capacities'!$BO$12),(O160*'Frame Capacities'!$BG$5*'Frame Capacities'!$BI$12),(AND((O160&gt;'Frame Capacities'!$BO$12),(O160&lt;='Frame Capacities'!$BP$12))),((O160-'Frame Capacities'!$BO$12)*'Frame Capacities'!$BG$5*('Frame Capacities'!$BJ$12)+'Frame Capacities'!$BC$12),(AND((O160&gt;'Frame Capacities'!$BP$12),(O160&lt;='Frame Capacities'!$BQ$12))),((O160-'Frame Capacities'!$BP$12)*'Frame Capacities'!$BG$5*('Frame Capacities'!$BK$12)+'Frame Capacities'!$BD$12),(AND((O160&gt;'Frame Capacities'!$BQ$12),(O160&lt;='Frame Capacities'!$BR$12))),((O160-'Frame Capacities'!$BQ$12)*'Frame Capacities'!$BG$5*('Frame Capacities'!$BM$12)+'Frame Capacities'!$BE$12))</f>
        <v>149.09671555460869</v>
      </c>
      <c r="U160" s="311">
        <f>U159+T160*K160</f>
        <v>690.67226994151724</v>
      </c>
      <c r="V160" s="382"/>
      <c r="W160" s="297"/>
      <c r="X160" s="425">
        <v>2</v>
      </c>
      <c r="Y160" s="25">
        <f>'Structural Information'!$Z$7</f>
        <v>40.367000000000004</v>
      </c>
      <c r="Z160" s="25">
        <f>Y160*M160</f>
        <v>0.28291140570903223</v>
      </c>
      <c r="AA160" s="25">
        <f>Z160*L160</f>
        <v>1.6267405828269352</v>
      </c>
      <c r="AB160" s="423" t="s">
        <v>343</v>
      </c>
    </row>
    <row r="161" spans="10:28" x14ac:dyDescent="0.25">
      <c r="J161" s="379">
        <v>1</v>
      </c>
      <c r="K161" s="311">
        <f>'Structural Information'!$U$8</f>
        <v>2.75</v>
      </c>
      <c r="L161" s="311">
        <f>K161</f>
        <v>2.75</v>
      </c>
      <c r="M161" s="380">
        <f>'Yield Mechanism'!$V$59</f>
        <v>3.6493170288261502E-3</v>
      </c>
      <c r="N161" s="29">
        <f>M161</f>
        <v>3.6493170288261502E-3</v>
      </c>
      <c r="O161" s="381">
        <f>N161/K161</f>
        <v>1.3270243741186E-3</v>
      </c>
      <c r="P161" s="380">
        <f>$C$28</f>
        <v>8.2547826641257982E-3</v>
      </c>
      <c r="Q161" s="380">
        <f>$D$28</f>
        <v>1.7443905747548442E-3</v>
      </c>
      <c r="R161" s="25">
        <f t="shared" ref="R161" si="37">O161/P161</f>
        <v>0.16075824502147995</v>
      </c>
      <c r="S161" s="25">
        <f t="shared" si="36"/>
        <v>0.76073810150292709</v>
      </c>
      <c r="T161" s="311">
        <f>_xlfn.IFS((O161&lt;='Infill Capacities'!$CQ$13),(O161*'Infill Capacities'!$CL$13*'Infill Capacities'!$CK$6),(AND((O161&gt;'Infill Capacities'!$CQ$13),(O161&lt;='Infill Capacities'!$CR$13))),((O161-'Infill Capacities'!$CQ$13)*'Infill Capacities'!$CK$6*('Infill Capacities'!$CM$13)+'Infill Capacities'!$CG$13),(AND((O161&gt;'Infill Capacities'!$CR$13),(O161&lt;='Infill Capacities'!$CS$13))),((O161-'Infill Capacities'!$CR$13)*'Infill Capacities'!$CK$6*('Infill Capacities'!$CN$13)+'Infill Capacities'!$CH$13),(AND((O161&gt;'Infill Capacities'!$CS$13),(O161&lt;='Infill Capacities'!$CT$13))),((O161-'Infill Capacities'!$CS$13)*'Infill Capacities'!$CK$6*('Infill Capacities'!$CO$13)+'Infill Capacities'!$CJ$13))+_xlfn.IFS((O161&lt;='Frame Capacities'!$BO$13),(O161*'Frame Capacities'!$BG$6*'Frame Capacities'!$BI$13),(AND((O161&gt;'Frame Capacities'!$BO$13),(O161&lt;='Frame Capacities'!$BP$13))),((O161-'Frame Capacities'!$BO$13)*'Frame Capacities'!$BG$6*('Frame Capacities'!$BJ$13)+'Frame Capacities'!$BC$13),(AND((O161&gt;'Frame Capacities'!$BP$13),(O161&lt;='Frame Capacities'!$BQ$13))),((O161-'Frame Capacities'!$BP$13)*'Frame Capacities'!$BG$6*('Frame Capacities'!$BK$13)+'Frame Capacities'!$BD$13),(AND((O161&gt;'Frame Capacities'!$BQ$13),(O161&lt;='Frame Capacities'!$BR$13))),((O161-'Frame Capacities'!$BQ$13)*'Frame Capacities'!$BG$6*('Frame Capacities'!$BM$13)+'Frame Capacities'!$BE$13))</f>
        <v>184.49</v>
      </c>
      <c r="U161" s="311">
        <f>U160+T161*K161</f>
        <v>1198.0197699415173</v>
      </c>
      <c r="V161" s="383"/>
      <c r="W161" s="297"/>
      <c r="X161" s="425">
        <v>1</v>
      </c>
      <c r="Y161" s="25">
        <f>'Structural Information'!$Z$8</f>
        <v>40.367000000000004</v>
      </c>
      <c r="Z161" s="25">
        <f>Y161*M161</f>
        <v>0.14731198050262523</v>
      </c>
      <c r="AA161" s="25">
        <f>Z161*L161</f>
        <v>0.40510794638221936</v>
      </c>
      <c r="AB161" s="310">
        <f>T161/M159</f>
        <v>20675.444009998198</v>
      </c>
    </row>
    <row r="162" spans="10:28" x14ac:dyDescent="0.25">
      <c r="V162" s="433"/>
      <c r="W162" s="297"/>
      <c r="X162" s="436"/>
      <c r="Y162" s="423" t="s">
        <v>83</v>
      </c>
      <c r="Z162" s="384">
        <f>SUM(Z159:Z161)</f>
        <v>0.76791626722662776</v>
      </c>
      <c r="AA162" s="384">
        <f>SUM(AA159:AA161)</f>
        <v>4.9866612380901447</v>
      </c>
      <c r="AB162" s="426" t="s">
        <v>345</v>
      </c>
    </row>
    <row r="163" spans="10:28" x14ac:dyDescent="0.25">
      <c r="W163" s="297"/>
      <c r="X163" s="436"/>
      <c r="Y163" s="434"/>
      <c r="Z163" s="434"/>
      <c r="AA163" s="435"/>
      <c r="AB163" s="25">
        <f>(('Structural Information'!$Z$6*M159+'Structural Information'!$Z$7*M160+'Structural Information'!$Z$8*M161)^2)/('Structural Information'!$Z$6*M159*M159+'Structural Information'!$Z$7*M160*M160+'Structural Information'!$Z$8*M161*M161)</f>
        <v>106.5653485243663</v>
      </c>
    </row>
    <row r="164" spans="10:28" x14ac:dyDescent="0.25">
      <c r="W164" s="297"/>
      <c r="X164" s="436"/>
      <c r="Y164" s="20"/>
      <c r="Z164" s="20"/>
      <c r="AA164" s="395"/>
      <c r="AB164" s="423" t="s">
        <v>344</v>
      </c>
    </row>
    <row r="165" spans="10:28" x14ac:dyDescent="0.25">
      <c r="X165" s="437"/>
      <c r="Y165" s="397"/>
      <c r="Z165" s="397"/>
      <c r="AA165" s="398"/>
      <c r="AB165" s="310">
        <f>2*PI()*SQRT(AB163/AB161)</f>
        <v>0.4510871449020048</v>
      </c>
    </row>
    <row r="167" spans="10:28" ht="15.6" x14ac:dyDescent="0.3">
      <c r="J167" s="813" t="s">
        <v>351</v>
      </c>
      <c r="K167" s="814"/>
      <c r="L167" s="814"/>
      <c r="M167" s="814"/>
      <c r="N167" s="814"/>
      <c r="O167" s="814"/>
      <c r="P167" s="814"/>
      <c r="Q167" s="814"/>
      <c r="R167" s="814"/>
      <c r="S167" s="814"/>
      <c r="T167" s="814"/>
      <c r="U167" s="814"/>
      <c r="V167" s="815"/>
      <c r="W167" s="399"/>
      <c r="X167" s="813" t="s">
        <v>111</v>
      </c>
      <c r="Y167" s="814"/>
      <c r="Z167" s="814"/>
      <c r="AA167" s="814"/>
      <c r="AB167" s="815"/>
    </row>
    <row r="168" spans="10:28" ht="15" customHeight="1" x14ac:dyDescent="0.25">
      <c r="J168" s="597" t="s">
        <v>9</v>
      </c>
      <c r="K168" s="596" t="s">
        <v>3</v>
      </c>
      <c r="L168" s="596" t="s">
        <v>76</v>
      </c>
      <c r="M168" s="597" t="s">
        <v>78</v>
      </c>
      <c r="N168" s="597" t="s">
        <v>86</v>
      </c>
      <c r="O168" s="596" t="s">
        <v>106</v>
      </c>
      <c r="P168" s="596" t="s">
        <v>266</v>
      </c>
      <c r="Q168" s="596" t="s">
        <v>267</v>
      </c>
      <c r="R168" s="597" t="s">
        <v>403</v>
      </c>
      <c r="S168" s="597" t="s">
        <v>404</v>
      </c>
      <c r="T168" s="597" t="s">
        <v>80</v>
      </c>
      <c r="U168" s="596" t="s">
        <v>107</v>
      </c>
      <c r="V168" s="597" t="s">
        <v>84</v>
      </c>
      <c r="X168" s="597" t="s">
        <v>9</v>
      </c>
      <c r="Y168" s="807" t="s">
        <v>81</v>
      </c>
      <c r="Z168" s="807" t="s">
        <v>82</v>
      </c>
      <c r="AA168" s="807" t="s">
        <v>109</v>
      </c>
      <c r="AB168" s="596" t="s">
        <v>110</v>
      </c>
    </row>
    <row r="169" spans="10:28" x14ac:dyDescent="0.25">
      <c r="J169" s="554"/>
      <c r="K169" s="595"/>
      <c r="L169" s="595"/>
      <c r="M169" s="554"/>
      <c r="N169" s="554"/>
      <c r="O169" s="595"/>
      <c r="P169" s="595"/>
      <c r="Q169" s="595"/>
      <c r="R169" s="554"/>
      <c r="S169" s="554"/>
      <c r="T169" s="554"/>
      <c r="U169" s="595"/>
      <c r="V169" s="554"/>
      <c r="X169" s="554"/>
      <c r="Y169" s="808"/>
      <c r="Z169" s="808"/>
      <c r="AA169" s="808"/>
      <c r="AB169" s="595"/>
    </row>
    <row r="170" spans="10:28" x14ac:dyDescent="0.25">
      <c r="J170" s="379">
        <v>3</v>
      </c>
      <c r="K170" s="311">
        <f>'Structural Information'!$U$6</f>
        <v>3</v>
      </c>
      <c r="L170" s="311">
        <f>L171+K170</f>
        <v>8.75</v>
      </c>
      <c r="M170" s="380">
        <f>'Yield Mechanism'!$V$57</f>
        <v>8.9231457332081786E-3</v>
      </c>
      <c r="N170" s="29">
        <f>M170-M171</f>
        <v>1.9146634157450968E-3</v>
      </c>
      <c r="O170" s="381">
        <f>N170/K170</f>
        <v>6.3822113858169897E-4</v>
      </c>
      <c r="P170" s="380">
        <f>$C$26</f>
        <v>9.5976000000000013E-3</v>
      </c>
      <c r="Q170" s="380">
        <f>$D$26</f>
        <v>1.8371492652094782E-3</v>
      </c>
      <c r="R170" s="311">
        <f>O170/P170</f>
        <v>6.6497993100535432E-2</v>
      </c>
      <c r="S170" s="25">
        <f>O170/Q170</f>
        <v>0.34739754176094489</v>
      </c>
      <c r="T170" s="311">
        <f>_xlfn.IFS((O170&lt;='Infill Capacities'!$CQ$11),(O170*'Infill Capacities'!$CL$11*'Infill Capacities'!$CK$4),(AND((O170&gt;'Infill Capacities'!$CQ$11),(O170&lt;='Infill Capacities'!$CR$11))),((O170-'Infill Capacities'!$CQ$11)*'Infill Capacities'!$CK$4*('Infill Capacities'!$CM$11)+'Infill Capacities'!$CG$11),(AND((O170&gt;'Infill Capacities'!$CR$11),(O170&lt;='Infill Capacities'!$CS$11))),((O170-'Infill Capacities'!$CR$11)*'Infill Capacities'!$CK$4*('Infill Capacities'!$CN$11)+'Infill Capacities'!$CH$11),(AND((O170&gt;'Infill Capacities'!$CS$11),(O170&lt;='Infill Capacities'!$CT$11))),((O170-'Infill Capacities'!$CS$11)*'Infill Capacities'!$CK$4*('Infill Capacities'!$CO$11)+'Infill Capacities'!$CJ$11))+_xlfn.IFS((O170&lt;='Frame Capacities'!$BO$11),(O170*'Frame Capacities'!$BG$4*'Frame Capacities'!$BI$11),(AND((O170&gt;'Frame Capacities'!$BO$11),(O170&lt;='Frame Capacities'!$BP$11))),((O170-'Frame Capacities'!$BO$11)*'Frame Capacities'!$BG$4*('Frame Capacities'!$BJ$11)+'Frame Capacities'!$BC$11),(AND((O170&gt;'Frame Capacities'!$BP$11),(O170&lt;='Frame Capacities'!$BQ$11))),((O170-'Frame Capacities'!$BP$11)*'Frame Capacities'!$BG$4*('Frame Capacities'!$BK$11)+'Frame Capacities'!$BD$11),(AND((O170&gt;'Frame Capacities'!$BQ$11),(O170&lt;='Frame Capacities'!$BR$11))),((O170-'Frame Capacities'!$BQ$11)*'Frame Capacities'!$BG$4*('Frame Capacities'!$BM$11)+'Frame Capacities'!$BE$11))</f>
        <v>81.127374425897059</v>
      </c>
      <c r="U170" s="311">
        <f>T170*K170</f>
        <v>243.38212327769116</v>
      </c>
      <c r="V170" s="25">
        <f>U172/AB170</f>
        <v>184.48794210643806</v>
      </c>
      <c r="W170" s="297"/>
      <c r="X170" s="425">
        <v>3</v>
      </c>
      <c r="Y170" s="25">
        <f>'Structural Information'!$Z$6</f>
        <v>37.8446</v>
      </c>
      <c r="Z170" s="25">
        <f>Y170*M170</f>
        <v>0.33769288101497025</v>
      </c>
      <c r="AA170" s="25">
        <f>Z170*L170</f>
        <v>2.9548127088809895</v>
      </c>
      <c r="AB170" s="25">
        <f>AA173/Z173</f>
        <v>6.4937564822005251</v>
      </c>
    </row>
    <row r="171" spans="10:28" x14ac:dyDescent="0.25">
      <c r="J171" s="379">
        <v>2</v>
      </c>
      <c r="K171" s="311">
        <f>'Structural Information'!$U$7</f>
        <v>3</v>
      </c>
      <c r="L171" s="311">
        <f>L172+K171</f>
        <v>5.75</v>
      </c>
      <c r="M171" s="380">
        <f>'Yield Mechanism'!$V$58</f>
        <v>7.0084823174630818E-3</v>
      </c>
      <c r="N171" s="29">
        <f>M171-M172</f>
        <v>3.3591652886369315E-3</v>
      </c>
      <c r="O171" s="381">
        <f>N171/K171</f>
        <v>1.1197217628789772E-3</v>
      </c>
      <c r="P171" s="380">
        <f>$C$27</f>
        <v>9.1744770034843208E-3</v>
      </c>
      <c r="Q171" s="380">
        <f>$D$27</f>
        <v>1.7655780345468453E-3</v>
      </c>
      <c r="R171" s="25">
        <f>O171/P171</f>
        <v>0.12204747610721839</v>
      </c>
      <c r="S171" s="25">
        <f t="shared" ref="S171:S172" si="38">O171/Q171</f>
        <v>0.63419556710013436</v>
      </c>
      <c r="T171" s="311">
        <f>_xlfn.IFS((O171&lt;='Infill Capacities'!$CQ$12),(O171*'Infill Capacities'!$CL$12*'Infill Capacities'!$CK$5),(AND((O171&gt;'Infill Capacities'!$CQ$12),(O171&lt;='Infill Capacities'!$CR$12))),((O171-'Infill Capacities'!$CQ$12)*'Infill Capacities'!$CK$5*('Infill Capacities'!$CM$12)+'Infill Capacities'!$CG$12),(AND((O171&gt;'Infill Capacities'!$CR$12),(O171&lt;='Infill Capacities'!$CS$12))),((O171-'Infill Capacities'!$CR$12)*'Infill Capacities'!$CK$5*('Infill Capacities'!$CN$12)+'Infill Capacities'!$CH$12),(AND((O171&gt;'Infill Capacities'!$CS$12),(O171&lt;='Infill Capacities'!$CT$12))),((O171-'Infill Capacities'!$CS$12)*'Infill Capacities'!$CK$5*('Infill Capacities'!$CO$12)+'Infill Capacities'!$CJ$12))+_xlfn.IFS((O171&lt;='Frame Capacities'!$BO$12),(O171*'Frame Capacities'!$BG$5*'Frame Capacities'!$BI$12),(AND((O171&gt;'Frame Capacities'!$BO$12),(O171&lt;='Frame Capacities'!$BP$12))),((O171-'Frame Capacities'!$BO$12)*'Frame Capacities'!$BG$5*('Frame Capacities'!$BJ$12)+'Frame Capacities'!$BC$12),(AND((O171&gt;'Frame Capacities'!$BP$12),(O171&lt;='Frame Capacities'!$BQ$12))),((O171-'Frame Capacities'!$BP$12)*'Frame Capacities'!$BG$5*('Frame Capacities'!$BK$12)+'Frame Capacities'!$BD$12),(AND((O171&gt;'Frame Capacities'!$BQ$12),(O171&lt;='Frame Capacities'!$BR$12))),((O171-'Frame Capacities'!$BQ$12)*'Frame Capacities'!$BG$5*('Frame Capacities'!$BM$12)+'Frame Capacities'!$BE$12))</f>
        <v>149.09671555460869</v>
      </c>
      <c r="U171" s="311">
        <f>U170+T171*K171</f>
        <v>690.67226994151724</v>
      </c>
      <c r="V171" s="382"/>
      <c r="W171" s="297"/>
      <c r="X171" s="425">
        <v>2</v>
      </c>
      <c r="Y171" s="25">
        <f>'Structural Information'!$Z$7</f>
        <v>40.367000000000004</v>
      </c>
      <c r="Z171" s="25">
        <f>Y171*M171</f>
        <v>0.28291140570903223</v>
      </c>
      <c r="AA171" s="25">
        <f>Z171*L171</f>
        <v>1.6267405828269352</v>
      </c>
      <c r="AB171" s="423" t="s">
        <v>343</v>
      </c>
    </row>
    <row r="172" spans="10:28" x14ac:dyDescent="0.25">
      <c r="J172" s="379">
        <v>1</v>
      </c>
      <c r="K172" s="311">
        <f>'Structural Information'!$U$8</f>
        <v>2.75</v>
      </c>
      <c r="L172" s="311">
        <f>K172</f>
        <v>2.75</v>
      </c>
      <c r="M172" s="380">
        <f>'Yield Mechanism'!$V$59</f>
        <v>3.6493170288261502E-3</v>
      </c>
      <c r="N172" s="29">
        <f>M172</f>
        <v>3.6493170288261502E-3</v>
      </c>
      <c r="O172" s="381">
        <f>N172/K172</f>
        <v>1.3270243741186E-3</v>
      </c>
      <c r="P172" s="380">
        <f>$C$28</f>
        <v>8.2547826641257982E-3</v>
      </c>
      <c r="Q172" s="380">
        <f>$D$28</f>
        <v>1.7443905747548442E-3</v>
      </c>
      <c r="R172" s="25">
        <f t="shared" ref="R172" si="39">O172/P172</f>
        <v>0.16075824502147995</v>
      </c>
      <c r="S172" s="25">
        <f t="shared" si="38"/>
        <v>0.76073810150292709</v>
      </c>
      <c r="T172" s="311">
        <f>_xlfn.IFS((O172&lt;='Infill Capacities'!$CQ$13),(O172*'Infill Capacities'!$CL$13*'Infill Capacities'!$CK$6),(AND((O172&gt;'Infill Capacities'!$CQ$13),(O172&lt;='Infill Capacities'!$CR$13))),((O172-'Infill Capacities'!$CQ$13)*'Infill Capacities'!$CK$6*('Infill Capacities'!$CM$13)+'Infill Capacities'!$CG$13),(AND((O172&gt;'Infill Capacities'!$CR$13),(O172&lt;='Infill Capacities'!$CS$13))),((O172-'Infill Capacities'!$CR$13)*'Infill Capacities'!$CK$6*('Infill Capacities'!$CN$13)+'Infill Capacities'!$CH$13),(AND((O172&gt;'Infill Capacities'!$CS$13),(O172&lt;='Infill Capacities'!$CT$13))),((O172-'Infill Capacities'!$CS$13)*'Infill Capacities'!$CK$6*('Infill Capacities'!$CO$13)+'Infill Capacities'!$CJ$13))+_xlfn.IFS((O172&lt;='Frame Capacities'!$BO$13),(O172*'Frame Capacities'!$BG$6*'Frame Capacities'!$BI$13),(AND((O172&gt;'Frame Capacities'!$BO$13),(O172&lt;='Frame Capacities'!$BP$13))),((O172-'Frame Capacities'!$BO$13)*'Frame Capacities'!$BG$6*('Frame Capacities'!$BJ$13)+'Frame Capacities'!$BC$13),(AND((O172&gt;'Frame Capacities'!$BP$13),(O172&lt;='Frame Capacities'!$BQ$13))),((O172-'Frame Capacities'!$BP$13)*'Frame Capacities'!$BG$6*('Frame Capacities'!$BK$13)+'Frame Capacities'!$BD$13),(AND((O172&gt;'Frame Capacities'!$BQ$13),(O172&lt;='Frame Capacities'!$BR$13))),((O172-'Frame Capacities'!$BQ$13)*'Frame Capacities'!$BG$6*('Frame Capacities'!$BM$13)+'Frame Capacities'!$BE$13))</f>
        <v>184.49</v>
      </c>
      <c r="U172" s="311">
        <f>U171+T172*K172</f>
        <v>1198.0197699415173</v>
      </c>
      <c r="V172" s="383"/>
      <c r="W172" s="297"/>
      <c r="X172" s="425">
        <v>1</v>
      </c>
      <c r="Y172" s="25">
        <f>'Structural Information'!$Z$8</f>
        <v>40.367000000000004</v>
      </c>
      <c r="Z172" s="25">
        <f>Y172*M172</f>
        <v>0.14731198050262523</v>
      </c>
      <c r="AA172" s="25">
        <f>Z172*L172</f>
        <v>0.40510794638221936</v>
      </c>
      <c r="AB172" s="310">
        <f>T172/M170</f>
        <v>20675.444009998198</v>
      </c>
    </row>
    <row r="173" spans="10:28" x14ac:dyDescent="0.25">
      <c r="V173" s="433"/>
      <c r="W173" s="297"/>
      <c r="X173" s="436"/>
      <c r="Y173" s="423" t="s">
        <v>83</v>
      </c>
      <c r="Z173" s="384">
        <f>SUM(Z170:Z172)</f>
        <v>0.76791626722662776</v>
      </c>
      <c r="AA173" s="384">
        <f>SUM(AA170:AA172)</f>
        <v>4.9866612380901447</v>
      </c>
      <c r="AB173" s="426" t="s">
        <v>345</v>
      </c>
    </row>
    <row r="174" spans="10:28" x14ac:dyDescent="0.25">
      <c r="W174" s="297"/>
      <c r="X174" s="436"/>
      <c r="Y174" s="434"/>
      <c r="Z174" s="434"/>
      <c r="AA174" s="435"/>
      <c r="AB174" s="25">
        <f>(('Structural Information'!$Z$6*M170+'Structural Information'!$Z$7*M171+'Structural Information'!$Z$8*M172)^2)/('Structural Information'!$Z$6*M170*M170+'Structural Information'!$Z$7*M171*M171+'Structural Information'!$Z$8*M172*M172)</f>
        <v>106.5653485243663</v>
      </c>
    </row>
    <row r="175" spans="10:28" x14ac:dyDescent="0.25">
      <c r="W175" s="297"/>
      <c r="X175" s="436"/>
      <c r="Y175" s="20"/>
      <c r="Z175" s="20"/>
      <c r="AA175" s="395"/>
      <c r="AB175" s="423" t="s">
        <v>344</v>
      </c>
    </row>
    <row r="176" spans="10:28" x14ac:dyDescent="0.25">
      <c r="X176" s="437"/>
      <c r="Y176" s="397"/>
      <c r="Z176" s="397"/>
      <c r="AA176" s="398"/>
      <c r="AB176" s="310">
        <f>2*PI()*SQRT(AB174/AB172)</f>
        <v>0.4510871449020048</v>
      </c>
    </row>
    <row r="177" spans="3:28" x14ac:dyDescent="0.25">
      <c r="R177" s="400"/>
      <c r="S177" s="400"/>
    </row>
    <row r="178" spans="3:28" ht="15.6" x14ac:dyDescent="0.3">
      <c r="J178" s="813" t="s">
        <v>352</v>
      </c>
      <c r="K178" s="814"/>
      <c r="L178" s="814"/>
      <c r="M178" s="814"/>
      <c r="N178" s="814"/>
      <c r="O178" s="814"/>
      <c r="P178" s="814"/>
      <c r="Q178" s="814"/>
      <c r="R178" s="814"/>
      <c r="S178" s="814"/>
      <c r="T178" s="814"/>
      <c r="U178" s="814"/>
      <c r="V178" s="815"/>
      <c r="W178" s="399"/>
      <c r="X178" s="806" t="s">
        <v>111</v>
      </c>
      <c r="Y178" s="806"/>
      <c r="Z178" s="806"/>
      <c r="AA178" s="806"/>
      <c r="AB178" s="806"/>
    </row>
    <row r="179" spans="3:28" ht="15" customHeight="1" x14ac:dyDescent="0.25">
      <c r="J179" s="597" t="s">
        <v>9</v>
      </c>
      <c r="K179" s="596" t="s">
        <v>3</v>
      </c>
      <c r="L179" s="596" t="s">
        <v>76</v>
      </c>
      <c r="M179" s="597" t="s">
        <v>78</v>
      </c>
      <c r="N179" s="597" t="s">
        <v>86</v>
      </c>
      <c r="O179" s="596" t="s">
        <v>106</v>
      </c>
      <c r="P179" s="596" t="s">
        <v>266</v>
      </c>
      <c r="Q179" s="596" t="s">
        <v>267</v>
      </c>
      <c r="R179" s="597" t="s">
        <v>403</v>
      </c>
      <c r="S179" s="597" t="s">
        <v>404</v>
      </c>
      <c r="T179" s="597" t="s">
        <v>80</v>
      </c>
      <c r="U179" s="596" t="s">
        <v>107</v>
      </c>
      <c r="V179" s="597" t="s">
        <v>84</v>
      </c>
      <c r="X179" s="597" t="s">
        <v>9</v>
      </c>
      <c r="Y179" s="807" t="s">
        <v>81</v>
      </c>
      <c r="Z179" s="807" t="s">
        <v>82</v>
      </c>
      <c r="AA179" s="807" t="s">
        <v>109</v>
      </c>
      <c r="AB179" s="596" t="s">
        <v>110</v>
      </c>
    </row>
    <row r="180" spans="3:28" x14ac:dyDescent="0.25">
      <c r="J180" s="554"/>
      <c r="K180" s="595"/>
      <c r="L180" s="595"/>
      <c r="M180" s="554"/>
      <c r="N180" s="554"/>
      <c r="O180" s="595"/>
      <c r="P180" s="595"/>
      <c r="Q180" s="595"/>
      <c r="R180" s="554"/>
      <c r="S180" s="554"/>
      <c r="T180" s="554"/>
      <c r="U180" s="595"/>
      <c r="V180" s="554"/>
      <c r="X180" s="554"/>
      <c r="Y180" s="808"/>
      <c r="Z180" s="808"/>
      <c r="AA180" s="808"/>
      <c r="AB180" s="595"/>
    </row>
    <row r="181" spans="3:28" x14ac:dyDescent="0.25">
      <c r="J181" s="379">
        <v>3</v>
      </c>
      <c r="K181" s="311">
        <f>'Structural Information'!$U$6</f>
        <v>3</v>
      </c>
      <c r="L181" s="311">
        <f>L182+K181</f>
        <v>8.75</v>
      </c>
      <c r="M181" s="380">
        <f>'Yield Mechanism'!$V$57</f>
        <v>8.9231457332081786E-3</v>
      </c>
      <c r="N181" s="29">
        <f>M181-M182</f>
        <v>1.9146634157450968E-3</v>
      </c>
      <c r="O181" s="381">
        <f>N181/K181</f>
        <v>6.3822113858169897E-4</v>
      </c>
      <c r="P181" s="380">
        <f>$C$26</f>
        <v>9.5976000000000013E-3</v>
      </c>
      <c r="Q181" s="380">
        <f>$D$26</f>
        <v>1.8371492652094782E-3</v>
      </c>
      <c r="R181" s="311">
        <f>O181/P181</f>
        <v>6.6497993100535432E-2</v>
      </c>
      <c r="S181" s="25">
        <f>O181/Q181</f>
        <v>0.34739754176094489</v>
      </c>
      <c r="T181" s="311">
        <f>_xlfn.IFS((O181&lt;='Infill Capacities'!$CQ$11),(O181*'Infill Capacities'!$CL$11*'Infill Capacities'!$CK$4),(AND((O181&gt;'Infill Capacities'!$CQ$11),(O181&lt;='Infill Capacities'!$CR$11))),((O181-'Infill Capacities'!$CQ$11)*'Infill Capacities'!$CK$4*('Infill Capacities'!$CM$11)+'Infill Capacities'!$CG$11),(AND((O181&gt;'Infill Capacities'!$CR$11),(O181&lt;='Infill Capacities'!$CS$11))),((O181-'Infill Capacities'!$CR$11)*'Infill Capacities'!$CK$4*('Infill Capacities'!$CN$11)+'Infill Capacities'!$CH$11),(AND((O181&gt;'Infill Capacities'!$CS$11),(O181&lt;='Infill Capacities'!$CT$11))),((O181-'Infill Capacities'!$CS$11)*'Infill Capacities'!$CK$4*('Infill Capacities'!$CO$11)+'Infill Capacities'!$CJ$11))+_xlfn.IFS((O181&lt;='Frame Capacities'!$BO$11),(O181*'Frame Capacities'!$BG$4*'Frame Capacities'!$BI$11),(AND((O181&gt;'Frame Capacities'!$BO$11),(O181&lt;='Frame Capacities'!$BP$11))),((O181-'Frame Capacities'!$BO$11)*'Frame Capacities'!$BG$4*('Frame Capacities'!$BJ$11)+'Frame Capacities'!$BC$11),(AND((O181&gt;'Frame Capacities'!$BP$11),(O181&lt;='Frame Capacities'!$BQ$11))),((O181-'Frame Capacities'!$BP$11)*'Frame Capacities'!$BG$4*('Frame Capacities'!$BK$11)+'Frame Capacities'!$BD$11),(AND((O181&gt;'Frame Capacities'!$BQ$11),(O181&lt;='Frame Capacities'!$BR$11))),((O181-'Frame Capacities'!$BQ$11)*'Frame Capacities'!$BG$4*('Frame Capacities'!$BM$11)+'Frame Capacities'!$BE$11))</f>
        <v>81.127374425897059</v>
      </c>
      <c r="U181" s="311">
        <f>T181*K181</f>
        <v>243.38212327769116</v>
      </c>
      <c r="V181" s="25">
        <f>U183/AB181</f>
        <v>184.48794210643806</v>
      </c>
      <c r="W181" s="297"/>
      <c r="X181" s="425">
        <v>3</v>
      </c>
      <c r="Y181" s="25">
        <f>'Structural Information'!$Z$6</f>
        <v>37.8446</v>
      </c>
      <c r="Z181" s="25">
        <f>Y181*M181</f>
        <v>0.33769288101497025</v>
      </c>
      <c r="AA181" s="25">
        <f>Z181*L181</f>
        <v>2.9548127088809895</v>
      </c>
      <c r="AB181" s="25">
        <f>AA184/Z184</f>
        <v>6.4937564822005251</v>
      </c>
    </row>
    <row r="182" spans="3:28" x14ac:dyDescent="0.25">
      <c r="J182" s="379">
        <v>2</v>
      </c>
      <c r="K182" s="311">
        <f>'Structural Information'!$U$7</f>
        <v>3</v>
      </c>
      <c r="L182" s="311">
        <f>L183+K182</f>
        <v>5.75</v>
      </c>
      <c r="M182" s="380">
        <f>'Yield Mechanism'!$V$58</f>
        <v>7.0084823174630818E-3</v>
      </c>
      <c r="N182" s="29">
        <f>M182-M183</f>
        <v>3.3591652886369315E-3</v>
      </c>
      <c r="O182" s="381">
        <f>N182/K182</f>
        <v>1.1197217628789772E-3</v>
      </c>
      <c r="P182" s="380">
        <f>$C$27</f>
        <v>9.1744770034843208E-3</v>
      </c>
      <c r="Q182" s="380">
        <f>$D$27</f>
        <v>1.7655780345468453E-3</v>
      </c>
      <c r="R182" s="25">
        <f>O182/P182</f>
        <v>0.12204747610721839</v>
      </c>
      <c r="S182" s="25">
        <f t="shared" ref="S182:S183" si="40">O182/Q182</f>
        <v>0.63419556710013436</v>
      </c>
      <c r="T182" s="311">
        <f>_xlfn.IFS((O182&lt;='Infill Capacities'!$CQ$12),(O182*'Infill Capacities'!$CL$12*'Infill Capacities'!$CK$5),(AND((O182&gt;'Infill Capacities'!$CQ$12),(O182&lt;='Infill Capacities'!$CR$12))),((O182-'Infill Capacities'!$CQ$12)*'Infill Capacities'!$CK$5*('Infill Capacities'!$CM$12)+'Infill Capacities'!$CG$12),(AND((O182&gt;'Infill Capacities'!$CR$12),(O182&lt;='Infill Capacities'!$CS$12))),((O182-'Infill Capacities'!$CR$12)*'Infill Capacities'!$CK$5*('Infill Capacities'!$CN$12)+'Infill Capacities'!$CH$12),(AND((O182&gt;'Infill Capacities'!$CS$12),(O182&lt;='Infill Capacities'!$CT$12))),((O182-'Infill Capacities'!$CS$12)*'Infill Capacities'!$CK$5*('Infill Capacities'!$CO$12)+'Infill Capacities'!$CJ$12))+_xlfn.IFS((O182&lt;='Frame Capacities'!$BO$12),(O182*'Frame Capacities'!$BG$5*'Frame Capacities'!$BI$12),(AND((O182&gt;'Frame Capacities'!$BO$12),(O182&lt;='Frame Capacities'!$BP$12))),((O182-'Frame Capacities'!$BO$12)*'Frame Capacities'!$BG$5*('Frame Capacities'!$BJ$12)+'Frame Capacities'!$BC$12),(AND((O182&gt;'Frame Capacities'!$BP$12),(O182&lt;='Frame Capacities'!$BQ$12))),((O182-'Frame Capacities'!$BP$12)*'Frame Capacities'!$BG$5*('Frame Capacities'!$BK$12)+'Frame Capacities'!$BD$12),(AND((O182&gt;'Frame Capacities'!$BQ$12),(O182&lt;='Frame Capacities'!$BR$12))),((O182-'Frame Capacities'!$BQ$12)*'Frame Capacities'!$BG$5*('Frame Capacities'!$BM$12)+'Frame Capacities'!$BE$12))</f>
        <v>149.09671555460869</v>
      </c>
      <c r="U182" s="311">
        <f>U181+T182*K182</f>
        <v>690.67226994151724</v>
      </c>
      <c r="V182" s="382"/>
      <c r="W182" s="297"/>
      <c r="X182" s="425">
        <v>2</v>
      </c>
      <c r="Y182" s="25">
        <f>'Structural Information'!$Z$7</f>
        <v>40.367000000000004</v>
      </c>
      <c r="Z182" s="25">
        <f>Y182*M182</f>
        <v>0.28291140570903223</v>
      </c>
      <c r="AA182" s="25">
        <f>Z182*L182</f>
        <v>1.6267405828269352</v>
      </c>
      <c r="AB182" s="423" t="s">
        <v>343</v>
      </c>
    </row>
    <row r="183" spans="3:28" x14ac:dyDescent="0.25">
      <c r="J183" s="379">
        <v>1</v>
      </c>
      <c r="K183" s="311">
        <f>'Structural Information'!$U$8</f>
        <v>2.75</v>
      </c>
      <c r="L183" s="311">
        <f>K183</f>
        <v>2.75</v>
      </c>
      <c r="M183" s="380">
        <f>'Yield Mechanism'!$V$59</f>
        <v>3.6493170288261502E-3</v>
      </c>
      <c r="N183" s="29">
        <f>M183</f>
        <v>3.6493170288261502E-3</v>
      </c>
      <c r="O183" s="381">
        <f>N183/K183</f>
        <v>1.3270243741186E-3</v>
      </c>
      <c r="P183" s="380">
        <f>$C$28</f>
        <v>8.2547826641257982E-3</v>
      </c>
      <c r="Q183" s="380">
        <f>$D$28</f>
        <v>1.7443905747548442E-3</v>
      </c>
      <c r="R183" s="25">
        <f t="shared" ref="R183" si="41">O183/P183</f>
        <v>0.16075824502147995</v>
      </c>
      <c r="S183" s="25">
        <f t="shared" si="40"/>
        <v>0.76073810150292709</v>
      </c>
      <c r="T183" s="311">
        <f>_xlfn.IFS((O183&lt;='Infill Capacities'!$CQ$13),(O183*'Infill Capacities'!$CL$13*'Infill Capacities'!$CK$6),(AND((O183&gt;'Infill Capacities'!$CQ$13),(O183&lt;='Infill Capacities'!$CR$13))),((O183-'Infill Capacities'!$CQ$13)*'Infill Capacities'!$CK$6*('Infill Capacities'!$CM$13)+'Infill Capacities'!$CG$13),(AND((O183&gt;'Infill Capacities'!$CR$13),(O183&lt;='Infill Capacities'!$CS$13))),((O183-'Infill Capacities'!$CR$13)*'Infill Capacities'!$CK$6*('Infill Capacities'!$CN$13)+'Infill Capacities'!$CH$13),(AND((O183&gt;'Infill Capacities'!$CS$13),(O183&lt;='Infill Capacities'!$CT$13))),((O183-'Infill Capacities'!$CS$13)*'Infill Capacities'!$CK$6*('Infill Capacities'!$CO$13)+'Infill Capacities'!$CJ$13))+_xlfn.IFS((O183&lt;='Frame Capacities'!$BO$13),(O183*'Frame Capacities'!$BG$6*'Frame Capacities'!$BI$13),(AND((O183&gt;'Frame Capacities'!$BO$13),(O183&lt;='Frame Capacities'!$BP$13))),((O183-'Frame Capacities'!$BO$13)*'Frame Capacities'!$BG$6*('Frame Capacities'!$BJ$13)+'Frame Capacities'!$BC$13),(AND((O183&gt;'Frame Capacities'!$BP$13),(O183&lt;='Frame Capacities'!$BQ$13))),((O183-'Frame Capacities'!$BP$13)*'Frame Capacities'!$BG$6*('Frame Capacities'!$BK$13)+'Frame Capacities'!$BD$13),(AND((O183&gt;'Frame Capacities'!$BQ$13),(O183&lt;='Frame Capacities'!$BR$13))),((O183-'Frame Capacities'!$BQ$13)*'Frame Capacities'!$BG$6*('Frame Capacities'!$BM$13)+'Frame Capacities'!$BE$13))</f>
        <v>184.49</v>
      </c>
      <c r="U183" s="311">
        <f>U182+T183*K183</f>
        <v>1198.0197699415173</v>
      </c>
      <c r="V183" s="383"/>
      <c r="W183" s="297"/>
      <c r="X183" s="425">
        <v>1</v>
      </c>
      <c r="Y183" s="25">
        <f>'Structural Information'!$Z$8</f>
        <v>40.367000000000004</v>
      </c>
      <c r="Z183" s="25">
        <f>Y183*M183</f>
        <v>0.14731198050262523</v>
      </c>
      <c r="AA183" s="25">
        <f>Z183*L183</f>
        <v>0.40510794638221936</v>
      </c>
      <c r="AB183" s="310">
        <f>T183/M181</f>
        <v>20675.444009998198</v>
      </c>
    </row>
    <row r="184" spans="3:28" x14ac:dyDescent="0.25">
      <c r="V184" s="433"/>
      <c r="W184" s="297"/>
      <c r="X184" s="436"/>
      <c r="Y184" s="423" t="s">
        <v>83</v>
      </c>
      <c r="Z184" s="384">
        <f>SUM(Z181:Z183)</f>
        <v>0.76791626722662776</v>
      </c>
      <c r="AA184" s="384">
        <f>SUM(AA181:AA183)</f>
        <v>4.9866612380901447</v>
      </c>
      <c r="AB184" s="426" t="s">
        <v>345</v>
      </c>
    </row>
    <row r="185" spans="3:28" ht="15.6" x14ac:dyDescent="0.3">
      <c r="C185" s="852" t="s">
        <v>297</v>
      </c>
      <c r="D185" s="853"/>
      <c r="E185" s="853"/>
      <c r="F185" s="854"/>
      <c r="W185" s="297"/>
      <c r="X185" s="436"/>
      <c r="Y185" s="434"/>
      <c r="Z185" s="434"/>
      <c r="AA185" s="435"/>
      <c r="AB185" s="25">
        <f>(('Structural Information'!$Z$6*M181+'Structural Information'!$Z$7*M182+'Structural Information'!$Z$8*M183)^2)/('Structural Information'!$Z$6*M181*M181+'Structural Information'!$Z$7*M182*M182+'Structural Information'!$Z$8*M183*M183)</f>
        <v>106.5653485243663</v>
      </c>
    </row>
    <row r="186" spans="3:28" x14ac:dyDescent="0.25">
      <c r="C186" s="554" t="s">
        <v>9</v>
      </c>
      <c r="D186" s="855" t="str">
        <f>H135</f>
        <v>LS6 Δi</v>
      </c>
      <c r="E186" s="857">
        <f>D125</f>
        <v>-184.4864</v>
      </c>
      <c r="F186" s="554" t="s">
        <v>246</v>
      </c>
      <c r="W186" s="297"/>
      <c r="X186" s="436"/>
      <c r="Y186" s="20"/>
      <c r="Z186" s="20"/>
      <c r="AA186" s="395"/>
      <c r="AB186" s="423" t="s">
        <v>344</v>
      </c>
    </row>
    <row r="187" spans="3:28" x14ac:dyDescent="0.25">
      <c r="C187" s="489"/>
      <c r="D187" s="856"/>
      <c r="E187" s="858"/>
      <c r="F187" s="489"/>
      <c r="X187" s="437"/>
      <c r="Y187" s="397"/>
      <c r="Z187" s="397"/>
      <c r="AA187" s="398"/>
      <c r="AB187" s="310">
        <f>2*PI()*SQRT(AB185/AB183)</f>
        <v>0.4510871449020048</v>
      </c>
    </row>
    <row r="188" spans="3:28" x14ac:dyDescent="0.25">
      <c r="C188" s="424">
        <v>3</v>
      </c>
      <c r="D188" s="152">
        <f>H137/$H$137</f>
        <v>1</v>
      </c>
      <c r="E188" s="152">
        <f>D126/$D$126</f>
        <v>1</v>
      </c>
      <c r="F188" s="409">
        <f>(E188-D188)/E188</f>
        <v>0</v>
      </c>
      <c r="Q188" s="101"/>
      <c r="T188" s="401"/>
    </row>
    <row r="189" spans="3:28" ht="15.6" x14ac:dyDescent="0.3">
      <c r="C189" s="424">
        <v>2</v>
      </c>
      <c r="D189" s="152">
        <f t="shared" ref="D189:D191" si="42">H138/$H$137</f>
        <v>0.7686679804358475</v>
      </c>
      <c r="E189" s="152">
        <f t="shared" ref="E189:E191" si="43">D127/$D$126</f>
        <v>0.75690858792158111</v>
      </c>
      <c r="F189" s="409">
        <f>(E189-D189)/E189</f>
        <v>-1.5536080184473623E-2</v>
      </c>
      <c r="J189" s="806" t="s">
        <v>353</v>
      </c>
      <c r="K189" s="806"/>
      <c r="L189" s="806"/>
      <c r="M189" s="806"/>
      <c r="N189" s="806"/>
      <c r="O189" s="806"/>
      <c r="P189" s="806"/>
      <c r="Q189" s="806"/>
      <c r="R189" s="806"/>
      <c r="S189" s="806"/>
      <c r="T189" s="806"/>
      <c r="U189" s="806"/>
      <c r="V189" s="806"/>
      <c r="W189" s="399"/>
      <c r="X189" s="806" t="s">
        <v>111</v>
      </c>
      <c r="Y189" s="806"/>
      <c r="Z189" s="806"/>
      <c r="AA189" s="806"/>
      <c r="AB189" s="806"/>
    </row>
    <row r="190" spans="3:28" ht="15" customHeight="1" x14ac:dyDescent="0.25">
      <c r="C190" s="424">
        <v>1</v>
      </c>
      <c r="D190" s="152">
        <f t="shared" si="42"/>
        <v>0.39552790888514311</v>
      </c>
      <c r="E190" s="152">
        <f t="shared" si="43"/>
        <v>0.36780852700016975</v>
      </c>
      <c r="F190" s="409">
        <f>(E190-D190)/E190</f>
        <v>-7.5363619519785E-2</v>
      </c>
      <c r="J190" s="597" t="s">
        <v>9</v>
      </c>
      <c r="K190" s="596" t="s">
        <v>3</v>
      </c>
      <c r="L190" s="596" t="s">
        <v>76</v>
      </c>
      <c r="M190" s="597" t="s">
        <v>78</v>
      </c>
      <c r="N190" s="597" t="s">
        <v>86</v>
      </c>
      <c r="O190" s="596" t="s">
        <v>106</v>
      </c>
      <c r="P190" s="596" t="s">
        <v>266</v>
      </c>
      <c r="Q190" s="596" t="s">
        <v>267</v>
      </c>
      <c r="R190" s="597" t="s">
        <v>403</v>
      </c>
      <c r="S190" s="597" t="s">
        <v>404</v>
      </c>
      <c r="T190" s="597" t="s">
        <v>80</v>
      </c>
      <c r="U190" s="596" t="s">
        <v>107</v>
      </c>
      <c r="V190" s="597" t="s">
        <v>84</v>
      </c>
      <c r="X190" s="597" t="s">
        <v>9</v>
      </c>
      <c r="Y190" s="807" t="s">
        <v>81</v>
      </c>
      <c r="Z190" s="807" t="s">
        <v>82</v>
      </c>
      <c r="AA190" s="807" t="s">
        <v>109</v>
      </c>
      <c r="AB190" s="596" t="s">
        <v>110</v>
      </c>
    </row>
    <row r="191" spans="3:28" x14ac:dyDescent="0.25">
      <c r="C191" s="410">
        <v>0</v>
      </c>
      <c r="D191" s="411">
        <f t="shared" si="42"/>
        <v>0</v>
      </c>
      <c r="E191" s="411">
        <f t="shared" si="43"/>
        <v>0</v>
      </c>
      <c r="F191" s="412">
        <v>0</v>
      </c>
      <c r="J191" s="554"/>
      <c r="K191" s="595"/>
      <c r="L191" s="595"/>
      <c r="M191" s="554"/>
      <c r="N191" s="554"/>
      <c r="O191" s="595"/>
      <c r="P191" s="595"/>
      <c r="Q191" s="595"/>
      <c r="R191" s="554"/>
      <c r="S191" s="554"/>
      <c r="T191" s="554"/>
      <c r="U191" s="595"/>
      <c r="V191" s="554"/>
      <c r="X191" s="554"/>
      <c r="Y191" s="808"/>
      <c r="Z191" s="808"/>
      <c r="AA191" s="808"/>
      <c r="AB191" s="595"/>
    </row>
    <row r="192" spans="3:28" x14ac:dyDescent="0.25">
      <c r="J192" s="379">
        <v>3</v>
      </c>
      <c r="K192" s="311">
        <f>'Structural Information'!$U$6</f>
        <v>3</v>
      </c>
      <c r="L192" s="311">
        <f>L193+K192</f>
        <v>8.75</v>
      </c>
      <c r="M192" s="380">
        <f>'Yield Mechanism'!$V$57</f>
        <v>8.9231457332081786E-3</v>
      </c>
      <c r="N192" s="29">
        <f>M192-M193</f>
        <v>1.9146634157450968E-3</v>
      </c>
      <c r="O192" s="381">
        <f>N192/K192</f>
        <v>6.3822113858169897E-4</v>
      </c>
      <c r="P192" s="380">
        <f>$C$26</f>
        <v>9.5976000000000013E-3</v>
      </c>
      <c r="Q192" s="380">
        <f>$D$26</f>
        <v>1.8371492652094782E-3</v>
      </c>
      <c r="R192" s="311">
        <f>O192/P192</f>
        <v>6.6497993100535432E-2</v>
      </c>
      <c r="S192" s="25">
        <f>O192/Q192</f>
        <v>0.34739754176094489</v>
      </c>
      <c r="T192" s="311">
        <f>_xlfn.IFS((O192&lt;='Infill Capacities'!$CQ$11),(O192*'Infill Capacities'!$CL$11*'Infill Capacities'!$CK$4),(AND((O192&gt;'Infill Capacities'!$CQ$11),(O192&lt;='Infill Capacities'!$CR$11))),((O192-'Infill Capacities'!$CQ$11)*'Infill Capacities'!$CK$4*('Infill Capacities'!$CM$11)+'Infill Capacities'!$CG$11),(AND((O192&gt;'Infill Capacities'!$CR$11),(O192&lt;='Infill Capacities'!$CS$11))),((O192-'Infill Capacities'!$CR$11)*'Infill Capacities'!$CK$4*('Infill Capacities'!$CN$11)+'Infill Capacities'!$CH$11),(AND((O192&gt;'Infill Capacities'!$CS$11),(O192&lt;='Infill Capacities'!$CT$11))),((O192-'Infill Capacities'!$CS$11)*'Infill Capacities'!$CK$4*('Infill Capacities'!$CO$11)+'Infill Capacities'!$CJ$11))+_xlfn.IFS((O192&lt;='Frame Capacities'!$BO$11),(O192*'Frame Capacities'!$BG$4*'Frame Capacities'!$BI$11),(AND((O192&gt;'Frame Capacities'!$BO$11),(O192&lt;='Frame Capacities'!$BP$11))),((O192-'Frame Capacities'!$BO$11)*'Frame Capacities'!$BG$4*('Frame Capacities'!$BJ$11)+'Frame Capacities'!$BC$11),(AND((O192&gt;'Frame Capacities'!$BP$11),(O192&lt;='Frame Capacities'!$BQ$11))),((O192-'Frame Capacities'!$BP$11)*'Frame Capacities'!$BG$4*('Frame Capacities'!$BK$11)+'Frame Capacities'!$BD$11),(AND((O192&gt;'Frame Capacities'!$BQ$11),(O192&lt;='Frame Capacities'!$BR$11))),((O192-'Frame Capacities'!$BQ$11)*'Frame Capacities'!$BG$4*('Frame Capacities'!$BM$11)+'Frame Capacities'!$BE$11))</f>
        <v>81.127374425897059</v>
      </c>
      <c r="U192" s="311">
        <f>T192*K192</f>
        <v>243.38212327769116</v>
      </c>
      <c r="V192" s="25">
        <f>U194/AB192</f>
        <v>184.48794210643806</v>
      </c>
      <c r="W192" s="297"/>
      <c r="X192" s="425">
        <v>3</v>
      </c>
      <c r="Y192" s="25">
        <f>'Structural Information'!$Z$6</f>
        <v>37.8446</v>
      </c>
      <c r="Z192" s="25">
        <f>Y192*M192</f>
        <v>0.33769288101497025</v>
      </c>
      <c r="AA192" s="25">
        <f>Z192*L192</f>
        <v>2.9548127088809895</v>
      </c>
      <c r="AB192" s="25">
        <f>AA195/Z195</f>
        <v>6.4937564822005251</v>
      </c>
    </row>
    <row r="193" spans="10:28" x14ac:dyDescent="0.25">
      <c r="J193" s="379">
        <v>2</v>
      </c>
      <c r="K193" s="311">
        <f>'Structural Information'!$U$7</f>
        <v>3</v>
      </c>
      <c r="L193" s="311">
        <f>L194+K193</f>
        <v>5.75</v>
      </c>
      <c r="M193" s="380">
        <f>'Yield Mechanism'!$V$58</f>
        <v>7.0084823174630818E-3</v>
      </c>
      <c r="N193" s="29">
        <f>M193-M194</f>
        <v>3.3591652886369315E-3</v>
      </c>
      <c r="O193" s="381">
        <f>N193/K193</f>
        <v>1.1197217628789772E-3</v>
      </c>
      <c r="P193" s="380">
        <f>$C$27</f>
        <v>9.1744770034843208E-3</v>
      </c>
      <c r="Q193" s="380">
        <f>$D$27</f>
        <v>1.7655780345468453E-3</v>
      </c>
      <c r="R193" s="25">
        <f>O193/P193</f>
        <v>0.12204747610721839</v>
      </c>
      <c r="S193" s="25">
        <f t="shared" ref="S193:S194" si="44">O193/Q193</f>
        <v>0.63419556710013436</v>
      </c>
      <c r="T193" s="311">
        <f>_xlfn.IFS((O193&lt;='Infill Capacities'!$CQ$12),(O193*'Infill Capacities'!$CL$12*'Infill Capacities'!$CK$5),(AND((O193&gt;'Infill Capacities'!$CQ$12),(O193&lt;='Infill Capacities'!$CR$12))),((O193-'Infill Capacities'!$CQ$12)*'Infill Capacities'!$CK$5*('Infill Capacities'!$CM$12)+'Infill Capacities'!$CG$12),(AND((O193&gt;'Infill Capacities'!$CR$12),(O193&lt;='Infill Capacities'!$CS$12))),((O193-'Infill Capacities'!$CR$12)*'Infill Capacities'!$CK$5*('Infill Capacities'!$CN$12)+'Infill Capacities'!$CH$12),(AND((O193&gt;'Infill Capacities'!$CS$12),(O193&lt;='Infill Capacities'!$CT$12))),((O193-'Infill Capacities'!$CS$12)*'Infill Capacities'!$CK$5*('Infill Capacities'!$CO$12)+'Infill Capacities'!$CJ$12))+_xlfn.IFS((O193&lt;='Frame Capacities'!$BO$12),(O193*'Frame Capacities'!$BG$5*'Frame Capacities'!$BI$12),(AND((O193&gt;'Frame Capacities'!$BO$12),(O193&lt;='Frame Capacities'!$BP$12))),((O193-'Frame Capacities'!$BO$12)*'Frame Capacities'!$BG$5*('Frame Capacities'!$BJ$12)+'Frame Capacities'!$BC$12),(AND((O193&gt;'Frame Capacities'!$BP$12),(O193&lt;='Frame Capacities'!$BQ$12))),((O193-'Frame Capacities'!$BP$12)*'Frame Capacities'!$BG$5*('Frame Capacities'!$BK$12)+'Frame Capacities'!$BD$12),(AND((O193&gt;'Frame Capacities'!$BQ$12),(O193&lt;='Frame Capacities'!$BR$12))),((O193-'Frame Capacities'!$BQ$12)*'Frame Capacities'!$BG$5*('Frame Capacities'!$BM$12)+'Frame Capacities'!$BE$12))</f>
        <v>149.09671555460869</v>
      </c>
      <c r="U193" s="311">
        <f>U192+T193*K193</f>
        <v>690.67226994151724</v>
      </c>
      <c r="V193" s="382"/>
      <c r="W193" s="297"/>
      <c r="X193" s="425">
        <v>2</v>
      </c>
      <c r="Y193" s="25">
        <f>'Structural Information'!$Z$7</f>
        <v>40.367000000000004</v>
      </c>
      <c r="Z193" s="25">
        <f>Y193*M193</f>
        <v>0.28291140570903223</v>
      </c>
      <c r="AA193" s="25">
        <f>Z193*L193</f>
        <v>1.6267405828269352</v>
      </c>
      <c r="AB193" s="423" t="s">
        <v>343</v>
      </c>
    </row>
    <row r="194" spans="10:28" x14ac:dyDescent="0.25">
      <c r="J194" s="379">
        <v>1</v>
      </c>
      <c r="K194" s="311">
        <f>'Structural Information'!$U$8</f>
        <v>2.75</v>
      </c>
      <c r="L194" s="311">
        <f>K194</f>
        <v>2.75</v>
      </c>
      <c r="M194" s="380">
        <f>'Yield Mechanism'!$V$59</f>
        <v>3.6493170288261502E-3</v>
      </c>
      <c r="N194" s="29">
        <f>M194</f>
        <v>3.6493170288261502E-3</v>
      </c>
      <c r="O194" s="381">
        <f>N194/K194</f>
        <v>1.3270243741186E-3</v>
      </c>
      <c r="P194" s="380">
        <f>$C$28</f>
        <v>8.2547826641257982E-3</v>
      </c>
      <c r="Q194" s="380">
        <f>$D$28</f>
        <v>1.7443905747548442E-3</v>
      </c>
      <c r="R194" s="25">
        <f t="shared" ref="R194" si="45">O194/P194</f>
        <v>0.16075824502147995</v>
      </c>
      <c r="S194" s="25">
        <f t="shared" si="44"/>
        <v>0.76073810150292709</v>
      </c>
      <c r="T194" s="311">
        <f>_xlfn.IFS((O194&lt;='Infill Capacities'!$CQ$13),(O194*'Infill Capacities'!$CL$13*'Infill Capacities'!$CK$6),(AND((O194&gt;'Infill Capacities'!$CQ$13),(O194&lt;='Infill Capacities'!$CR$13))),((O194-'Infill Capacities'!$CQ$13)*'Infill Capacities'!$CK$6*('Infill Capacities'!$CM$13)+'Infill Capacities'!$CG$13),(AND((O194&gt;'Infill Capacities'!$CR$13),(O194&lt;='Infill Capacities'!$CS$13))),((O194-'Infill Capacities'!$CR$13)*'Infill Capacities'!$CK$6*('Infill Capacities'!$CN$13)+'Infill Capacities'!$CH$13),(AND((O194&gt;'Infill Capacities'!$CS$13),(O194&lt;='Infill Capacities'!$CT$13))),((O194-'Infill Capacities'!$CS$13)*'Infill Capacities'!$CK$6*('Infill Capacities'!$CO$13)+'Infill Capacities'!$CJ$13))+_xlfn.IFS((O194&lt;='Frame Capacities'!$BO$13),(O194*'Frame Capacities'!$BG$6*'Frame Capacities'!$BI$13),(AND((O194&gt;'Frame Capacities'!$BO$13),(O194&lt;='Frame Capacities'!$BP$13))),((O194-'Frame Capacities'!$BO$13)*'Frame Capacities'!$BG$6*('Frame Capacities'!$BJ$13)+'Frame Capacities'!$BC$13),(AND((O194&gt;'Frame Capacities'!$BP$13),(O194&lt;='Frame Capacities'!$BQ$13))),((O194-'Frame Capacities'!$BP$13)*'Frame Capacities'!$BG$6*('Frame Capacities'!$BK$13)+'Frame Capacities'!$BD$13),(AND((O194&gt;'Frame Capacities'!$BQ$13),(O194&lt;='Frame Capacities'!$BR$13))),((O194-'Frame Capacities'!$BQ$13)*'Frame Capacities'!$BG$6*('Frame Capacities'!$BM$13)+'Frame Capacities'!$BE$13))</f>
        <v>184.49</v>
      </c>
      <c r="U194" s="311">
        <f>U193+T194*K194</f>
        <v>1198.0197699415173</v>
      </c>
      <c r="V194" s="383"/>
      <c r="W194" s="297"/>
      <c r="X194" s="425">
        <v>1</v>
      </c>
      <c r="Y194" s="25">
        <f>'Structural Information'!$Z$8</f>
        <v>40.367000000000004</v>
      </c>
      <c r="Z194" s="25">
        <f>Y194*M194</f>
        <v>0.14731198050262523</v>
      </c>
      <c r="AA194" s="25">
        <f>Z194*L194</f>
        <v>0.40510794638221936</v>
      </c>
      <c r="AB194" s="310">
        <f>T194/M192</f>
        <v>20675.444009998198</v>
      </c>
    </row>
    <row r="195" spans="10:28" x14ac:dyDescent="0.25">
      <c r="V195" s="433"/>
      <c r="W195" s="297"/>
      <c r="X195" s="436"/>
      <c r="Y195" s="423" t="s">
        <v>83</v>
      </c>
      <c r="Z195" s="384">
        <f>SUM(Z192:Z194)</f>
        <v>0.76791626722662776</v>
      </c>
      <c r="AA195" s="384">
        <f>SUM(AA192:AA194)</f>
        <v>4.9866612380901447</v>
      </c>
      <c r="AB195" s="426" t="s">
        <v>345</v>
      </c>
    </row>
    <row r="196" spans="10:28" x14ac:dyDescent="0.25">
      <c r="W196" s="297"/>
      <c r="X196" s="436"/>
      <c r="Y196" s="434"/>
      <c r="Z196" s="434"/>
      <c r="AA196" s="435"/>
      <c r="AB196" s="25">
        <f>(('Structural Information'!$Z$6*M192+'Structural Information'!$Z$7*M193+'Structural Information'!$Z$8*M194)^2)/('Structural Information'!$Z$6*M192*M192+'Structural Information'!$Z$7*M193*M193+'Structural Information'!$Z$8*M194*M194)</f>
        <v>106.5653485243663</v>
      </c>
    </row>
    <row r="197" spans="10:28" x14ac:dyDescent="0.25">
      <c r="W197" s="297"/>
      <c r="X197" s="436"/>
      <c r="Y197" s="20"/>
      <c r="Z197" s="20"/>
      <c r="AA197" s="395"/>
      <c r="AB197" s="423" t="s">
        <v>344</v>
      </c>
    </row>
    <row r="198" spans="10:28" x14ac:dyDescent="0.25">
      <c r="X198" s="437"/>
      <c r="Y198" s="397"/>
      <c r="Z198" s="397"/>
      <c r="AA198" s="398"/>
      <c r="AB198" s="310">
        <f>2*PI()*SQRT(AB196/AB194)</f>
        <v>0.4510871449020048</v>
      </c>
    </row>
    <row r="199" spans="10:28" x14ac:dyDescent="0.25">
      <c r="S199" s="101"/>
    </row>
    <row r="200" spans="10:28" ht="15.6" x14ac:dyDescent="0.3">
      <c r="J200" s="806" t="s">
        <v>354</v>
      </c>
      <c r="K200" s="806"/>
      <c r="L200" s="806"/>
      <c r="M200" s="806"/>
      <c r="N200" s="806"/>
      <c r="O200" s="806"/>
      <c r="P200" s="806"/>
      <c r="Q200" s="806"/>
      <c r="R200" s="806"/>
      <c r="S200" s="806"/>
      <c r="T200" s="806"/>
      <c r="U200" s="806"/>
      <c r="V200" s="806"/>
      <c r="W200" s="399"/>
      <c r="X200" s="806" t="s">
        <v>111</v>
      </c>
      <c r="Y200" s="806"/>
      <c r="Z200" s="806"/>
      <c r="AA200" s="806"/>
      <c r="AB200" s="806"/>
    </row>
    <row r="201" spans="10:28" ht="15" customHeight="1" x14ac:dyDescent="0.25">
      <c r="J201" s="597" t="s">
        <v>9</v>
      </c>
      <c r="K201" s="596" t="s">
        <v>3</v>
      </c>
      <c r="L201" s="596" t="s">
        <v>76</v>
      </c>
      <c r="M201" s="597" t="s">
        <v>78</v>
      </c>
      <c r="N201" s="597" t="s">
        <v>86</v>
      </c>
      <c r="O201" s="596" t="s">
        <v>106</v>
      </c>
      <c r="P201" s="596" t="s">
        <v>266</v>
      </c>
      <c r="Q201" s="596" t="s">
        <v>267</v>
      </c>
      <c r="R201" s="597" t="s">
        <v>403</v>
      </c>
      <c r="S201" s="597" t="s">
        <v>404</v>
      </c>
      <c r="T201" s="597" t="s">
        <v>80</v>
      </c>
      <c r="U201" s="596" t="s">
        <v>107</v>
      </c>
      <c r="V201" s="597" t="s">
        <v>84</v>
      </c>
      <c r="X201" s="597" t="s">
        <v>9</v>
      </c>
      <c r="Y201" s="807" t="s">
        <v>81</v>
      </c>
      <c r="Z201" s="807" t="s">
        <v>82</v>
      </c>
      <c r="AA201" s="807" t="s">
        <v>109</v>
      </c>
      <c r="AB201" s="596" t="s">
        <v>110</v>
      </c>
    </row>
    <row r="202" spans="10:28" x14ac:dyDescent="0.25">
      <c r="J202" s="554"/>
      <c r="K202" s="595"/>
      <c r="L202" s="595"/>
      <c r="M202" s="554"/>
      <c r="N202" s="554"/>
      <c r="O202" s="595"/>
      <c r="P202" s="595"/>
      <c r="Q202" s="595"/>
      <c r="R202" s="554"/>
      <c r="S202" s="554"/>
      <c r="T202" s="554"/>
      <c r="U202" s="595"/>
      <c r="V202" s="554"/>
      <c r="X202" s="554"/>
      <c r="Y202" s="808"/>
      <c r="Z202" s="808"/>
      <c r="AA202" s="808"/>
      <c r="AB202" s="595"/>
    </row>
    <row r="203" spans="10:28" x14ac:dyDescent="0.25">
      <c r="J203" s="379">
        <v>3</v>
      </c>
      <c r="K203" s="311">
        <f>'Structural Information'!$U$6</f>
        <v>3</v>
      </c>
      <c r="L203" s="311">
        <f>L204+K203</f>
        <v>8.75</v>
      </c>
      <c r="M203" s="380">
        <f>'Yield Mechanism'!$V$57</f>
        <v>8.9231457332081786E-3</v>
      </c>
      <c r="N203" s="29">
        <f>M203-M204</f>
        <v>1.9146634157450968E-3</v>
      </c>
      <c r="O203" s="381">
        <f>N203/K203</f>
        <v>6.3822113858169897E-4</v>
      </c>
      <c r="P203" s="380">
        <f>$C$26</f>
        <v>9.5976000000000013E-3</v>
      </c>
      <c r="Q203" s="380">
        <f>$D$26</f>
        <v>1.8371492652094782E-3</v>
      </c>
      <c r="R203" s="311">
        <f>O203/P203</f>
        <v>6.6497993100535432E-2</v>
      </c>
      <c r="S203" s="25">
        <f>O203/Q203</f>
        <v>0.34739754176094489</v>
      </c>
      <c r="T203" s="311">
        <f>_xlfn.IFS((O203&lt;='Infill Capacities'!$CQ$11),(O203*'Infill Capacities'!$CL$11*'Infill Capacities'!$CK$4),(AND((O203&gt;'Infill Capacities'!$CQ$11),(O203&lt;='Infill Capacities'!$CR$11))),((O203-'Infill Capacities'!$CQ$11)*'Infill Capacities'!$CK$4*('Infill Capacities'!$CM$11)+'Infill Capacities'!$CG$11),(AND((O203&gt;'Infill Capacities'!$CR$11),(O203&lt;='Infill Capacities'!$CS$11))),((O203-'Infill Capacities'!$CR$11)*'Infill Capacities'!$CK$4*('Infill Capacities'!$CN$11)+'Infill Capacities'!$CH$11),(AND((O203&gt;'Infill Capacities'!$CS$11),(O203&lt;='Infill Capacities'!$CT$11))),((O203-'Infill Capacities'!$CS$11)*'Infill Capacities'!$CK$4*('Infill Capacities'!$CO$11)+'Infill Capacities'!$CJ$11))+_xlfn.IFS((O203&lt;='Frame Capacities'!$BO$11),(O203*'Frame Capacities'!$BG$4*'Frame Capacities'!$BI$11),(AND((O203&gt;'Frame Capacities'!$BO$11),(O203&lt;='Frame Capacities'!$BP$11))),((O203-'Frame Capacities'!$BO$11)*'Frame Capacities'!$BG$4*('Frame Capacities'!$BJ$11)+'Frame Capacities'!$BC$11),(AND((O203&gt;'Frame Capacities'!$BP$11),(O203&lt;='Frame Capacities'!$BQ$11))),((O203-'Frame Capacities'!$BP$11)*'Frame Capacities'!$BG$4*('Frame Capacities'!$BK$11)+'Frame Capacities'!$BD$11),(AND((O203&gt;'Frame Capacities'!$BQ$11),(O203&lt;='Frame Capacities'!$BR$11))),((O203-'Frame Capacities'!$BQ$11)*'Frame Capacities'!$BG$4*('Frame Capacities'!$BM$11)+'Frame Capacities'!$BE$11))</f>
        <v>81.127374425897059</v>
      </c>
      <c r="U203" s="311">
        <f>T203*K203</f>
        <v>243.38212327769116</v>
      </c>
      <c r="V203" s="25">
        <f>U205/AB203</f>
        <v>184.48794210643806</v>
      </c>
      <c r="W203" s="297"/>
      <c r="X203" s="425">
        <v>3</v>
      </c>
      <c r="Y203" s="25">
        <f>'Structural Information'!$Z$6</f>
        <v>37.8446</v>
      </c>
      <c r="Z203" s="25">
        <f>Y203*M203</f>
        <v>0.33769288101497025</v>
      </c>
      <c r="AA203" s="25">
        <f>Z203*L203</f>
        <v>2.9548127088809895</v>
      </c>
      <c r="AB203" s="25">
        <f>AA206/Z206</f>
        <v>6.4937564822005251</v>
      </c>
    </row>
    <row r="204" spans="10:28" x14ac:dyDescent="0.25">
      <c r="J204" s="379">
        <v>2</v>
      </c>
      <c r="K204" s="311">
        <f>'Structural Information'!$U$7</f>
        <v>3</v>
      </c>
      <c r="L204" s="311">
        <f>L205+K204</f>
        <v>5.75</v>
      </c>
      <c r="M204" s="380">
        <f>'Yield Mechanism'!$V$58</f>
        <v>7.0084823174630818E-3</v>
      </c>
      <c r="N204" s="29">
        <f>M204-M205</f>
        <v>3.3591652886369315E-3</v>
      </c>
      <c r="O204" s="381">
        <f>N204/K204</f>
        <v>1.1197217628789772E-3</v>
      </c>
      <c r="P204" s="380">
        <f>$C$27</f>
        <v>9.1744770034843208E-3</v>
      </c>
      <c r="Q204" s="380">
        <f>$D$27</f>
        <v>1.7655780345468453E-3</v>
      </c>
      <c r="R204" s="25">
        <f>O204/P204</f>
        <v>0.12204747610721839</v>
      </c>
      <c r="S204" s="25">
        <f t="shared" ref="S204:S205" si="46">O204/Q204</f>
        <v>0.63419556710013436</v>
      </c>
      <c r="T204" s="311">
        <f>_xlfn.IFS((O204&lt;='Infill Capacities'!$CQ$12),(O204*'Infill Capacities'!$CL$12*'Infill Capacities'!$CK$5),(AND((O204&gt;'Infill Capacities'!$CQ$12),(O204&lt;='Infill Capacities'!$CR$12))),((O204-'Infill Capacities'!$CQ$12)*'Infill Capacities'!$CK$5*('Infill Capacities'!$CM$12)+'Infill Capacities'!$CG$12),(AND((O204&gt;'Infill Capacities'!$CR$12),(O204&lt;='Infill Capacities'!$CS$12))),((O204-'Infill Capacities'!$CR$12)*'Infill Capacities'!$CK$5*('Infill Capacities'!$CN$12)+'Infill Capacities'!$CH$12),(AND((O204&gt;'Infill Capacities'!$CS$12),(O204&lt;='Infill Capacities'!$CT$12))),((O204-'Infill Capacities'!$CS$12)*'Infill Capacities'!$CK$5*('Infill Capacities'!$CO$12)+'Infill Capacities'!$CJ$12))+_xlfn.IFS((O204&lt;='Frame Capacities'!$BO$12),(O204*'Frame Capacities'!$BG$5*'Frame Capacities'!$BI$12),(AND((O204&gt;'Frame Capacities'!$BO$12),(O204&lt;='Frame Capacities'!$BP$12))),((O204-'Frame Capacities'!$BO$12)*'Frame Capacities'!$BG$5*('Frame Capacities'!$BJ$12)+'Frame Capacities'!$BC$12),(AND((O204&gt;'Frame Capacities'!$BP$12),(O204&lt;='Frame Capacities'!$BQ$12))),((O204-'Frame Capacities'!$BP$12)*'Frame Capacities'!$BG$5*('Frame Capacities'!$BK$12)+'Frame Capacities'!$BD$12),(AND((O204&gt;'Frame Capacities'!$BQ$12),(O204&lt;='Frame Capacities'!$BR$12))),((O204-'Frame Capacities'!$BQ$12)*'Frame Capacities'!$BG$5*('Frame Capacities'!$BM$12)+'Frame Capacities'!$BE$12))</f>
        <v>149.09671555460869</v>
      </c>
      <c r="U204" s="311">
        <f>U203+T204*K204</f>
        <v>690.67226994151724</v>
      </c>
      <c r="V204" s="382"/>
      <c r="W204" s="297"/>
      <c r="X204" s="425">
        <v>2</v>
      </c>
      <c r="Y204" s="25">
        <f>'Structural Information'!$Z$7</f>
        <v>40.367000000000004</v>
      </c>
      <c r="Z204" s="25">
        <f>Y204*M204</f>
        <v>0.28291140570903223</v>
      </c>
      <c r="AA204" s="25">
        <f>Z204*L204</f>
        <v>1.6267405828269352</v>
      </c>
      <c r="AB204" s="423" t="s">
        <v>343</v>
      </c>
    </row>
    <row r="205" spans="10:28" x14ac:dyDescent="0.25">
      <c r="J205" s="379">
        <v>1</v>
      </c>
      <c r="K205" s="311">
        <f>'Structural Information'!$U$8</f>
        <v>2.75</v>
      </c>
      <c r="L205" s="311">
        <f>K205</f>
        <v>2.75</v>
      </c>
      <c r="M205" s="380">
        <f>'Yield Mechanism'!$V$59</f>
        <v>3.6493170288261502E-3</v>
      </c>
      <c r="N205" s="29">
        <f>M205</f>
        <v>3.6493170288261502E-3</v>
      </c>
      <c r="O205" s="381">
        <f>N205/K205</f>
        <v>1.3270243741186E-3</v>
      </c>
      <c r="P205" s="380">
        <f>$C$28</f>
        <v>8.2547826641257982E-3</v>
      </c>
      <c r="Q205" s="380">
        <f>$D$28</f>
        <v>1.7443905747548442E-3</v>
      </c>
      <c r="R205" s="25">
        <f t="shared" ref="R205" si="47">O205/P205</f>
        <v>0.16075824502147995</v>
      </c>
      <c r="S205" s="25">
        <f t="shared" si="46"/>
        <v>0.76073810150292709</v>
      </c>
      <c r="T205" s="311">
        <f>_xlfn.IFS((O205&lt;='Infill Capacities'!$CQ$13),(O205*'Infill Capacities'!$CL$13*'Infill Capacities'!$CK$6),(AND((O205&gt;'Infill Capacities'!$CQ$13),(O205&lt;='Infill Capacities'!$CR$13))),((O205-'Infill Capacities'!$CQ$13)*'Infill Capacities'!$CK$6*('Infill Capacities'!$CM$13)+'Infill Capacities'!$CG$13),(AND((O205&gt;'Infill Capacities'!$CR$13),(O205&lt;='Infill Capacities'!$CS$13))),((O205-'Infill Capacities'!$CR$13)*'Infill Capacities'!$CK$6*('Infill Capacities'!$CN$13)+'Infill Capacities'!$CH$13),(AND((O205&gt;'Infill Capacities'!$CS$13),(O205&lt;='Infill Capacities'!$CT$13))),((O205-'Infill Capacities'!$CS$13)*'Infill Capacities'!$CK$6*('Infill Capacities'!$CO$13)+'Infill Capacities'!$CJ$13))+_xlfn.IFS((O205&lt;='Frame Capacities'!$BO$13),(O205*'Frame Capacities'!$BG$6*'Frame Capacities'!$BI$13),(AND((O205&gt;'Frame Capacities'!$BO$13),(O205&lt;='Frame Capacities'!$BP$13))),((O205-'Frame Capacities'!$BO$13)*'Frame Capacities'!$BG$6*('Frame Capacities'!$BJ$13)+'Frame Capacities'!$BC$13),(AND((O205&gt;'Frame Capacities'!$BP$13),(O205&lt;='Frame Capacities'!$BQ$13))),((O205-'Frame Capacities'!$BP$13)*'Frame Capacities'!$BG$6*('Frame Capacities'!$BK$13)+'Frame Capacities'!$BD$13),(AND((O205&gt;'Frame Capacities'!$BQ$13),(O205&lt;='Frame Capacities'!$BR$13))),((O205-'Frame Capacities'!$BQ$13)*'Frame Capacities'!$BG$6*('Frame Capacities'!$BM$13)+'Frame Capacities'!$BE$13))</f>
        <v>184.49</v>
      </c>
      <c r="U205" s="311">
        <f>U204+T205*K205</f>
        <v>1198.0197699415173</v>
      </c>
      <c r="V205" s="383"/>
      <c r="W205" s="297"/>
      <c r="X205" s="425">
        <v>1</v>
      </c>
      <c r="Y205" s="25">
        <f>'Structural Information'!$Z$8</f>
        <v>40.367000000000004</v>
      </c>
      <c r="Z205" s="25">
        <f>Y205*M205</f>
        <v>0.14731198050262523</v>
      </c>
      <c r="AA205" s="25">
        <f>Z205*L205</f>
        <v>0.40510794638221936</v>
      </c>
      <c r="AB205" s="310">
        <f>T205/M203</f>
        <v>20675.444009998198</v>
      </c>
    </row>
    <row r="206" spans="10:28" x14ac:dyDescent="0.25">
      <c r="V206" s="433"/>
      <c r="W206" s="297"/>
      <c r="X206" s="436"/>
      <c r="Y206" s="423" t="s">
        <v>83</v>
      </c>
      <c r="Z206" s="384">
        <f>SUM(Z203:Z205)</f>
        <v>0.76791626722662776</v>
      </c>
      <c r="AA206" s="384">
        <f>SUM(AA203:AA205)</f>
        <v>4.9866612380901447</v>
      </c>
      <c r="AB206" s="426" t="s">
        <v>345</v>
      </c>
    </row>
    <row r="207" spans="10:28" x14ac:dyDescent="0.25">
      <c r="W207" s="297"/>
      <c r="X207" s="436"/>
      <c r="Y207" s="434"/>
      <c r="Z207" s="434"/>
      <c r="AA207" s="435"/>
      <c r="AB207" s="25">
        <f>(('Structural Information'!$Z$6*M203+'Structural Information'!$Z$7*M204+'Structural Information'!$Z$8*M205)^2)/('Structural Information'!$Z$6*M203*M203+'Structural Information'!$Z$7*M204*M204+'Structural Information'!$Z$8*M205*M205)</f>
        <v>106.5653485243663</v>
      </c>
    </row>
    <row r="208" spans="10:28" x14ac:dyDescent="0.25">
      <c r="W208" s="297"/>
      <c r="X208" s="436"/>
      <c r="Y208" s="20"/>
      <c r="Z208" s="20"/>
      <c r="AA208" s="395"/>
      <c r="AB208" s="423" t="s">
        <v>344</v>
      </c>
    </row>
    <row r="209" spans="10:28" x14ac:dyDescent="0.25">
      <c r="X209" s="437"/>
      <c r="Y209" s="397"/>
      <c r="Z209" s="397"/>
      <c r="AA209" s="398"/>
      <c r="AB209" s="310">
        <f>2*PI()*SQRT(AB207/AB205)</f>
        <v>0.4510871449020048</v>
      </c>
    </row>
    <row r="211" spans="10:28" ht="15.6" x14ac:dyDescent="0.3">
      <c r="J211" s="806" t="s">
        <v>355</v>
      </c>
      <c r="K211" s="806"/>
      <c r="L211" s="806"/>
      <c r="M211" s="806"/>
      <c r="N211" s="806"/>
      <c r="O211" s="806"/>
      <c r="P211" s="806"/>
      <c r="Q211" s="806"/>
      <c r="R211" s="806"/>
      <c r="S211" s="806"/>
      <c r="T211" s="806"/>
      <c r="U211" s="806"/>
      <c r="V211" s="806"/>
      <c r="W211" s="399"/>
      <c r="X211" s="806" t="s">
        <v>111</v>
      </c>
      <c r="Y211" s="806"/>
      <c r="Z211" s="806"/>
      <c r="AA211" s="806"/>
      <c r="AB211" s="806"/>
    </row>
    <row r="212" spans="10:28" ht="15" customHeight="1" x14ac:dyDescent="0.25">
      <c r="J212" s="597" t="s">
        <v>9</v>
      </c>
      <c r="K212" s="596" t="s">
        <v>3</v>
      </c>
      <c r="L212" s="596" t="s">
        <v>76</v>
      </c>
      <c r="M212" s="597" t="s">
        <v>78</v>
      </c>
      <c r="N212" s="597" t="s">
        <v>86</v>
      </c>
      <c r="O212" s="596" t="s">
        <v>106</v>
      </c>
      <c r="P212" s="596" t="s">
        <v>266</v>
      </c>
      <c r="Q212" s="596" t="s">
        <v>267</v>
      </c>
      <c r="R212" s="597" t="s">
        <v>403</v>
      </c>
      <c r="S212" s="597" t="s">
        <v>404</v>
      </c>
      <c r="T212" s="597" t="s">
        <v>80</v>
      </c>
      <c r="U212" s="596" t="s">
        <v>107</v>
      </c>
      <c r="V212" s="597" t="s">
        <v>84</v>
      </c>
      <c r="X212" s="597" t="s">
        <v>9</v>
      </c>
      <c r="Y212" s="807" t="s">
        <v>81</v>
      </c>
      <c r="Z212" s="807" t="s">
        <v>82</v>
      </c>
      <c r="AA212" s="807" t="s">
        <v>109</v>
      </c>
      <c r="AB212" s="596" t="s">
        <v>110</v>
      </c>
    </row>
    <row r="213" spans="10:28" x14ac:dyDescent="0.25">
      <c r="J213" s="554"/>
      <c r="K213" s="595"/>
      <c r="L213" s="595"/>
      <c r="M213" s="554"/>
      <c r="N213" s="554"/>
      <c r="O213" s="595"/>
      <c r="P213" s="595"/>
      <c r="Q213" s="595"/>
      <c r="R213" s="554"/>
      <c r="S213" s="554"/>
      <c r="T213" s="554"/>
      <c r="U213" s="595"/>
      <c r="V213" s="554"/>
      <c r="X213" s="554"/>
      <c r="Y213" s="808"/>
      <c r="Z213" s="808"/>
      <c r="AA213" s="808"/>
      <c r="AB213" s="595"/>
    </row>
    <row r="214" spans="10:28" x14ac:dyDescent="0.25">
      <c r="J214" s="379">
        <v>3</v>
      </c>
      <c r="K214" s="311">
        <f>'Structural Information'!$U$6</f>
        <v>3</v>
      </c>
      <c r="L214" s="311">
        <f>L215+K214</f>
        <v>8.75</v>
      </c>
      <c r="M214" s="380">
        <f>'Yield Mechanism'!$V$57</f>
        <v>8.9231457332081786E-3</v>
      </c>
      <c r="N214" s="29">
        <f>M214-M215</f>
        <v>1.9146634157450968E-3</v>
      </c>
      <c r="O214" s="381">
        <f>N214/K214</f>
        <v>6.3822113858169897E-4</v>
      </c>
      <c r="P214" s="380">
        <f>$C$26</f>
        <v>9.5976000000000013E-3</v>
      </c>
      <c r="Q214" s="380">
        <f>$D$26</f>
        <v>1.8371492652094782E-3</v>
      </c>
      <c r="R214" s="311">
        <f>O214/P214</f>
        <v>6.6497993100535432E-2</v>
      </c>
      <c r="S214" s="25">
        <f>O214/Q214</f>
        <v>0.34739754176094489</v>
      </c>
      <c r="T214" s="311">
        <f>_xlfn.IFS((O214&lt;='Infill Capacities'!$CQ$11),(O214*'Infill Capacities'!$CL$11*'Infill Capacities'!$CK$4),(AND((O214&gt;'Infill Capacities'!$CQ$11),(O214&lt;='Infill Capacities'!$CR$11))),((O214-'Infill Capacities'!$CQ$11)*'Infill Capacities'!$CK$4*('Infill Capacities'!$CM$11)+'Infill Capacities'!$CG$11),(AND((O214&gt;'Infill Capacities'!$CR$11),(O214&lt;='Infill Capacities'!$CS$11))),((O214-'Infill Capacities'!$CR$11)*'Infill Capacities'!$CK$4*('Infill Capacities'!$CN$11)+'Infill Capacities'!$CH$11),(AND((O214&gt;'Infill Capacities'!$CS$11),(O214&lt;='Infill Capacities'!$CT$11))),((O214-'Infill Capacities'!$CS$11)*'Infill Capacities'!$CK$4*('Infill Capacities'!$CO$11)+'Infill Capacities'!$CJ$11))+_xlfn.IFS((O214&lt;='Frame Capacities'!$BO$11),(O214*'Frame Capacities'!$BG$4*'Frame Capacities'!$BI$11),(AND((O214&gt;'Frame Capacities'!$BO$11),(O214&lt;='Frame Capacities'!$BP$11))),((O214-'Frame Capacities'!$BO$11)*'Frame Capacities'!$BG$4*('Frame Capacities'!$BJ$11)+'Frame Capacities'!$BC$11),(AND((O214&gt;'Frame Capacities'!$BP$11),(O214&lt;='Frame Capacities'!$BQ$11))),((O214-'Frame Capacities'!$BP$11)*'Frame Capacities'!$BG$4*('Frame Capacities'!$BK$11)+'Frame Capacities'!$BD$11),(AND((O214&gt;'Frame Capacities'!$BQ$11),(O214&lt;='Frame Capacities'!$BR$11))),((O214-'Frame Capacities'!$BQ$11)*'Frame Capacities'!$BG$4*('Frame Capacities'!$BM$11)+'Frame Capacities'!$BE$11))</f>
        <v>81.127374425897059</v>
      </c>
      <c r="U214" s="311">
        <f>T214*K214</f>
        <v>243.38212327769116</v>
      </c>
      <c r="V214" s="25">
        <f>U216/AB214</f>
        <v>184.48794210643806</v>
      </c>
      <c r="W214" s="297"/>
      <c r="X214" s="425">
        <v>3</v>
      </c>
      <c r="Y214" s="25">
        <f>'Structural Information'!$Z$6</f>
        <v>37.8446</v>
      </c>
      <c r="Z214" s="25">
        <f>Y214*M214</f>
        <v>0.33769288101497025</v>
      </c>
      <c r="AA214" s="25">
        <f>Z214*L214</f>
        <v>2.9548127088809895</v>
      </c>
      <c r="AB214" s="25">
        <f>AA217/Z217</f>
        <v>6.4937564822005251</v>
      </c>
    </row>
    <row r="215" spans="10:28" x14ac:dyDescent="0.25">
      <c r="J215" s="379">
        <v>2</v>
      </c>
      <c r="K215" s="311">
        <f>'Structural Information'!$U$7</f>
        <v>3</v>
      </c>
      <c r="L215" s="311">
        <f>L216+K215</f>
        <v>5.75</v>
      </c>
      <c r="M215" s="380">
        <f>'Yield Mechanism'!$V$58</f>
        <v>7.0084823174630818E-3</v>
      </c>
      <c r="N215" s="29">
        <f>M215-M216</f>
        <v>3.3591652886369315E-3</v>
      </c>
      <c r="O215" s="381">
        <f>N215/K215</f>
        <v>1.1197217628789772E-3</v>
      </c>
      <c r="P215" s="380">
        <f>$C$27</f>
        <v>9.1744770034843208E-3</v>
      </c>
      <c r="Q215" s="380">
        <f>$D$27</f>
        <v>1.7655780345468453E-3</v>
      </c>
      <c r="R215" s="25">
        <f>O215/P215</f>
        <v>0.12204747610721839</v>
      </c>
      <c r="S215" s="25">
        <f t="shared" ref="S215:S216" si="48">O215/Q215</f>
        <v>0.63419556710013436</v>
      </c>
      <c r="T215" s="311">
        <f>_xlfn.IFS((O215&lt;='Infill Capacities'!$CQ$12),(O215*'Infill Capacities'!$CL$12*'Infill Capacities'!$CK$5),(AND((O215&gt;'Infill Capacities'!$CQ$12),(O215&lt;='Infill Capacities'!$CR$12))),((O215-'Infill Capacities'!$CQ$12)*'Infill Capacities'!$CK$5*('Infill Capacities'!$CM$12)+'Infill Capacities'!$CG$12),(AND((O215&gt;'Infill Capacities'!$CR$12),(O215&lt;='Infill Capacities'!$CS$12))),((O215-'Infill Capacities'!$CR$12)*'Infill Capacities'!$CK$5*('Infill Capacities'!$CN$12)+'Infill Capacities'!$CH$12),(AND((O215&gt;'Infill Capacities'!$CS$12),(O215&lt;='Infill Capacities'!$CT$12))),((O215-'Infill Capacities'!$CS$12)*'Infill Capacities'!$CK$5*('Infill Capacities'!$CO$12)+'Infill Capacities'!$CJ$12))+_xlfn.IFS((O215&lt;='Frame Capacities'!$BO$12),(O215*'Frame Capacities'!$BG$5*'Frame Capacities'!$BI$12),(AND((O215&gt;'Frame Capacities'!$BO$12),(O215&lt;='Frame Capacities'!$BP$12))),((O215-'Frame Capacities'!$BO$12)*'Frame Capacities'!$BG$5*('Frame Capacities'!$BJ$12)+'Frame Capacities'!$BC$12),(AND((O215&gt;'Frame Capacities'!$BP$12),(O215&lt;='Frame Capacities'!$BQ$12))),((O215-'Frame Capacities'!$BP$12)*'Frame Capacities'!$BG$5*('Frame Capacities'!$BK$12)+'Frame Capacities'!$BD$12),(AND((O215&gt;'Frame Capacities'!$BQ$12),(O215&lt;='Frame Capacities'!$BR$12))),((O215-'Frame Capacities'!$BQ$12)*'Frame Capacities'!$BG$5*('Frame Capacities'!$BM$12)+'Frame Capacities'!$BE$12))</f>
        <v>149.09671555460869</v>
      </c>
      <c r="U215" s="311">
        <f>U214+T215*K215</f>
        <v>690.67226994151724</v>
      </c>
      <c r="V215" s="382"/>
      <c r="W215" s="297"/>
      <c r="X215" s="425">
        <v>2</v>
      </c>
      <c r="Y215" s="25">
        <f>'Structural Information'!$Z$7</f>
        <v>40.367000000000004</v>
      </c>
      <c r="Z215" s="25">
        <f>Y215*M215</f>
        <v>0.28291140570903223</v>
      </c>
      <c r="AA215" s="25">
        <f>Z215*L215</f>
        <v>1.6267405828269352</v>
      </c>
      <c r="AB215" s="423" t="s">
        <v>343</v>
      </c>
    </row>
    <row r="216" spans="10:28" x14ac:dyDescent="0.25">
      <c r="J216" s="379">
        <v>1</v>
      </c>
      <c r="K216" s="311">
        <f>'Structural Information'!$U$8</f>
        <v>2.75</v>
      </c>
      <c r="L216" s="311">
        <f>K216</f>
        <v>2.75</v>
      </c>
      <c r="M216" s="380">
        <f>'Yield Mechanism'!$V$59</f>
        <v>3.6493170288261502E-3</v>
      </c>
      <c r="N216" s="29">
        <f>M216</f>
        <v>3.6493170288261502E-3</v>
      </c>
      <c r="O216" s="381">
        <f>N216/K216</f>
        <v>1.3270243741186E-3</v>
      </c>
      <c r="P216" s="380">
        <f>$C$28</f>
        <v>8.2547826641257982E-3</v>
      </c>
      <c r="Q216" s="380">
        <f>$D$28</f>
        <v>1.7443905747548442E-3</v>
      </c>
      <c r="R216" s="25">
        <f t="shared" ref="R216" si="49">O216/P216</f>
        <v>0.16075824502147995</v>
      </c>
      <c r="S216" s="25">
        <f t="shared" si="48"/>
        <v>0.76073810150292709</v>
      </c>
      <c r="T216" s="311">
        <f>_xlfn.IFS((O216&lt;='Infill Capacities'!$CQ$13),(O216*'Infill Capacities'!$CL$13*'Infill Capacities'!$CK$6),(AND((O216&gt;'Infill Capacities'!$CQ$13),(O216&lt;='Infill Capacities'!$CR$13))),((O216-'Infill Capacities'!$CQ$13)*'Infill Capacities'!$CK$6*('Infill Capacities'!$CM$13)+'Infill Capacities'!$CG$13),(AND((O216&gt;'Infill Capacities'!$CR$13),(O216&lt;='Infill Capacities'!$CS$13))),((O216-'Infill Capacities'!$CR$13)*'Infill Capacities'!$CK$6*('Infill Capacities'!$CN$13)+'Infill Capacities'!$CH$13),(AND((O216&gt;'Infill Capacities'!$CS$13),(O216&lt;='Infill Capacities'!$CT$13))),((O216-'Infill Capacities'!$CS$13)*'Infill Capacities'!$CK$6*('Infill Capacities'!$CO$13)+'Infill Capacities'!$CJ$13))+_xlfn.IFS((O216&lt;='Frame Capacities'!$BO$13),(O216*'Frame Capacities'!$BG$6*'Frame Capacities'!$BI$13),(AND((O216&gt;'Frame Capacities'!$BO$13),(O216&lt;='Frame Capacities'!$BP$13))),((O216-'Frame Capacities'!$BO$13)*'Frame Capacities'!$BG$6*('Frame Capacities'!$BJ$13)+'Frame Capacities'!$BC$13),(AND((O216&gt;'Frame Capacities'!$BP$13),(O216&lt;='Frame Capacities'!$BQ$13))),((O216-'Frame Capacities'!$BP$13)*'Frame Capacities'!$BG$6*('Frame Capacities'!$BK$13)+'Frame Capacities'!$BD$13),(AND((O216&gt;'Frame Capacities'!$BQ$13),(O216&lt;='Frame Capacities'!$BR$13))),((O216-'Frame Capacities'!$BQ$13)*'Frame Capacities'!$BG$6*('Frame Capacities'!$BM$13)+'Frame Capacities'!$BE$13))</f>
        <v>184.49</v>
      </c>
      <c r="U216" s="311">
        <f>U215+T216*K216</f>
        <v>1198.0197699415173</v>
      </c>
      <c r="V216" s="383"/>
      <c r="W216" s="297"/>
      <c r="X216" s="425">
        <v>1</v>
      </c>
      <c r="Y216" s="25">
        <f>'Structural Information'!$Z$8</f>
        <v>40.367000000000004</v>
      </c>
      <c r="Z216" s="25">
        <f>Y216*M216</f>
        <v>0.14731198050262523</v>
      </c>
      <c r="AA216" s="25">
        <f>Z216*L216</f>
        <v>0.40510794638221936</v>
      </c>
      <c r="AB216" s="310">
        <f>T216/M214</f>
        <v>20675.444009998198</v>
      </c>
    </row>
    <row r="217" spans="10:28" x14ac:dyDescent="0.25">
      <c r="V217" s="433"/>
      <c r="W217" s="297"/>
      <c r="X217" s="436"/>
      <c r="Y217" s="423" t="s">
        <v>83</v>
      </c>
      <c r="Z217" s="384">
        <f>SUM(Z214:Z216)</f>
        <v>0.76791626722662776</v>
      </c>
      <c r="AA217" s="384">
        <f>SUM(AA214:AA216)</f>
        <v>4.9866612380901447</v>
      </c>
      <c r="AB217" s="426" t="s">
        <v>345</v>
      </c>
    </row>
    <row r="218" spans="10:28" x14ac:dyDescent="0.25">
      <c r="W218" s="297"/>
      <c r="X218" s="436"/>
      <c r="Y218" s="434"/>
      <c r="Z218" s="434"/>
      <c r="AA218" s="435"/>
      <c r="AB218" s="25">
        <f>(('Structural Information'!$Z$6*M214+'Structural Information'!$Z$7*M215+'Structural Information'!$Z$8*M216)^2)/('Structural Information'!$Z$6*M214*M214+'Structural Information'!$Z$7*M215*M215+'Structural Information'!$Z$8*M216*M216)</f>
        <v>106.5653485243663</v>
      </c>
    </row>
    <row r="219" spans="10:28" x14ac:dyDescent="0.25">
      <c r="W219" s="297"/>
      <c r="X219" s="436"/>
      <c r="Y219" s="20"/>
      <c r="Z219" s="20"/>
      <c r="AA219" s="395"/>
      <c r="AB219" s="423" t="s">
        <v>344</v>
      </c>
    </row>
    <row r="220" spans="10:28" x14ac:dyDescent="0.25">
      <c r="X220" s="437"/>
      <c r="Y220" s="397"/>
      <c r="Z220" s="397"/>
      <c r="AA220" s="398"/>
      <c r="AB220" s="310">
        <f>2*PI()*SQRT(AB218/AB216)</f>
        <v>0.4510871449020048</v>
      </c>
    </row>
    <row r="223" spans="10:28" ht="15.75" customHeight="1" x14ac:dyDescent="0.35">
      <c r="J223" s="849" t="str">
        <f>'[2]Displaced Shapes'!V2</f>
        <v>Storey Stiffnesses (OpenSees)</v>
      </c>
      <c r="K223" s="850"/>
      <c r="L223" s="850"/>
      <c r="M223" s="850"/>
      <c r="N223" s="850"/>
      <c r="O223" s="850"/>
      <c r="P223" s="850"/>
      <c r="Q223" s="851"/>
      <c r="R223" s="413" t="s">
        <v>245</v>
      </c>
      <c r="S223" s="823" t="s">
        <v>228</v>
      </c>
    </row>
    <row r="224" spans="10:28" x14ac:dyDescent="0.25">
      <c r="J224" s="526" t="str">
        <f>'[2]Displaced Shapes'!V3</f>
        <v>Storey</v>
      </c>
      <c r="K224" s="526" t="str">
        <f>'[2]Displaced Shapes'!W3</f>
        <v>Load Coeff.</v>
      </c>
      <c r="L224" s="848" t="str">
        <f>'[2]Displaced Shapes'!X3</f>
        <v>Cumul. L. Coeff.</v>
      </c>
      <c r="M224" s="526" t="str">
        <f>'[2]Displaced Shapes'!Y3</f>
        <v>Storey Disp. (m)</v>
      </c>
      <c r="N224" s="848" t="str">
        <f>'[2]Displaced Shapes'!Z3</f>
        <v>Base Shear (kN)</v>
      </c>
      <c r="O224" s="526" t="str">
        <f>'[2]Displaced Shapes'!AA3</f>
        <v>K1 (kN/m)</v>
      </c>
      <c r="P224" s="821" t="s">
        <v>244</v>
      </c>
      <c r="Q224" s="811" t="s">
        <v>243</v>
      </c>
      <c r="R224" s="809" t="s">
        <v>243</v>
      </c>
      <c r="S224" s="847"/>
    </row>
    <row r="225" spans="9:20" x14ac:dyDescent="0.25">
      <c r="J225" s="526">
        <f>'[2]Displaced Shapes'!V4</f>
        <v>0</v>
      </c>
      <c r="K225" s="526">
        <f>'[2]Displaced Shapes'!W4</f>
        <v>0</v>
      </c>
      <c r="L225" s="848">
        <f>'[2]Displaced Shapes'!X4</f>
        <v>0</v>
      </c>
      <c r="M225" s="526">
        <f>'[2]Displaced Shapes'!Y4</f>
        <v>0</v>
      </c>
      <c r="N225" s="848">
        <f>'[2]Displaced Shapes'!Z4</f>
        <v>0</v>
      </c>
      <c r="O225" s="526">
        <f>'[2]Displaced Shapes'!AA4</f>
        <v>0</v>
      </c>
      <c r="P225" s="822"/>
      <c r="Q225" s="812"/>
      <c r="R225" s="809"/>
      <c r="S225" s="824"/>
      <c r="T225" s="153"/>
    </row>
    <row r="226" spans="9:20" x14ac:dyDescent="0.25">
      <c r="J226" s="236">
        <f>'[1]Displaced Shapes'!V5</f>
        <v>3</v>
      </c>
      <c r="K226" s="316">
        <f>'[1]Displaced Shapes'!W5</f>
        <v>0.5</v>
      </c>
      <c r="L226" s="316">
        <f>'[1]Displaced Shapes'!X5</f>
        <v>0.5</v>
      </c>
      <c r="M226" s="316">
        <f>'[1]Displaced Shapes'!Y5</f>
        <v>2.0702199999999998E-3</v>
      </c>
      <c r="N226" s="310">
        <f>'[1]Displaced Shapes'!Z5</f>
        <v>74.861350000000002</v>
      </c>
      <c r="O226" s="414">
        <f>'[1]Displaced Shapes'!AA5</f>
        <v>36161.060177179243</v>
      </c>
      <c r="P226" s="310">
        <f>'[3]Displaced Shapes'!AA5</f>
        <v>3806.1248799319242</v>
      </c>
      <c r="Q226" s="415">
        <f>O226-P226</f>
        <v>32354.935297247317</v>
      </c>
      <c r="R226" s="416">
        <f>'System Capacities'!J19</f>
        <v>39278.245576726214</v>
      </c>
      <c r="S226" s="417">
        <f>(Q226-R226)/Q226</f>
        <v>-0.21398003784813369</v>
      </c>
      <c r="T226" s="153"/>
    </row>
    <row r="227" spans="9:20" x14ac:dyDescent="0.25">
      <c r="J227" s="236">
        <f>'[1]Displaced Shapes'!V6</f>
        <v>2</v>
      </c>
      <c r="K227" s="316">
        <f>'[1]Displaced Shapes'!W6</f>
        <v>0.33333333333333331</v>
      </c>
      <c r="L227" s="316">
        <f>'[1]Displaced Shapes'!X6</f>
        <v>0.83333333333333326</v>
      </c>
      <c r="M227" s="316">
        <f>'[1]Displaced Shapes'!Y6</f>
        <v>3.3390200000000007E-3</v>
      </c>
      <c r="N227" s="310">
        <f>'[1]Displaced Shapes'!Z6</f>
        <v>124.76891666666666</v>
      </c>
      <c r="O227" s="414">
        <f>'[1]Displaced Shapes'!AA6</f>
        <v>37366.927022499607</v>
      </c>
      <c r="P227" s="310">
        <f>'[3]Displaced Shapes'!AA6</f>
        <v>4166.9908176120125</v>
      </c>
      <c r="Q227" s="415">
        <f>O227-P227</f>
        <v>33199.936204887592</v>
      </c>
      <c r="R227" s="416">
        <f>'System Capacities'!J20</f>
        <v>40870.467681435926</v>
      </c>
      <c r="S227" s="417">
        <f>(Q227-R227)/Q227</f>
        <v>-0.23104054866885868</v>
      </c>
      <c r="T227" s="153"/>
    </row>
    <row r="228" spans="9:20" x14ac:dyDescent="0.25">
      <c r="J228" s="236">
        <f>'[1]Displaced Shapes'!V7</f>
        <v>1</v>
      </c>
      <c r="K228" s="316">
        <f>'[1]Displaced Shapes'!W7</f>
        <v>0.16666666666666666</v>
      </c>
      <c r="L228" s="316">
        <f>'[1]Displaced Shapes'!X7</f>
        <v>0.99999999999999989</v>
      </c>
      <c r="M228" s="316">
        <f>'[1]Displaced Shapes'!Y7</f>
        <v>3.2058E-3</v>
      </c>
      <c r="N228" s="310">
        <f>'[1]Displaced Shapes'!Z7</f>
        <v>149.72269999999997</v>
      </c>
      <c r="O228" s="414">
        <f>'[1]Displaced Shapes'!AA7</f>
        <v>46703.693305883076</v>
      </c>
      <c r="P228" s="310">
        <f>'[3]Displaced Shapes'!AA7</f>
        <v>7279.6601410328813</v>
      </c>
      <c r="Q228" s="415">
        <f>O228-P228</f>
        <v>39424.033164850196</v>
      </c>
      <c r="R228" s="416">
        <f>'System Capacities'!J21</f>
        <v>45127.508219346622</v>
      </c>
      <c r="S228" s="418">
        <f>(Q228-R228)/Q228</f>
        <v>-0.144670004477917</v>
      </c>
      <c r="T228" s="153"/>
    </row>
    <row r="229" spans="9:20" ht="14.4" x14ac:dyDescent="0.3">
      <c r="J229" s="810" t="str">
        <f>'[2]Displaced Shapes'!V12</f>
        <v>Structure Stiffness (kN/m)</v>
      </c>
      <c r="K229" s="810">
        <f>'[2]Displaced Shapes'!W12</f>
        <v>0</v>
      </c>
      <c r="L229" s="810">
        <f>'[2]Displaced Shapes'!X12</f>
        <v>0</v>
      </c>
      <c r="M229" s="316">
        <f>SUM(M226:M228)</f>
        <v>8.6150400000000009E-3</v>
      </c>
      <c r="N229" s="310">
        <f>N228</f>
        <v>149.72269999999997</v>
      </c>
      <c r="O229" s="414">
        <f>N229/M229</f>
        <v>17379.222847485322</v>
      </c>
      <c r="P229" s="6"/>
      <c r="Q229" s="6"/>
      <c r="R229" s="6"/>
      <c r="S229" s="419"/>
      <c r="T229" s="153"/>
    </row>
    <row r="230" spans="9:20" x14ac:dyDescent="0.25">
      <c r="J230" s="422"/>
      <c r="K230" s="6"/>
      <c r="L230" s="6"/>
      <c r="M230" s="6"/>
      <c r="N230" s="6"/>
      <c r="O230" s="6"/>
      <c r="P230" s="6"/>
      <c r="Q230" s="6"/>
      <c r="R230" s="6"/>
      <c r="S230" s="419"/>
      <c r="T230" s="153"/>
    </row>
    <row r="231" spans="9:20" x14ac:dyDescent="0.25">
      <c r="J231" s="422"/>
      <c r="K231" s="596" t="s">
        <v>271</v>
      </c>
      <c r="L231" s="821" t="s">
        <v>272</v>
      </c>
      <c r="M231" s="596" t="s">
        <v>273</v>
      </c>
      <c r="N231" s="811" t="s">
        <v>243</v>
      </c>
      <c r="O231" s="823" t="s">
        <v>228</v>
      </c>
      <c r="P231" s="596" t="s">
        <v>271</v>
      </c>
      <c r="Q231" s="821" t="s">
        <v>272</v>
      </c>
      <c r="R231" s="596" t="s">
        <v>274</v>
      </c>
      <c r="S231" s="823" t="s">
        <v>228</v>
      </c>
      <c r="T231" s="153"/>
    </row>
    <row r="232" spans="9:20" x14ac:dyDescent="0.25">
      <c r="J232" s="422"/>
      <c r="K232" s="595"/>
      <c r="L232" s="822"/>
      <c r="M232" s="595"/>
      <c r="N232" s="812"/>
      <c r="O232" s="824"/>
      <c r="P232" s="595"/>
      <c r="Q232" s="822"/>
      <c r="R232" s="595"/>
      <c r="S232" s="824"/>
      <c r="T232" s="153"/>
    </row>
    <row r="233" spans="9:20" x14ac:dyDescent="0.25">
      <c r="J233" s="422"/>
      <c r="K233" s="410">
        <f>'[1]Displaced Shapes'!AC5</f>
        <v>8.7310000000000165E-4</v>
      </c>
      <c r="L233" s="440">
        <f>'[1]Displaced Shapes'!AD5</f>
        <v>29.771050000000002</v>
      </c>
      <c r="M233" s="441">
        <f>'[1]Displaced Shapes'!AE5</f>
        <v>34098.098728667901</v>
      </c>
      <c r="N233" s="442"/>
      <c r="O233" s="417" t="e">
        <f>(N233-R226)/N233</f>
        <v>#DIV/0!</v>
      </c>
      <c r="P233" s="410">
        <f>'[1]Displaced Shapes'!AG5</f>
        <v>6.2600000000002931E-5</v>
      </c>
      <c r="Q233" s="440">
        <f>'[1]Displaced Shapes'!AH5</f>
        <v>0.62650000000002137</v>
      </c>
      <c r="R233" s="441">
        <f>'[1]Displaced Shapes'!AI5</f>
        <v>10007.987220447158</v>
      </c>
      <c r="S233" s="417">
        <f>(R226-R233)/R226</f>
        <v>0.74520279423128677</v>
      </c>
      <c r="T233" s="153"/>
    </row>
    <row r="234" spans="9:20" x14ac:dyDescent="0.25">
      <c r="J234" s="422"/>
      <c r="K234" s="236">
        <f>'[1]Displaced Shapes'!AC6</f>
        <v>5.0144700000000009E-3</v>
      </c>
      <c r="L234" s="310">
        <f>'[1]Displaced Shapes'!AD6</f>
        <v>49.618416666666668</v>
      </c>
      <c r="M234" s="414">
        <f>'[1]Displaced Shapes'!AE6</f>
        <v>9895.0470671210842</v>
      </c>
      <c r="N234" s="415"/>
      <c r="O234" s="417" t="e">
        <f>(N234-R227)/N234</f>
        <v>#DIV/0!</v>
      </c>
      <c r="P234" s="236">
        <f>'[1]Displaced Shapes'!AG6</f>
        <v>2.7825999999999979E-3</v>
      </c>
      <c r="Q234" s="310">
        <f>'[1]Displaced Shapes'!AH6</f>
        <v>1.0441666666667022</v>
      </c>
      <c r="R234" s="414">
        <f>'[1]Displaced Shapes'!AI6</f>
        <v>375.24856848512292</v>
      </c>
      <c r="S234" s="417">
        <f>(R227-R234)/R227</f>
        <v>0.99081858883020402</v>
      </c>
      <c r="T234" s="153"/>
    </row>
    <row r="235" spans="9:20" ht="15" customHeight="1" x14ac:dyDescent="0.25">
      <c r="J235" s="422"/>
      <c r="K235" s="236">
        <f>'[1]Displaced Shapes'!AC7</f>
        <v>4.5185299999999989E-3</v>
      </c>
      <c r="L235" s="310">
        <f>'[1]Displaced Shapes'!AD7</f>
        <v>59.542099999999998</v>
      </c>
      <c r="M235" s="414">
        <f>'[1]Displaced Shapes'!AE7</f>
        <v>13177.316516654755</v>
      </c>
      <c r="N235" s="415"/>
      <c r="O235" s="417" t="e">
        <f>(N235-R228)/N235</f>
        <v>#DIV/0!</v>
      </c>
      <c r="P235" s="236">
        <f>'[1]Displaced Shapes'!AG7</f>
        <v>4.955300000000001E-3</v>
      </c>
      <c r="Q235" s="310">
        <f>'[1]Displaced Shapes'!AH7</f>
        <v>1.2530000000000425</v>
      </c>
      <c r="R235" s="414">
        <f>'[1]Displaced Shapes'!AI7</f>
        <v>252.86057352734289</v>
      </c>
      <c r="S235" s="417">
        <f>(R228-R235)/R228</f>
        <v>0.99439675303368646</v>
      </c>
    </row>
    <row r="236" spans="9:20" ht="14.4" x14ac:dyDescent="0.3">
      <c r="J236" s="804" t="str">
        <f>J229</f>
        <v>Structure Stiffness (kN/m)</v>
      </c>
      <c r="K236" s="805"/>
      <c r="L236" s="236">
        <f>SUM(K233:K235)</f>
        <v>1.0406100000000001E-2</v>
      </c>
      <c r="M236" s="310">
        <f>L235</f>
        <v>59.542099999999998</v>
      </c>
      <c r="N236" s="414">
        <f>M236/L236</f>
        <v>5721.8458404205212</v>
      </c>
      <c r="O236" s="420"/>
      <c r="P236" s="236">
        <f>SUM(P233:P235)</f>
        <v>7.8005000000000019E-3</v>
      </c>
      <c r="Q236" s="191">
        <f>Q235</f>
        <v>1.2530000000000425</v>
      </c>
      <c r="R236" s="414">
        <f>Q236/P236</f>
        <v>160.63072879944136</v>
      </c>
      <c r="S236" s="421"/>
    </row>
    <row r="238" spans="9:20" x14ac:dyDescent="0.25"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</row>
    <row r="239" spans="9:20" x14ac:dyDescent="0.25"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</row>
    <row r="240" spans="9:20" x14ac:dyDescent="0.25"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</row>
    <row r="241" spans="9:20" x14ac:dyDescent="0.25"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</row>
    <row r="242" spans="9:20" x14ac:dyDescent="0.25"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</row>
    <row r="243" spans="9:20" x14ac:dyDescent="0.25"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</row>
    <row r="244" spans="9:20" x14ac:dyDescent="0.25"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</row>
    <row r="245" spans="9:20" x14ac:dyDescent="0.25"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</row>
    <row r="246" spans="9:20" x14ac:dyDescent="0.25"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</row>
    <row r="247" spans="9:20" x14ac:dyDescent="0.25"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</row>
  </sheetData>
  <mergeCells count="457"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2019-12-13T17:03:30Z</dcterms:modified>
</cp:coreProperties>
</file>